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MICO\Downloads\"/>
    </mc:Choice>
  </mc:AlternateContent>
  <xr:revisionPtr revIDLastSave="0" documentId="13_ncr:1_{7E9E908A-0DAA-4183-AB74-C9A37FACAD23}" xr6:coauthVersionLast="47" xr6:coauthVersionMax="47" xr10:uidLastSave="{00000000-0000-0000-0000-000000000000}"/>
  <bookViews>
    <workbookView xWindow="-120" yWindow="-120" windowWidth="20730" windowHeight="11040" activeTab="1" xr2:uid="{04E2F42B-B0E7-C14E-A690-B41CAFCE17AF}"/>
  </bookViews>
  <sheets>
    <sheet name="amazon" sheetId="1" r:id="rId1"/>
    <sheet name="amazon cleaned" sheetId="10" r:id="rId2"/>
    <sheet name="Analysis Task" sheetId="11" r:id="rId3"/>
    <sheet name="amazon cleaned (2)" sheetId="14" r:id="rId4"/>
    <sheet name="Sheet14" sheetId="15" state="hidden" r:id="rId5"/>
    <sheet name="Dashboard" sheetId="12" r:id="rId6"/>
    <sheet name="Sheet8" sheetId="9" state="hidden" r:id="rId7"/>
  </sheets>
  <definedNames>
    <definedName name="_xlnm._FilterDatabase" localSheetId="0" hidden="1">amazon!$A$1:$P$1466</definedName>
    <definedName name="_xlnm._FilterDatabase" localSheetId="1" hidden="1">'amazon cleaned'!$A$1:$T$1351</definedName>
    <definedName name="_xlnm._FilterDatabase" localSheetId="3" hidden="1">'amazon cleaned (2)'!$A$1:$V$1351</definedName>
    <definedName name="Slicer_category">#N/A</definedName>
    <definedName name="Slicer_discount_of_50__or_more">#N/A</definedName>
    <definedName name="Slicer_Price_Bucket">#N/A</definedName>
  </definedNames>
  <calcPr calcId="191029"/>
  <pivotCaches>
    <pivotCache cacheId="0" r:id="rId8"/>
    <pivotCache cacheId="13" r:id="rId9"/>
    <pivotCache cacheId="2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15" l="1"/>
  <c r="G2" i="14" l="1"/>
  <c r="G3"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708" i="14"/>
  <c r="G709" i="14"/>
  <c r="G710" i="14"/>
  <c r="G711" i="14"/>
  <c r="G712" i="14"/>
  <c r="G713" i="14"/>
  <c r="G714" i="14"/>
  <c r="G715" i="14"/>
  <c r="G716" i="14"/>
  <c r="G717" i="14"/>
  <c r="G718" i="14"/>
  <c r="G719" i="14"/>
  <c r="G720" i="14"/>
  <c r="G721" i="14"/>
  <c r="G722" i="14"/>
  <c r="G723" i="14"/>
  <c r="G724" i="14"/>
  <c r="G725" i="14"/>
  <c r="G726" i="14"/>
  <c r="G727" i="14"/>
  <c r="G728" i="14"/>
  <c r="G729" i="14"/>
  <c r="G730" i="14"/>
  <c r="G731" i="14"/>
  <c r="G732" i="14"/>
  <c r="G733" i="14"/>
  <c r="G734" i="14"/>
  <c r="G735" i="14"/>
  <c r="G736" i="14"/>
  <c r="G737" i="14"/>
  <c r="G738" i="14"/>
  <c r="G739" i="14"/>
  <c r="G740" i="14"/>
  <c r="G741" i="14"/>
  <c r="G742" i="14"/>
  <c r="G743" i="14"/>
  <c r="G744" i="14"/>
  <c r="G745" i="14"/>
  <c r="G746" i="14"/>
  <c r="G747" i="14"/>
  <c r="G748" i="14"/>
  <c r="G749" i="14"/>
  <c r="G750" i="14"/>
  <c r="G751" i="14"/>
  <c r="G752" i="14"/>
  <c r="G753" i="14"/>
  <c r="G754" i="14"/>
  <c r="G755" i="14"/>
  <c r="G756" i="14"/>
  <c r="G757" i="14"/>
  <c r="G758" i="14"/>
  <c r="G759" i="14"/>
  <c r="G760" i="14"/>
  <c r="G761" i="14"/>
  <c r="G762" i="14"/>
  <c r="G763" i="14"/>
  <c r="G764" i="14"/>
  <c r="G765" i="14"/>
  <c r="G766" i="14"/>
  <c r="G767" i="14"/>
  <c r="G768" i="14"/>
  <c r="G769" i="14"/>
  <c r="G770" i="14"/>
  <c r="G771" i="14"/>
  <c r="G772" i="14"/>
  <c r="G773" i="14"/>
  <c r="G774" i="14"/>
  <c r="G775" i="14"/>
  <c r="G776" i="14"/>
  <c r="G777" i="14"/>
  <c r="G778" i="14"/>
  <c r="G779" i="14"/>
  <c r="G780" i="14"/>
  <c r="G781" i="14"/>
  <c r="G782" i="14"/>
  <c r="G783" i="14"/>
  <c r="G784" i="14"/>
  <c r="G785" i="14"/>
  <c r="G786" i="14"/>
  <c r="G787" i="14"/>
  <c r="G788" i="14"/>
  <c r="G789" i="14"/>
  <c r="G790" i="14"/>
  <c r="G791" i="14"/>
  <c r="G792" i="14"/>
  <c r="G793" i="14"/>
  <c r="G794" i="14"/>
  <c r="G795" i="14"/>
  <c r="G796" i="14"/>
  <c r="G797" i="14"/>
  <c r="G798" i="14"/>
  <c r="G799" i="14"/>
  <c r="G800" i="14"/>
  <c r="G801" i="14"/>
  <c r="G802" i="14"/>
  <c r="G803" i="14"/>
  <c r="G804" i="14"/>
  <c r="G805" i="14"/>
  <c r="G806" i="14"/>
  <c r="G807" i="14"/>
  <c r="G808" i="14"/>
  <c r="G809" i="14"/>
  <c r="G810" i="14"/>
  <c r="G811" i="14"/>
  <c r="G812" i="14"/>
  <c r="G813" i="14"/>
  <c r="G814" i="14"/>
  <c r="G815" i="14"/>
  <c r="G816" i="14"/>
  <c r="G817" i="14"/>
  <c r="G818" i="14"/>
  <c r="G819" i="14"/>
  <c r="G820" i="14"/>
  <c r="G821" i="14"/>
  <c r="G822" i="14"/>
  <c r="G823" i="14"/>
  <c r="G824" i="14"/>
  <c r="G825" i="14"/>
  <c r="G826" i="14"/>
  <c r="G827" i="14"/>
  <c r="G828" i="14"/>
  <c r="G829" i="14"/>
  <c r="G830" i="14"/>
  <c r="G831" i="14"/>
  <c r="G832" i="14"/>
  <c r="G833" i="14"/>
  <c r="G834" i="14"/>
  <c r="G835" i="14"/>
  <c r="G836" i="14"/>
  <c r="G837" i="14"/>
  <c r="G838" i="14"/>
  <c r="G839" i="14"/>
  <c r="G840" i="14"/>
  <c r="G841" i="14"/>
  <c r="G842" i="14"/>
  <c r="G843" i="14"/>
  <c r="G844" i="14"/>
  <c r="G845" i="14"/>
  <c r="G846" i="14"/>
  <c r="G847" i="14"/>
  <c r="G848" i="14"/>
  <c r="G849" i="14"/>
  <c r="G850" i="14"/>
  <c r="G851" i="14"/>
  <c r="G852" i="14"/>
  <c r="G853" i="14"/>
  <c r="G854" i="14"/>
  <c r="G855" i="14"/>
  <c r="G856" i="14"/>
  <c r="G857" i="14"/>
  <c r="G858" i="14"/>
  <c r="G859" i="14"/>
  <c r="G860" i="14"/>
  <c r="G861" i="14"/>
  <c r="G862" i="14"/>
  <c r="G863" i="14"/>
  <c r="G864" i="14"/>
  <c r="G865" i="14"/>
  <c r="G866" i="14"/>
  <c r="G867" i="14"/>
  <c r="G868" i="14"/>
  <c r="G869" i="14"/>
  <c r="G870" i="14"/>
  <c r="G871" i="14"/>
  <c r="G872" i="14"/>
  <c r="G873" i="14"/>
  <c r="G874" i="14"/>
  <c r="G875" i="14"/>
  <c r="G876" i="14"/>
  <c r="G877" i="14"/>
  <c r="G878" i="14"/>
  <c r="G879" i="14"/>
  <c r="G880" i="14"/>
  <c r="G881" i="14"/>
  <c r="G882" i="14"/>
  <c r="G883" i="14"/>
  <c r="G884" i="14"/>
  <c r="G885" i="14"/>
  <c r="G886" i="14"/>
  <c r="G887" i="14"/>
  <c r="G888" i="14"/>
  <c r="G889" i="14"/>
  <c r="G890" i="14"/>
  <c r="G891" i="14"/>
  <c r="G892" i="14"/>
  <c r="G893" i="14"/>
  <c r="G894" i="14"/>
  <c r="G895" i="14"/>
  <c r="G896" i="14"/>
  <c r="G897" i="14"/>
  <c r="G898" i="14"/>
  <c r="G899" i="14"/>
  <c r="G900" i="14"/>
  <c r="G901" i="14"/>
  <c r="G902" i="14"/>
  <c r="G903" i="14"/>
  <c r="G904" i="14"/>
  <c r="G905" i="14"/>
  <c r="G906" i="14"/>
  <c r="G907" i="14"/>
  <c r="G908" i="14"/>
  <c r="G909" i="14"/>
  <c r="G910" i="14"/>
  <c r="G911" i="14"/>
  <c r="G912" i="14"/>
  <c r="G913" i="14"/>
  <c r="G914" i="14"/>
  <c r="G915" i="14"/>
  <c r="G916" i="14"/>
  <c r="G917" i="14"/>
  <c r="G918" i="14"/>
  <c r="G919" i="14"/>
  <c r="G920" i="14"/>
  <c r="G921" i="14"/>
  <c r="G922" i="14"/>
  <c r="G923" i="14"/>
  <c r="G924" i="14"/>
  <c r="G925" i="14"/>
  <c r="G926" i="14"/>
  <c r="G927" i="14"/>
  <c r="G928" i="14"/>
  <c r="G929" i="14"/>
  <c r="G930" i="14"/>
  <c r="G931" i="14"/>
  <c r="G932" i="14"/>
  <c r="G933" i="14"/>
  <c r="G934" i="14"/>
  <c r="G935" i="14"/>
  <c r="G936" i="14"/>
  <c r="G937" i="14"/>
  <c r="G938" i="14"/>
  <c r="G939" i="14"/>
  <c r="G940" i="14"/>
  <c r="G941" i="14"/>
  <c r="G942" i="14"/>
  <c r="G943" i="14"/>
  <c r="G944" i="14"/>
  <c r="G945" i="14"/>
  <c r="G946" i="14"/>
  <c r="G947" i="14"/>
  <c r="G948" i="14"/>
  <c r="G949" i="14"/>
  <c r="G950" i="14"/>
  <c r="G951" i="14"/>
  <c r="G952" i="14"/>
  <c r="G953" i="14"/>
  <c r="G954" i="14"/>
  <c r="G955" i="14"/>
  <c r="G956" i="14"/>
  <c r="G957" i="14"/>
  <c r="G958" i="14"/>
  <c r="G959" i="14"/>
  <c r="G960" i="14"/>
  <c r="G961" i="14"/>
  <c r="G962" i="14"/>
  <c r="G963" i="14"/>
  <c r="G964" i="14"/>
  <c r="G965" i="14"/>
  <c r="G966" i="14"/>
  <c r="G967" i="14"/>
  <c r="G968" i="14"/>
  <c r="G969" i="14"/>
  <c r="G970" i="14"/>
  <c r="G971" i="14"/>
  <c r="G972" i="14"/>
  <c r="G973" i="14"/>
  <c r="G974" i="14"/>
  <c r="G975" i="14"/>
  <c r="G976" i="14"/>
  <c r="G977" i="14"/>
  <c r="G978" i="14"/>
  <c r="G979" i="14"/>
  <c r="G980" i="14"/>
  <c r="G981" i="14"/>
  <c r="G982" i="14"/>
  <c r="G983" i="14"/>
  <c r="G984" i="14"/>
  <c r="G985" i="14"/>
  <c r="G986" i="14"/>
  <c r="G987" i="14"/>
  <c r="G988" i="14"/>
  <c r="G989" i="14"/>
  <c r="G990" i="14"/>
  <c r="G991" i="14"/>
  <c r="G992" i="14"/>
  <c r="G993" i="14"/>
  <c r="G994" i="14"/>
  <c r="G995" i="14"/>
  <c r="G996" i="14"/>
  <c r="G997" i="14"/>
  <c r="G998" i="14"/>
  <c r="G999" i="14"/>
  <c r="G1000" i="14"/>
  <c r="G1001" i="14"/>
  <c r="G1002" i="14"/>
  <c r="G1003" i="14"/>
  <c r="G1004" i="14"/>
  <c r="G1005" i="14"/>
  <c r="G1006" i="14"/>
  <c r="G1007" i="14"/>
  <c r="G1008" i="14"/>
  <c r="G1009" i="14"/>
  <c r="G1010" i="14"/>
  <c r="G1011" i="14"/>
  <c r="G1012" i="14"/>
  <c r="G1013" i="14"/>
  <c r="G1014" i="14"/>
  <c r="G1015" i="14"/>
  <c r="G1016" i="14"/>
  <c r="G1017" i="14"/>
  <c r="G1018" i="14"/>
  <c r="G1019" i="14"/>
  <c r="G1020" i="14"/>
  <c r="G1021" i="14"/>
  <c r="G1022" i="14"/>
  <c r="G1023" i="14"/>
  <c r="G1024" i="14"/>
  <c r="G1025" i="14"/>
  <c r="G1026" i="14"/>
  <c r="G1027" i="14"/>
  <c r="G1028" i="14"/>
  <c r="G1029" i="14"/>
  <c r="G1030" i="14"/>
  <c r="G1031" i="14"/>
  <c r="G1032" i="14"/>
  <c r="G1033" i="14"/>
  <c r="G1034" i="14"/>
  <c r="G1035" i="14"/>
  <c r="G1036" i="14"/>
  <c r="G1037" i="14"/>
  <c r="G1038" i="14"/>
  <c r="G1039" i="14"/>
  <c r="G1040" i="14"/>
  <c r="G1041" i="14"/>
  <c r="G1042" i="14"/>
  <c r="G1043" i="14"/>
  <c r="G1044" i="14"/>
  <c r="G1045" i="14"/>
  <c r="G1046" i="14"/>
  <c r="G1047" i="14"/>
  <c r="G1048" i="14"/>
  <c r="G1049" i="14"/>
  <c r="G1050" i="14"/>
  <c r="G1051" i="14"/>
  <c r="G1052" i="14"/>
  <c r="G1053" i="14"/>
  <c r="G1054" i="14"/>
  <c r="G1055" i="14"/>
  <c r="G1056" i="14"/>
  <c r="G1057" i="14"/>
  <c r="G1058" i="14"/>
  <c r="G1059" i="14"/>
  <c r="G1060" i="14"/>
  <c r="G1061" i="14"/>
  <c r="G1062" i="14"/>
  <c r="G1063" i="14"/>
  <c r="G1064" i="14"/>
  <c r="G1065" i="14"/>
  <c r="G1066" i="14"/>
  <c r="G1067" i="14"/>
  <c r="G1068" i="14"/>
  <c r="G1069" i="14"/>
  <c r="G1070" i="14"/>
  <c r="G1071" i="14"/>
  <c r="G1072" i="14"/>
  <c r="G1073" i="14"/>
  <c r="G1074" i="14"/>
  <c r="G1075" i="14"/>
  <c r="G1076" i="14"/>
  <c r="G1077" i="14"/>
  <c r="G1078" i="14"/>
  <c r="G1079" i="14"/>
  <c r="G1080" i="14"/>
  <c r="G1081" i="14"/>
  <c r="G1082" i="14"/>
  <c r="G1083" i="14"/>
  <c r="G1084" i="14"/>
  <c r="G1085" i="14"/>
  <c r="G1086" i="14"/>
  <c r="G1087" i="14"/>
  <c r="G1088" i="14"/>
  <c r="G1089" i="14"/>
  <c r="G1090" i="14"/>
  <c r="G1091" i="14"/>
  <c r="G1092" i="14"/>
  <c r="G1093" i="14"/>
  <c r="G1094" i="14"/>
  <c r="G1095" i="14"/>
  <c r="G1096" i="14"/>
  <c r="G1097" i="14"/>
  <c r="G1098" i="14"/>
  <c r="G1099" i="14"/>
  <c r="G1100" i="14"/>
  <c r="G1101" i="14"/>
  <c r="G1102" i="14"/>
  <c r="G1103" i="14"/>
  <c r="G1104" i="14"/>
  <c r="G1105" i="14"/>
  <c r="G1106" i="14"/>
  <c r="G1107" i="14"/>
  <c r="G1108" i="14"/>
  <c r="G1109" i="14"/>
  <c r="G1110" i="14"/>
  <c r="G1111" i="14"/>
  <c r="G1112" i="14"/>
  <c r="G1113" i="14"/>
  <c r="G1114" i="14"/>
  <c r="G1115" i="14"/>
  <c r="G1116" i="14"/>
  <c r="G1117" i="14"/>
  <c r="G1118" i="14"/>
  <c r="G1119" i="14"/>
  <c r="G1120" i="14"/>
  <c r="G1121" i="14"/>
  <c r="G1122" i="14"/>
  <c r="G1123" i="14"/>
  <c r="G1124" i="14"/>
  <c r="G1125" i="14"/>
  <c r="G1126" i="14"/>
  <c r="G1127" i="14"/>
  <c r="G1128" i="14"/>
  <c r="G1129" i="14"/>
  <c r="G1130" i="14"/>
  <c r="G1131" i="14"/>
  <c r="G1132" i="14"/>
  <c r="G1133" i="14"/>
  <c r="G1134" i="14"/>
  <c r="G1135" i="14"/>
  <c r="G1136" i="14"/>
  <c r="G1137" i="14"/>
  <c r="G1138" i="14"/>
  <c r="G1139" i="14"/>
  <c r="G1140" i="14"/>
  <c r="G1141" i="14"/>
  <c r="G1142" i="14"/>
  <c r="G1143" i="14"/>
  <c r="G1144" i="14"/>
  <c r="G1145" i="14"/>
  <c r="G1146" i="14"/>
  <c r="G1147" i="14"/>
  <c r="G1148" i="14"/>
  <c r="G1149" i="14"/>
  <c r="G1150" i="14"/>
  <c r="G1151" i="14"/>
  <c r="G1152" i="14"/>
  <c r="G1153" i="14"/>
  <c r="G1154" i="14"/>
  <c r="G1155" i="14"/>
  <c r="G1156" i="14"/>
  <c r="G1157" i="14"/>
  <c r="G1158" i="14"/>
  <c r="G1159" i="14"/>
  <c r="G1160" i="14"/>
  <c r="G1161" i="14"/>
  <c r="G1162" i="14"/>
  <c r="G1163" i="14"/>
  <c r="G1164" i="14"/>
  <c r="G1165" i="14"/>
  <c r="G1166" i="14"/>
  <c r="G1167" i="14"/>
  <c r="G1168" i="14"/>
  <c r="G1169" i="14"/>
  <c r="G1170" i="14"/>
  <c r="G1171" i="14"/>
  <c r="G1172" i="14"/>
  <c r="G1173" i="14"/>
  <c r="G1174" i="14"/>
  <c r="G1175" i="14"/>
  <c r="G1176" i="14"/>
  <c r="G1177" i="14"/>
  <c r="G1178" i="14"/>
  <c r="G1179" i="14"/>
  <c r="G1180" i="14"/>
  <c r="G1181" i="14"/>
  <c r="G1182" i="14"/>
  <c r="G1183" i="14"/>
  <c r="G1184" i="14"/>
  <c r="G1185" i="14"/>
  <c r="G1186" i="14"/>
  <c r="G1187" i="14"/>
  <c r="G1188" i="14"/>
  <c r="G1189" i="14"/>
  <c r="G1190" i="14"/>
  <c r="G1191" i="14"/>
  <c r="G1192" i="14"/>
  <c r="G1193" i="14"/>
  <c r="G1194" i="14"/>
  <c r="G1195" i="14"/>
  <c r="G1196" i="14"/>
  <c r="G1197" i="14"/>
  <c r="G1198" i="14"/>
  <c r="G1199" i="14"/>
  <c r="G1200" i="14"/>
  <c r="G1201" i="14"/>
  <c r="G1202" i="14"/>
  <c r="G1203" i="14"/>
  <c r="G1204" i="14"/>
  <c r="G1205" i="14"/>
  <c r="G1206" i="14"/>
  <c r="G1207" i="14"/>
  <c r="G1208" i="14"/>
  <c r="G1209" i="14"/>
  <c r="G1210" i="14"/>
  <c r="G1211" i="14"/>
  <c r="G1212" i="14"/>
  <c r="G1213" i="14"/>
  <c r="G1214" i="14"/>
  <c r="G1215" i="14"/>
  <c r="G1216" i="14"/>
  <c r="G1217" i="14"/>
  <c r="G1218" i="14"/>
  <c r="G1219" i="14"/>
  <c r="G1220" i="14"/>
  <c r="G1221" i="14"/>
  <c r="G1222" i="14"/>
  <c r="G1223" i="14"/>
  <c r="G1224" i="14"/>
  <c r="G1225" i="14"/>
  <c r="G1226" i="14"/>
  <c r="G1227" i="14"/>
  <c r="G1228" i="14"/>
  <c r="G1229" i="14"/>
  <c r="G1230" i="14"/>
  <c r="G1231" i="14"/>
  <c r="G1232" i="14"/>
  <c r="G1233" i="14"/>
  <c r="G1234" i="14"/>
  <c r="G1235" i="14"/>
  <c r="G1236" i="14"/>
  <c r="G1237" i="14"/>
  <c r="G1238" i="14"/>
  <c r="G1239" i="14"/>
  <c r="G1240" i="14"/>
  <c r="G1241" i="14"/>
  <c r="G1242" i="14"/>
  <c r="G1243" i="14"/>
  <c r="G1244" i="14"/>
  <c r="G1245" i="14"/>
  <c r="G1246" i="14"/>
  <c r="G1247" i="14"/>
  <c r="G1248" i="14"/>
  <c r="G1249" i="14"/>
  <c r="G1250" i="14"/>
  <c r="G1251" i="14"/>
  <c r="G1252" i="14"/>
  <c r="G1253" i="14"/>
  <c r="G1254" i="14"/>
  <c r="G1255" i="14"/>
  <c r="G1256" i="14"/>
  <c r="G1257" i="14"/>
  <c r="G1258" i="14"/>
  <c r="G1259" i="14"/>
  <c r="G1260" i="14"/>
  <c r="G1261" i="14"/>
  <c r="G1262" i="14"/>
  <c r="G1263" i="14"/>
  <c r="G1264" i="14"/>
  <c r="G1265" i="14"/>
  <c r="G1266" i="14"/>
  <c r="G1267" i="14"/>
  <c r="G1268" i="14"/>
  <c r="G1269" i="14"/>
  <c r="G1270" i="14"/>
  <c r="G1271" i="14"/>
  <c r="G1272" i="14"/>
  <c r="G1273" i="14"/>
  <c r="G1274" i="14"/>
  <c r="G1275" i="14"/>
  <c r="G1276" i="14"/>
  <c r="G1277" i="14"/>
  <c r="G1278" i="14"/>
  <c r="G1279" i="14"/>
  <c r="G1280" i="14"/>
  <c r="G1281" i="14"/>
  <c r="G1282" i="14"/>
  <c r="G1283" i="14"/>
  <c r="G1284" i="14"/>
  <c r="G1285" i="14"/>
  <c r="G1286" i="14"/>
  <c r="G1287" i="14"/>
  <c r="G1288" i="14"/>
  <c r="G1289" i="14"/>
  <c r="G1290" i="14"/>
  <c r="G1291" i="14"/>
  <c r="G1292" i="14"/>
  <c r="G1293" i="14"/>
  <c r="G1294" i="14"/>
  <c r="G1295" i="14"/>
  <c r="G1296" i="14"/>
  <c r="G1297" i="14"/>
  <c r="G1298" i="14"/>
  <c r="G1299" i="14"/>
  <c r="G1300" i="14"/>
  <c r="G1301" i="14"/>
  <c r="G1302" i="14"/>
  <c r="G1303" i="14"/>
  <c r="G1304" i="14"/>
  <c r="G1305" i="14"/>
  <c r="G1306" i="14"/>
  <c r="G1307" i="14"/>
  <c r="G1308" i="14"/>
  <c r="G1309" i="14"/>
  <c r="G1310" i="14"/>
  <c r="G1311" i="14"/>
  <c r="G1312" i="14"/>
  <c r="G1313" i="14"/>
  <c r="G1314" i="14"/>
  <c r="G1315" i="14"/>
  <c r="G1316" i="14"/>
  <c r="G1317" i="14"/>
  <c r="G1318" i="14"/>
  <c r="G1319" i="14"/>
  <c r="G1320" i="14"/>
  <c r="G1321" i="14"/>
  <c r="G1322" i="14"/>
  <c r="G1323" i="14"/>
  <c r="G1324" i="14"/>
  <c r="G1325" i="14"/>
  <c r="G1326" i="14"/>
  <c r="G1327" i="14"/>
  <c r="G1328" i="14"/>
  <c r="G1329" i="14"/>
  <c r="G1330" i="14"/>
  <c r="G1331" i="14"/>
  <c r="G1332" i="14"/>
  <c r="G1333" i="14"/>
  <c r="G1334" i="14"/>
  <c r="G1335" i="14"/>
  <c r="G1336" i="14"/>
  <c r="G1337" i="14"/>
  <c r="G1338" i="14"/>
  <c r="G1339" i="14"/>
  <c r="G1340" i="14"/>
  <c r="G1341" i="14"/>
  <c r="G1342" i="14"/>
  <c r="G1343" i="14"/>
  <c r="G1344" i="14"/>
  <c r="G1345" i="14"/>
  <c r="G1346" i="14"/>
  <c r="G1347" i="14"/>
  <c r="G1348" i="14"/>
  <c r="G1349" i="14"/>
  <c r="G1350" i="14"/>
  <c r="G1351" i="14"/>
  <c r="R2" i="14"/>
  <c r="R3" i="14"/>
  <c r="R4" i="14"/>
  <c r="R5" i="14"/>
  <c r="R6" i="14"/>
  <c r="R7" i="14"/>
  <c r="R8" i="14"/>
  <c r="R9" i="14"/>
  <c r="R10" i="14"/>
  <c r="R11" i="14"/>
  <c r="R12" i="14"/>
  <c r="R13" i="14"/>
  <c r="R14" i="14"/>
  <c r="R15" i="1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57" i="14"/>
  <c r="R58" i="14"/>
  <c r="R59" i="14"/>
  <c r="R60" i="14"/>
  <c r="R61" i="14"/>
  <c r="R62" i="14"/>
  <c r="R63" i="14"/>
  <c r="R64" i="14"/>
  <c r="R65" i="14"/>
  <c r="R66" i="14"/>
  <c r="R67" i="14"/>
  <c r="R68" i="14"/>
  <c r="R69" i="14"/>
  <c r="R70" i="14"/>
  <c r="R71" i="14"/>
  <c r="R72" i="14"/>
  <c r="R73" i="14"/>
  <c r="R74" i="14"/>
  <c r="R75" i="14"/>
  <c r="R76" i="14"/>
  <c r="R77" i="14"/>
  <c r="R78" i="14"/>
  <c r="R79" i="14"/>
  <c r="R80" i="14"/>
  <c r="R81" i="14"/>
  <c r="R82" i="14"/>
  <c r="R83" i="14"/>
  <c r="R84" i="14"/>
  <c r="R85" i="14"/>
  <c r="R86" i="14"/>
  <c r="R87" i="14"/>
  <c r="R88" i="14"/>
  <c r="R89" i="14"/>
  <c r="R90" i="14"/>
  <c r="R91" i="14"/>
  <c r="R92" i="14"/>
  <c r="R93" i="14"/>
  <c r="R94" i="14"/>
  <c r="R95" i="14"/>
  <c r="R96" i="14"/>
  <c r="R97" i="14"/>
  <c r="R98" i="14"/>
  <c r="R99" i="14"/>
  <c r="R100" i="14"/>
  <c r="R101" i="14"/>
  <c r="R102" i="14"/>
  <c r="R103" i="14"/>
  <c r="R104" i="14"/>
  <c r="R105" i="14"/>
  <c r="R106" i="14"/>
  <c r="R107" i="14"/>
  <c r="R108" i="14"/>
  <c r="R109" i="14"/>
  <c r="R110" i="14"/>
  <c r="R111" i="14"/>
  <c r="R112" i="14"/>
  <c r="R113" i="14"/>
  <c r="R114" i="14"/>
  <c r="R115" i="14"/>
  <c r="R116" i="14"/>
  <c r="R117" i="14"/>
  <c r="R118" i="14"/>
  <c r="R119" i="14"/>
  <c r="R120" i="14"/>
  <c r="R121" i="14"/>
  <c r="R122" i="14"/>
  <c r="R123" i="14"/>
  <c r="R124" i="14"/>
  <c r="R125" i="14"/>
  <c r="R126" i="14"/>
  <c r="R127" i="14"/>
  <c r="R128" i="14"/>
  <c r="R129" i="14"/>
  <c r="R130" i="14"/>
  <c r="R131" i="14"/>
  <c r="R132" i="14"/>
  <c r="R133" i="14"/>
  <c r="R134" i="14"/>
  <c r="R135" i="14"/>
  <c r="R136" i="14"/>
  <c r="R137" i="14"/>
  <c r="R138" i="14"/>
  <c r="R139" i="14"/>
  <c r="R140" i="14"/>
  <c r="R141" i="14"/>
  <c r="R142" i="14"/>
  <c r="R143" i="14"/>
  <c r="R144" i="14"/>
  <c r="R145" i="14"/>
  <c r="R146" i="14"/>
  <c r="R147" i="14"/>
  <c r="R148" i="14"/>
  <c r="R149" i="14"/>
  <c r="R150" i="14"/>
  <c r="R151" i="14"/>
  <c r="R152" i="14"/>
  <c r="R153" i="14"/>
  <c r="R154" i="14"/>
  <c r="R155" i="14"/>
  <c r="R156" i="14"/>
  <c r="R157" i="14"/>
  <c r="R158" i="14"/>
  <c r="R159" i="14"/>
  <c r="R160" i="14"/>
  <c r="R161" i="14"/>
  <c r="R162" i="14"/>
  <c r="R163" i="14"/>
  <c r="R164" i="14"/>
  <c r="R165" i="14"/>
  <c r="R166" i="14"/>
  <c r="R167" i="14"/>
  <c r="R168" i="14"/>
  <c r="R169" i="14"/>
  <c r="R170" i="14"/>
  <c r="R171" i="14"/>
  <c r="R172" i="14"/>
  <c r="R173" i="14"/>
  <c r="R174" i="14"/>
  <c r="R175" i="14"/>
  <c r="R176" i="14"/>
  <c r="R177" i="14"/>
  <c r="R178" i="14"/>
  <c r="R179" i="14"/>
  <c r="R180" i="14"/>
  <c r="R181" i="14"/>
  <c r="R182" i="14"/>
  <c r="R183" i="14"/>
  <c r="R184" i="14"/>
  <c r="R185" i="14"/>
  <c r="R186" i="14"/>
  <c r="R187" i="14"/>
  <c r="R188" i="14"/>
  <c r="R189" i="14"/>
  <c r="R190" i="14"/>
  <c r="R191" i="14"/>
  <c r="R192" i="14"/>
  <c r="R193" i="14"/>
  <c r="R194" i="14"/>
  <c r="R195" i="14"/>
  <c r="R196" i="14"/>
  <c r="R197" i="14"/>
  <c r="R198" i="14"/>
  <c r="R199" i="14"/>
  <c r="R200" i="14"/>
  <c r="R201" i="14"/>
  <c r="R202" i="14"/>
  <c r="R203" i="14"/>
  <c r="R204" i="14"/>
  <c r="R205" i="14"/>
  <c r="R206" i="14"/>
  <c r="R207" i="14"/>
  <c r="R208" i="14"/>
  <c r="R209" i="14"/>
  <c r="R210" i="14"/>
  <c r="R211" i="14"/>
  <c r="R212" i="14"/>
  <c r="R213" i="14"/>
  <c r="R214" i="14"/>
  <c r="R215" i="14"/>
  <c r="R216" i="14"/>
  <c r="R217" i="14"/>
  <c r="R218" i="14"/>
  <c r="R219" i="14"/>
  <c r="R220" i="14"/>
  <c r="R221" i="14"/>
  <c r="R222" i="14"/>
  <c r="R223" i="14"/>
  <c r="R224" i="14"/>
  <c r="R225" i="14"/>
  <c r="R226" i="14"/>
  <c r="R227" i="14"/>
  <c r="R228" i="14"/>
  <c r="R229" i="14"/>
  <c r="R230" i="14"/>
  <c r="R231" i="14"/>
  <c r="R232" i="14"/>
  <c r="R233" i="14"/>
  <c r="R234" i="14"/>
  <c r="R235" i="14"/>
  <c r="R236" i="14"/>
  <c r="R237" i="14"/>
  <c r="R238" i="14"/>
  <c r="R239" i="14"/>
  <c r="R240" i="14"/>
  <c r="R241" i="14"/>
  <c r="R242" i="14"/>
  <c r="R243" i="14"/>
  <c r="R244" i="14"/>
  <c r="R245" i="14"/>
  <c r="R246" i="14"/>
  <c r="R247" i="14"/>
  <c r="R248" i="14"/>
  <c r="R249" i="14"/>
  <c r="R250" i="14"/>
  <c r="R251" i="14"/>
  <c r="R252" i="14"/>
  <c r="R253" i="14"/>
  <c r="R254" i="14"/>
  <c r="R255" i="14"/>
  <c r="R256" i="14"/>
  <c r="R257" i="14"/>
  <c r="R258" i="14"/>
  <c r="R259" i="14"/>
  <c r="R260" i="14"/>
  <c r="R261" i="14"/>
  <c r="R262" i="14"/>
  <c r="R263" i="14"/>
  <c r="R264" i="14"/>
  <c r="R265" i="14"/>
  <c r="R266" i="14"/>
  <c r="R267" i="14"/>
  <c r="R268" i="14"/>
  <c r="R269" i="14"/>
  <c r="R270" i="14"/>
  <c r="R271" i="14"/>
  <c r="R272" i="14"/>
  <c r="R273" i="14"/>
  <c r="R274" i="14"/>
  <c r="R275" i="14"/>
  <c r="R276" i="14"/>
  <c r="R277" i="14"/>
  <c r="R278" i="14"/>
  <c r="R279" i="14"/>
  <c r="R280" i="14"/>
  <c r="R281" i="14"/>
  <c r="R282" i="14"/>
  <c r="R283" i="14"/>
  <c r="R284" i="14"/>
  <c r="R285" i="14"/>
  <c r="R286" i="14"/>
  <c r="R287" i="14"/>
  <c r="R288" i="14"/>
  <c r="R289" i="14"/>
  <c r="R290" i="14"/>
  <c r="R291" i="14"/>
  <c r="R292" i="14"/>
  <c r="R293" i="14"/>
  <c r="R294" i="14"/>
  <c r="R295" i="14"/>
  <c r="R296" i="14"/>
  <c r="R297" i="14"/>
  <c r="R298" i="14"/>
  <c r="R299" i="14"/>
  <c r="R300" i="14"/>
  <c r="R301" i="14"/>
  <c r="R302" i="14"/>
  <c r="R303" i="14"/>
  <c r="R304" i="14"/>
  <c r="R305" i="14"/>
  <c r="R306" i="14"/>
  <c r="R307" i="14"/>
  <c r="R308" i="14"/>
  <c r="R309" i="14"/>
  <c r="R310" i="14"/>
  <c r="R311" i="14"/>
  <c r="R312" i="14"/>
  <c r="R313" i="14"/>
  <c r="R314" i="14"/>
  <c r="R315" i="14"/>
  <c r="R316" i="14"/>
  <c r="R317" i="14"/>
  <c r="R318" i="14"/>
  <c r="R319" i="14"/>
  <c r="R320" i="14"/>
  <c r="R321" i="14"/>
  <c r="R322" i="14"/>
  <c r="R323" i="14"/>
  <c r="R324" i="14"/>
  <c r="R325" i="14"/>
  <c r="R326" i="14"/>
  <c r="R327" i="14"/>
  <c r="R328" i="14"/>
  <c r="R329" i="14"/>
  <c r="R330" i="14"/>
  <c r="R331" i="14"/>
  <c r="R332" i="14"/>
  <c r="R333" i="14"/>
  <c r="R334" i="14"/>
  <c r="R335" i="14"/>
  <c r="R336" i="14"/>
  <c r="R337" i="14"/>
  <c r="R338" i="14"/>
  <c r="R339" i="14"/>
  <c r="R340" i="14"/>
  <c r="R341" i="14"/>
  <c r="R342" i="14"/>
  <c r="R343" i="14"/>
  <c r="R344" i="14"/>
  <c r="R345" i="14"/>
  <c r="R346" i="14"/>
  <c r="R347" i="14"/>
  <c r="R348" i="14"/>
  <c r="R349" i="14"/>
  <c r="R350" i="14"/>
  <c r="R351" i="14"/>
  <c r="R352" i="14"/>
  <c r="R353" i="14"/>
  <c r="R354" i="14"/>
  <c r="R355" i="14"/>
  <c r="R356" i="14"/>
  <c r="R357" i="14"/>
  <c r="R358" i="14"/>
  <c r="R359" i="14"/>
  <c r="R360" i="14"/>
  <c r="R361" i="14"/>
  <c r="R362" i="14"/>
  <c r="R363" i="14"/>
  <c r="R364" i="14"/>
  <c r="R365" i="14"/>
  <c r="R366" i="14"/>
  <c r="R367" i="14"/>
  <c r="R368" i="14"/>
  <c r="R369" i="14"/>
  <c r="R370" i="14"/>
  <c r="R371" i="14"/>
  <c r="R372" i="14"/>
  <c r="R373" i="14"/>
  <c r="R374" i="14"/>
  <c r="R375" i="14"/>
  <c r="R376" i="14"/>
  <c r="R377" i="14"/>
  <c r="R378" i="14"/>
  <c r="R379" i="14"/>
  <c r="R380" i="14"/>
  <c r="R381" i="14"/>
  <c r="R382" i="14"/>
  <c r="R383" i="14"/>
  <c r="R384" i="14"/>
  <c r="R385" i="14"/>
  <c r="R386" i="14"/>
  <c r="R387" i="14"/>
  <c r="R388" i="14"/>
  <c r="R389" i="14"/>
  <c r="R390" i="14"/>
  <c r="R391" i="14"/>
  <c r="R392" i="14"/>
  <c r="R393" i="14"/>
  <c r="R394" i="14"/>
  <c r="R395" i="14"/>
  <c r="R396" i="14"/>
  <c r="R397" i="14"/>
  <c r="R398" i="14"/>
  <c r="R399" i="14"/>
  <c r="R400" i="14"/>
  <c r="R401" i="14"/>
  <c r="R402" i="14"/>
  <c r="R403" i="14"/>
  <c r="R404" i="14"/>
  <c r="R405" i="14"/>
  <c r="R406" i="14"/>
  <c r="R407" i="14"/>
  <c r="R408" i="14"/>
  <c r="R409" i="14"/>
  <c r="R410" i="14"/>
  <c r="R411" i="14"/>
  <c r="R412" i="14"/>
  <c r="R413" i="14"/>
  <c r="R414" i="14"/>
  <c r="R415" i="14"/>
  <c r="R416" i="14"/>
  <c r="R417" i="14"/>
  <c r="R418" i="14"/>
  <c r="R419" i="14"/>
  <c r="R420" i="14"/>
  <c r="R421" i="14"/>
  <c r="R422" i="14"/>
  <c r="R423" i="14"/>
  <c r="R424" i="14"/>
  <c r="R425" i="14"/>
  <c r="R426" i="14"/>
  <c r="R427" i="14"/>
  <c r="R428" i="14"/>
  <c r="R429" i="14"/>
  <c r="R430" i="14"/>
  <c r="R431" i="14"/>
  <c r="R432" i="14"/>
  <c r="R433" i="14"/>
  <c r="R434" i="14"/>
  <c r="R435" i="14"/>
  <c r="R436" i="14"/>
  <c r="R437" i="14"/>
  <c r="R438" i="14"/>
  <c r="R439" i="14"/>
  <c r="R440" i="14"/>
  <c r="R441" i="14"/>
  <c r="R442" i="14"/>
  <c r="R443" i="14"/>
  <c r="R444" i="14"/>
  <c r="R445" i="14"/>
  <c r="R446" i="14"/>
  <c r="R447" i="14"/>
  <c r="R448" i="14"/>
  <c r="R449" i="14"/>
  <c r="R450" i="14"/>
  <c r="R451" i="14"/>
  <c r="R452" i="14"/>
  <c r="R453" i="14"/>
  <c r="R454" i="14"/>
  <c r="R455" i="14"/>
  <c r="R456" i="14"/>
  <c r="R457" i="14"/>
  <c r="R458" i="14"/>
  <c r="R459" i="14"/>
  <c r="R460" i="14"/>
  <c r="R461" i="14"/>
  <c r="R462" i="14"/>
  <c r="R463" i="14"/>
  <c r="R464" i="14"/>
  <c r="R465" i="14"/>
  <c r="R466" i="14"/>
  <c r="R467" i="14"/>
  <c r="R468" i="14"/>
  <c r="R469" i="14"/>
  <c r="R470" i="14"/>
  <c r="R471" i="14"/>
  <c r="R472" i="14"/>
  <c r="R473" i="14"/>
  <c r="R474" i="14"/>
  <c r="R475" i="14"/>
  <c r="R476" i="14"/>
  <c r="R477" i="14"/>
  <c r="R478" i="14"/>
  <c r="R479" i="14"/>
  <c r="R480" i="14"/>
  <c r="R481" i="14"/>
  <c r="R482" i="14"/>
  <c r="R483" i="14"/>
  <c r="R484" i="14"/>
  <c r="R485" i="14"/>
  <c r="R486" i="14"/>
  <c r="R487" i="14"/>
  <c r="R488" i="14"/>
  <c r="R489" i="14"/>
  <c r="R490" i="14"/>
  <c r="R491" i="14"/>
  <c r="R492" i="14"/>
  <c r="R493" i="14"/>
  <c r="R494" i="14"/>
  <c r="R495" i="14"/>
  <c r="R496" i="14"/>
  <c r="R497" i="14"/>
  <c r="R498" i="14"/>
  <c r="R499" i="14"/>
  <c r="R500" i="14"/>
  <c r="R501" i="14"/>
  <c r="R502" i="14"/>
  <c r="R503" i="14"/>
  <c r="R504" i="14"/>
  <c r="R505" i="14"/>
  <c r="R506" i="14"/>
  <c r="R507" i="14"/>
  <c r="R508" i="14"/>
  <c r="R509" i="14"/>
  <c r="R510" i="14"/>
  <c r="R511" i="14"/>
  <c r="R512" i="14"/>
  <c r="R513" i="14"/>
  <c r="R514" i="14"/>
  <c r="R515" i="14"/>
  <c r="R516" i="14"/>
  <c r="R517" i="14"/>
  <c r="R518" i="14"/>
  <c r="R519" i="14"/>
  <c r="R520" i="14"/>
  <c r="R521" i="14"/>
  <c r="R522" i="14"/>
  <c r="R523" i="14"/>
  <c r="R524" i="14"/>
  <c r="R525" i="14"/>
  <c r="R526" i="14"/>
  <c r="R527" i="14"/>
  <c r="R528" i="14"/>
  <c r="R529" i="14"/>
  <c r="R530" i="14"/>
  <c r="R531" i="14"/>
  <c r="R532" i="14"/>
  <c r="R533" i="14"/>
  <c r="R534" i="14"/>
  <c r="R535" i="14"/>
  <c r="R536" i="14"/>
  <c r="R537" i="14"/>
  <c r="R538" i="14"/>
  <c r="R539" i="14"/>
  <c r="R540" i="14"/>
  <c r="R541" i="14"/>
  <c r="R542" i="14"/>
  <c r="R543" i="14"/>
  <c r="R544" i="14"/>
  <c r="R545" i="14"/>
  <c r="R546" i="14"/>
  <c r="R547" i="14"/>
  <c r="R548" i="14"/>
  <c r="R549" i="14"/>
  <c r="R550" i="14"/>
  <c r="R551" i="14"/>
  <c r="R552" i="14"/>
  <c r="R553" i="14"/>
  <c r="R554" i="14"/>
  <c r="R555" i="14"/>
  <c r="R556" i="14"/>
  <c r="R557" i="14"/>
  <c r="R558" i="14"/>
  <c r="R559" i="14"/>
  <c r="R560" i="14"/>
  <c r="R561" i="14"/>
  <c r="R562" i="14"/>
  <c r="R563" i="14"/>
  <c r="R564" i="14"/>
  <c r="R565" i="14"/>
  <c r="R566" i="14"/>
  <c r="R567" i="14"/>
  <c r="R568" i="14"/>
  <c r="R569" i="14"/>
  <c r="R570" i="14"/>
  <c r="R571" i="14"/>
  <c r="R572" i="14"/>
  <c r="R573" i="14"/>
  <c r="R574" i="14"/>
  <c r="R575" i="14"/>
  <c r="R576" i="14"/>
  <c r="R577" i="14"/>
  <c r="R578" i="14"/>
  <c r="R579" i="14"/>
  <c r="R580" i="14"/>
  <c r="R581" i="14"/>
  <c r="R582" i="14"/>
  <c r="R583" i="14"/>
  <c r="R584" i="14"/>
  <c r="R585" i="14"/>
  <c r="R586" i="14"/>
  <c r="R587" i="14"/>
  <c r="R588" i="14"/>
  <c r="R589" i="14"/>
  <c r="R590" i="14"/>
  <c r="R591" i="14"/>
  <c r="R592" i="14"/>
  <c r="R593" i="14"/>
  <c r="R594" i="14"/>
  <c r="R595" i="14"/>
  <c r="R596" i="14"/>
  <c r="R597" i="14"/>
  <c r="R598" i="14"/>
  <c r="R599" i="14"/>
  <c r="R600" i="14"/>
  <c r="R601" i="14"/>
  <c r="R602" i="14"/>
  <c r="R603" i="14"/>
  <c r="R604" i="14"/>
  <c r="R605" i="14"/>
  <c r="R606" i="14"/>
  <c r="R607" i="14"/>
  <c r="R608" i="14"/>
  <c r="R609" i="14"/>
  <c r="R610" i="14"/>
  <c r="R611" i="14"/>
  <c r="R612" i="14"/>
  <c r="R613" i="14"/>
  <c r="R614" i="14"/>
  <c r="R615" i="14"/>
  <c r="R616" i="14"/>
  <c r="R617" i="14"/>
  <c r="R618" i="14"/>
  <c r="R619" i="14"/>
  <c r="R620" i="14"/>
  <c r="R621" i="14"/>
  <c r="R622" i="14"/>
  <c r="R623" i="14"/>
  <c r="R624" i="14"/>
  <c r="R625" i="14"/>
  <c r="R626" i="14"/>
  <c r="R627" i="14"/>
  <c r="R628" i="14"/>
  <c r="R629" i="14"/>
  <c r="R630" i="14"/>
  <c r="R631" i="14"/>
  <c r="R632" i="14"/>
  <c r="R633" i="14"/>
  <c r="R634" i="14"/>
  <c r="R635" i="14"/>
  <c r="R636" i="14"/>
  <c r="R637" i="14"/>
  <c r="R638" i="14"/>
  <c r="R639" i="14"/>
  <c r="R640" i="14"/>
  <c r="R641" i="14"/>
  <c r="R642" i="14"/>
  <c r="R643" i="14"/>
  <c r="R644" i="14"/>
  <c r="R645" i="14"/>
  <c r="R646" i="14"/>
  <c r="R647" i="14"/>
  <c r="R648" i="14"/>
  <c r="R649" i="14"/>
  <c r="R650" i="14"/>
  <c r="R651" i="14"/>
  <c r="R652" i="14"/>
  <c r="R653" i="14"/>
  <c r="R654" i="14"/>
  <c r="R655" i="14"/>
  <c r="R656" i="14"/>
  <c r="R657" i="14"/>
  <c r="R658" i="14"/>
  <c r="R659" i="14"/>
  <c r="R660" i="14"/>
  <c r="R661" i="14"/>
  <c r="R662" i="14"/>
  <c r="R663" i="14"/>
  <c r="R664" i="14"/>
  <c r="R665" i="14"/>
  <c r="R666" i="14"/>
  <c r="R667" i="14"/>
  <c r="R668" i="14"/>
  <c r="R669" i="14"/>
  <c r="R670" i="14"/>
  <c r="R671" i="14"/>
  <c r="R672" i="14"/>
  <c r="R673" i="14"/>
  <c r="R674" i="14"/>
  <c r="R675" i="14"/>
  <c r="R676" i="14"/>
  <c r="R677" i="14"/>
  <c r="R678" i="14"/>
  <c r="R679" i="14"/>
  <c r="R680" i="14"/>
  <c r="R681" i="14"/>
  <c r="R682" i="14"/>
  <c r="R683" i="14"/>
  <c r="R684" i="14"/>
  <c r="R685" i="14"/>
  <c r="R686" i="14"/>
  <c r="R687" i="14"/>
  <c r="R688" i="14"/>
  <c r="R689" i="14"/>
  <c r="R690" i="14"/>
  <c r="R691" i="14"/>
  <c r="R692" i="14"/>
  <c r="R693" i="14"/>
  <c r="R694" i="14"/>
  <c r="R695" i="14"/>
  <c r="R696" i="14"/>
  <c r="R697" i="14"/>
  <c r="R698" i="14"/>
  <c r="R699" i="14"/>
  <c r="R700" i="14"/>
  <c r="R701" i="14"/>
  <c r="R702" i="14"/>
  <c r="R703" i="14"/>
  <c r="R704" i="14"/>
  <c r="R705" i="14"/>
  <c r="R706" i="14"/>
  <c r="R707" i="14"/>
  <c r="R708" i="14"/>
  <c r="R709" i="14"/>
  <c r="R710" i="14"/>
  <c r="R711" i="14"/>
  <c r="R712" i="14"/>
  <c r="R713" i="14"/>
  <c r="R714" i="14"/>
  <c r="R715" i="14"/>
  <c r="R716" i="14"/>
  <c r="R717" i="14"/>
  <c r="R718" i="14"/>
  <c r="R719" i="14"/>
  <c r="R720" i="14"/>
  <c r="R721" i="14"/>
  <c r="R722" i="14"/>
  <c r="R723" i="14"/>
  <c r="R724" i="14"/>
  <c r="R725" i="14"/>
  <c r="R726" i="14"/>
  <c r="R727" i="14"/>
  <c r="R728" i="14"/>
  <c r="R729" i="14"/>
  <c r="R730" i="14"/>
  <c r="R731" i="14"/>
  <c r="R732" i="14"/>
  <c r="R733" i="14"/>
  <c r="R734" i="14"/>
  <c r="R735" i="14"/>
  <c r="R736" i="14"/>
  <c r="R737" i="14"/>
  <c r="R738" i="14"/>
  <c r="R739" i="14"/>
  <c r="R740" i="14"/>
  <c r="R741" i="14"/>
  <c r="R742" i="14"/>
  <c r="R743" i="14"/>
  <c r="R744" i="14"/>
  <c r="R745" i="14"/>
  <c r="R746" i="14"/>
  <c r="R747" i="14"/>
  <c r="R748" i="14"/>
  <c r="R749" i="14"/>
  <c r="R750" i="14"/>
  <c r="R751" i="14"/>
  <c r="R752" i="14"/>
  <c r="R753" i="14"/>
  <c r="R754" i="14"/>
  <c r="R755" i="14"/>
  <c r="R756" i="14"/>
  <c r="R757" i="14"/>
  <c r="R758" i="14"/>
  <c r="R759" i="14"/>
  <c r="R760" i="14"/>
  <c r="R761" i="14"/>
  <c r="R762" i="14"/>
  <c r="R763" i="14"/>
  <c r="R764" i="14"/>
  <c r="R765" i="14"/>
  <c r="R766" i="14"/>
  <c r="R767" i="14"/>
  <c r="R768" i="14"/>
  <c r="R769" i="14"/>
  <c r="R770" i="14"/>
  <c r="R771" i="14"/>
  <c r="R772" i="14"/>
  <c r="R773" i="14"/>
  <c r="R774" i="14"/>
  <c r="R775" i="14"/>
  <c r="R776" i="14"/>
  <c r="R777" i="14"/>
  <c r="R778" i="14"/>
  <c r="R779" i="14"/>
  <c r="R780" i="14"/>
  <c r="R781" i="14"/>
  <c r="R782" i="14"/>
  <c r="R783" i="14"/>
  <c r="R784" i="14"/>
  <c r="R785" i="14"/>
  <c r="R786" i="14"/>
  <c r="R787" i="14"/>
  <c r="R788" i="14"/>
  <c r="R789" i="14"/>
  <c r="R790" i="14"/>
  <c r="R791" i="14"/>
  <c r="R792" i="14"/>
  <c r="R793" i="14"/>
  <c r="R794" i="14"/>
  <c r="R795" i="14"/>
  <c r="R796" i="14"/>
  <c r="R797" i="14"/>
  <c r="R798" i="14"/>
  <c r="R799" i="14"/>
  <c r="R800" i="14"/>
  <c r="R801" i="14"/>
  <c r="R802" i="14"/>
  <c r="R803" i="14"/>
  <c r="R804" i="14"/>
  <c r="R805" i="14"/>
  <c r="R806" i="14"/>
  <c r="R807" i="14"/>
  <c r="R808" i="14"/>
  <c r="R809" i="14"/>
  <c r="R810" i="14"/>
  <c r="R811" i="14"/>
  <c r="R812" i="14"/>
  <c r="R813" i="14"/>
  <c r="R814" i="14"/>
  <c r="R815" i="14"/>
  <c r="R816" i="14"/>
  <c r="R817" i="14"/>
  <c r="R818" i="14"/>
  <c r="R819" i="14"/>
  <c r="R820" i="14"/>
  <c r="R821" i="14"/>
  <c r="R822" i="14"/>
  <c r="R823" i="14"/>
  <c r="R824" i="14"/>
  <c r="R825" i="14"/>
  <c r="R826" i="14"/>
  <c r="R827" i="14"/>
  <c r="R828" i="14"/>
  <c r="R829" i="14"/>
  <c r="R830" i="14"/>
  <c r="R831" i="14"/>
  <c r="R832" i="14"/>
  <c r="R833" i="14"/>
  <c r="R834" i="14"/>
  <c r="R835" i="14"/>
  <c r="R836" i="14"/>
  <c r="R837" i="14"/>
  <c r="R838" i="14"/>
  <c r="R839" i="14"/>
  <c r="R840" i="14"/>
  <c r="R841" i="14"/>
  <c r="R842" i="14"/>
  <c r="R843" i="14"/>
  <c r="R844" i="14"/>
  <c r="R845" i="14"/>
  <c r="R846" i="14"/>
  <c r="R847" i="14"/>
  <c r="R848" i="14"/>
  <c r="R849" i="14"/>
  <c r="R850" i="14"/>
  <c r="R851" i="14"/>
  <c r="R852" i="14"/>
  <c r="R853" i="14"/>
  <c r="R854" i="14"/>
  <c r="R855" i="14"/>
  <c r="R856" i="14"/>
  <c r="R857" i="14"/>
  <c r="R858" i="14"/>
  <c r="R859" i="14"/>
  <c r="R860" i="14"/>
  <c r="R861" i="14"/>
  <c r="R862" i="14"/>
  <c r="R863" i="14"/>
  <c r="R864" i="14"/>
  <c r="R865" i="14"/>
  <c r="R866" i="14"/>
  <c r="R867" i="14"/>
  <c r="R868" i="14"/>
  <c r="R869" i="14"/>
  <c r="R870" i="14"/>
  <c r="R871" i="14"/>
  <c r="R872" i="14"/>
  <c r="R873" i="14"/>
  <c r="R874" i="14"/>
  <c r="R875" i="14"/>
  <c r="R876" i="14"/>
  <c r="R877" i="14"/>
  <c r="R878" i="14"/>
  <c r="R879" i="14"/>
  <c r="R880" i="14"/>
  <c r="R881" i="14"/>
  <c r="R882" i="14"/>
  <c r="R883" i="14"/>
  <c r="R884" i="14"/>
  <c r="R885" i="14"/>
  <c r="R886" i="14"/>
  <c r="R887" i="14"/>
  <c r="R888" i="14"/>
  <c r="R889" i="14"/>
  <c r="R890" i="14"/>
  <c r="R891" i="14"/>
  <c r="R892" i="14"/>
  <c r="R893" i="14"/>
  <c r="R894" i="14"/>
  <c r="R895" i="14"/>
  <c r="R896" i="14"/>
  <c r="R897" i="14"/>
  <c r="R898" i="14"/>
  <c r="R899" i="14"/>
  <c r="R900" i="14"/>
  <c r="R901" i="14"/>
  <c r="R902" i="14"/>
  <c r="R903" i="14"/>
  <c r="R904" i="14"/>
  <c r="R905" i="14"/>
  <c r="R906" i="14"/>
  <c r="R907" i="14"/>
  <c r="R908" i="14"/>
  <c r="R909" i="14"/>
  <c r="R910" i="14"/>
  <c r="R911" i="14"/>
  <c r="R912" i="14"/>
  <c r="R913" i="14"/>
  <c r="R914" i="14"/>
  <c r="R915" i="14"/>
  <c r="R916" i="14"/>
  <c r="R917" i="14"/>
  <c r="R918" i="14"/>
  <c r="R919" i="14"/>
  <c r="R920" i="14"/>
  <c r="R921" i="14"/>
  <c r="R922" i="14"/>
  <c r="R923" i="14"/>
  <c r="R924" i="14"/>
  <c r="R925" i="14"/>
  <c r="R926" i="14"/>
  <c r="R927" i="14"/>
  <c r="R928" i="14"/>
  <c r="R929" i="14"/>
  <c r="R930" i="14"/>
  <c r="R931" i="14"/>
  <c r="R932" i="14"/>
  <c r="R933" i="14"/>
  <c r="R934" i="14"/>
  <c r="R935" i="14"/>
  <c r="R936" i="14"/>
  <c r="R937" i="14"/>
  <c r="R938" i="14"/>
  <c r="R939" i="14"/>
  <c r="R940" i="14"/>
  <c r="R941" i="14"/>
  <c r="R942" i="14"/>
  <c r="R943" i="14"/>
  <c r="R944" i="14"/>
  <c r="R945" i="14"/>
  <c r="R946" i="14"/>
  <c r="R947" i="14"/>
  <c r="R948" i="14"/>
  <c r="R949" i="14"/>
  <c r="R950" i="14"/>
  <c r="R951" i="14"/>
  <c r="R952" i="14"/>
  <c r="R953" i="14"/>
  <c r="R954" i="14"/>
  <c r="R955" i="14"/>
  <c r="R956" i="14"/>
  <c r="R957" i="14"/>
  <c r="R958" i="14"/>
  <c r="R959" i="14"/>
  <c r="R960" i="14"/>
  <c r="R961" i="14"/>
  <c r="R962" i="14"/>
  <c r="R963" i="14"/>
  <c r="R964" i="14"/>
  <c r="R965" i="14"/>
  <c r="R966" i="14"/>
  <c r="R967" i="14"/>
  <c r="R968" i="14"/>
  <c r="R969" i="14"/>
  <c r="R970" i="14"/>
  <c r="R971" i="14"/>
  <c r="R972" i="14"/>
  <c r="R973" i="14"/>
  <c r="R974" i="14"/>
  <c r="R975" i="14"/>
  <c r="R976" i="14"/>
  <c r="R977" i="14"/>
  <c r="R978" i="14"/>
  <c r="R979" i="14"/>
  <c r="R980" i="14"/>
  <c r="R981" i="14"/>
  <c r="R982" i="14"/>
  <c r="R983" i="14"/>
  <c r="R984" i="14"/>
  <c r="R985" i="14"/>
  <c r="R986" i="14"/>
  <c r="R987" i="14"/>
  <c r="R988" i="14"/>
  <c r="R989" i="14"/>
  <c r="R990" i="14"/>
  <c r="R991" i="14"/>
  <c r="R992" i="14"/>
  <c r="R993" i="14"/>
  <c r="R994" i="14"/>
  <c r="R995" i="14"/>
  <c r="R996" i="14"/>
  <c r="R997" i="14"/>
  <c r="R998" i="14"/>
  <c r="R999" i="14"/>
  <c r="R1000" i="14"/>
  <c r="R1001" i="14"/>
  <c r="R1002" i="14"/>
  <c r="R1003" i="14"/>
  <c r="R1004" i="14"/>
  <c r="R1005" i="14"/>
  <c r="R1006" i="14"/>
  <c r="R1007" i="14"/>
  <c r="R1008" i="14"/>
  <c r="R1009" i="14"/>
  <c r="R1010" i="14"/>
  <c r="R1011" i="14"/>
  <c r="R1012" i="14"/>
  <c r="R1013" i="14"/>
  <c r="R1014" i="14"/>
  <c r="R1015" i="14"/>
  <c r="R1016" i="14"/>
  <c r="R1017" i="14"/>
  <c r="R1018" i="14"/>
  <c r="R1019" i="14"/>
  <c r="R1020" i="14"/>
  <c r="R1021" i="14"/>
  <c r="R1022" i="14"/>
  <c r="R1023" i="14"/>
  <c r="R1024" i="14"/>
  <c r="R1025" i="14"/>
  <c r="R1026" i="14"/>
  <c r="R1027" i="14"/>
  <c r="R1028" i="14"/>
  <c r="R1029" i="14"/>
  <c r="R1030" i="14"/>
  <c r="R1031" i="14"/>
  <c r="R1032" i="14"/>
  <c r="R1033" i="14"/>
  <c r="R1034" i="14"/>
  <c r="R1035" i="14"/>
  <c r="R1036" i="14"/>
  <c r="R1037" i="14"/>
  <c r="R1038" i="14"/>
  <c r="R1039" i="14"/>
  <c r="R1040" i="14"/>
  <c r="R1041" i="14"/>
  <c r="R1042" i="14"/>
  <c r="R1043" i="14"/>
  <c r="R1044" i="14"/>
  <c r="R1045" i="14"/>
  <c r="R1046" i="14"/>
  <c r="R1047" i="14"/>
  <c r="R1048" i="14"/>
  <c r="R1049" i="14"/>
  <c r="R1050" i="14"/>
  <c r="R1051" i="14"/>
  <c r="R1052" i="14"/>
  <c r="R1053" i="14"/>
  <c r="R1054" i="14"/>
  <c r="R1055" i="14"/>
  <c r="R1056" i="14"/>
  <c r="R1057" i="14"/>
  <c r="R1058" i="14"/>
  <c r="R1059" i="14"/>
  <c r="R1060" i="14"/>
  <c r="R1061" i="14"/>
  <c r="R1062" i="14"/>
  <c r="R1063" i="14"/>
  <c r="R1064" i="14"/>
  <c r="R1065" i="14"/>
  <c r="R1066" i="14"/>
  <c r="R1067" i="14"/>
  <c r="R1068" i="14"/>
  <c r="R1069" i="14"/>
  <c r="R1070" i="14"/>
  <c r="R1071" i="14"/>
  <c r="R1072" i="14"/>
  <c r="R1073" i="14"/>
  <c r="R1074" i="14"/>
  <c r="R1075" i="14"/>
  <c r="R1076" i="14"/>
  <c r="R1077" i="14"/>
  <c r="R1078" i="14"/>
  <c r="R1079" i="14"/>
  <c r="R1080" i="14"/>
  <c r="R1081" i="14"/>
  <c r="R1082" i="14"/>
  <c r="R1083" i="14"/>
  <c r="R1084" i="14"/>
  <c r="R1085" i="14"/>
  <c r="R1086" i="14"/>
  <c r="R1087" i="14"/>
  <c r="R1088" i="14"/>
  <c r="R1089" i="14"/>
  <c r="R1090" i="14"/>
  <c r="R1091" i="14"/>
  <c r="R1092" i="14"/>
  <c r="R1093" i="14"/>
  <c r="R1094" i="14"/>
  <c r="R1095" i="14"/>
  <c r="R1096" i="14"/>
  <c r="R1097" i="14"/>
  <c r="R1098" i="14"/>
  <c r="R1099" i="14"/>
  <c r="R1100" i="14"/>
  <c r="R1101" i="14"/>
  <c r="R1102" i="14"/>
  <c r="R1103" i="14"/>
  <c r="R1104" i="14"/>
  <c r="R1105" i="14"/>
  <c r="R1106" i="14"/>
  <c r="R1107" i="14"/>
  <c r="R1108" i="14"/>
  <c r="R1109" i="14"/>
  <c r="R1110" i="14"/>
  <c r="R1111" i="14"/>
  <c r="R1112" i="14"/>
  <c r="R1113" i="14"/>
  <c r="R1114" i="14"/>
  <c r="R1115" i="14"/>
  <c r="R1116" i="14"/>
  <c r="R1117" i="14"/>
  <c r="R1118" i="14"/>
  <c r="R1119" i="14"/>
  <c r="R1120" i="14"/>
  <c r="R1121" i="14"/>
  <c r="R1122" i="14"/>
  <c r="R1123" i="14"/>
  <c r="R1124" i="14"/>
  <c r="R1125" i="14"/>
  <c r="R1126" i="14"/>
  <c r="R1127" i="14"/>
  <c r="R1128" i="14"/>
  <c r="R1129" i="14"/>
  <c r="R1130" i="14"/>
  <c r="R1131" i="14"/>
  <c r="R1132" i="14"/>
  <c r="R1133" i="14"/>
  <c r="R1134" i="14"/>
  <c r="R1135" i="14"/>
  <c r="R1136" i="14"/>
  <c r="R1137" i="14"/>
  <c r="R1138" i="14"/>
  <c r="R1139" i="14"/>
  <c r="R1140" i="14"/>
  <c r="R1141" i="14"/>
  <c r="R1142" i="14"/>
  <c r="R1143" i="14"/>
  <c r="R1144" i="14"/>
  <c r="R1145" i="14"/>
  <c r="R1146" i="14"/>
  <c r="R1147" i="14"/>
  <c r="R1148" i="14"/>
  <c r="R1149" i="14"/>
  <c r="R1150" i="14"/>
  <c r="R1151" i="14"/>
  <c r="R1152" i="14"/>
  <c r="R1153" i="14"/>
  <c r="R1154" i="14"/>
  <c r="R1155" i="14"/>
  <c r="R1156" i="14"/>
  <c r="R1157" i="14"/>
  <c r="R1158" i="14"/>
  <c r="R1159" i="14"/>
  <c r="R1160" i="14"/>
  <c r="R1161" i="14"/>
  <c r="R1162" i="14"/>
  <c r="R1163" i="14"/>
  <c r="R1164" i="14"/>
  <c r="R1165" i="14"/>
  <c r="R1166" i="14"/>
  <c r="R1167" i="14"/>
  <c r="R1168" i="14"/>
  <c r="R1169" i="14"/>
  <c r="R1170" i="14"/>
  <c r="R1171" i="14"/>
  <c r="R1172" i="14"/>
  <c r="R1173" i="14"/>
  <c r="R1174" i="14"/>
  <c r="R1175" i="14"/>
  <c r="R1176" i="14"/>
  <c r="R1177" i="14"/>
  <c r="R1178" i="14"/>
  <c r="R1179" i="14"/>
  <c r="R1180" i="14"/>
  <c r="R1181" i="14"/>
  <c r="R1182" i="14"/>
  <c r="R1183" i="14"/>
  <c r="R1184" i="14"/>
  <c r="R1185" i="14"/>
  <c r="R1186" i="14"/>
  <c r="R1187" i="14"/>
  <c r="R1188" i="14"/>
  <c r="R1189" i="14"/>
  <c r="R1190" i="14"/>
  <c r="R1191" i="14"/>
  <c r="R1192" i="14"/>
  <c r="R1193" i="14"/>
  <c r="R1194" i="14"/>
  <c r="R1195" i="14"/>
  <c r="R1196" i="14"/>
  <c r="R1197" i="14"/>
  <c r="R1198" i="14"/>
  <c r="R1199" i="14"/>
  <c r="R1200" i="14"/>
  <c r="R1201" i="14"/>
  <c r="R1202" i="14"/>
  <c r="R1203" i="14"/>
  <c r="R1204" i="14"/>
  <c r="R1205" i="14"/>
  <c r="R1206" i="14"/>
  <c r="R1207" i="14"/>
  <c r="R1208" i="14"/>
  <c r="R1209" i="14"/>
  <c r="R1210" i="14"/>
  <c r="R1211" i="14"/>
  <c r="R1212" i="14"/>
  <c r="R1213" i="14"/>
  <c r="R1214" i="14"/>
  <c r="R1215" i="14"/>
  <c r="R1216" i="14"/>
  <c r="R1217" i="14"/>
  <c r="R1218" i="14"/>
  <c r="R1219" i="14"/>
  <c r="R1220" i="14"/>
  <c r="R1221" i="14"/>
  <c r="R1222" i="14"/>
  <c r="R1223" i="14"/>
  <c r="R1224" i="14"/>
  <c r="R1225" i="14"/>
  <c r="R1226" i="14"/>
  <c r="R1227" i="14"/>
  <c r="R1228" i="14"/>
  <c r="R1229" i="14"/>
  <c r="R1230" i="14"/>
  <c r="R1231" i="14"/>
  <c r="R1232" i="14"/>
  <c r="R1233" i="14"/>
  <c r="R1234" i="14"/>
  <c r="R1235" i="14"/>
  <c r="R1236" i="14"/>
  <c r="R1237" i="14"/>
  <c r="R1238" i="14"/>
  <c r="R1239" i="14"/>
  <c r="R1240" i="14"/>
  <c r="R1241" i="14"/>
  <c r="R1242" i="14"/>
  <c r="R1243" i="14"/>
  <c r="R1244" i="14"/>
  <c r="R1245" i="14"/>
  <c r="R1246" i="14"/>
  <c r="R1247" i="14"/>
  <c r="R1248" i="14"/>
  <c r="R1249" i="14"/>
  <c r="R1250" i="14"/>
  <c r="R1251" i="14"/>
  <c r="R1252" i="14"/>
  <c r="R1253" i="14"/>
  <c r="R1254" i="14"/>
  <c r="R1255" i="14"/>
  <c r="R1256" i="14"/>
  <c r="R1257" i="14"/>
  <c r="R1258" i="14"/>
  <c r="R1259" i="14"/>
  <c r="R1260" i="14"/>
  <c r="R1261" i="14"/>
  <c r="R1262" i="14"/>
  <c r="R1263" i="14"/>
  <c r="R1264" i="14"/>
  <c r="R1265" i="14"/>
  <c r="R1266" i="14"/>
  <c r="R1267" i="14"/>
  <c r="R1268" i="14"/>
  <c r="R1269" i="14"/>
  <c r="R1270" i="14"/>
  <c r="R1271" i="14"/>
  <c r="R1272" i="14"/>
  <c r="R1273" i="14"/>
  <c r="R1274" i="14"/>
  <c r="R1275" i="14"/>
  <c r="R1276" i="14"/>
  <c r="R1277" i="14"/>
  <c r="R1278" i="14"/>
  <c r="R1279" i="14"/>
  <c r="R1280" i="14"/>
  <c r="R1281" i="14"/>
  <c r="R1282" i="14"/>
  <c r="R1283" i="14"/>
  <c r="R1284" i="14"/>
  <c r="R1285" i="14"/>
  <c r="R1286" i="14"/>
  <c r="R1287" i="14"/>
  <c r="R1288" i="14"/>
  <c r="R1289" i="14"/>
  <c r="R1290" i="14"/>
  <c r="R1291" i="14"/>
  <c r="R1292" i="14"/>
  <c r="R1293" i="14"/>
  <c r="R1294" i="14"/>
  <c r="R1295" i="14"/>
  <c r="R1296" i="14"/>
  <c r="R1297" i="14"/>
  <c r="R1298" i="14"/>
  <c r="R1299" i="14"/>
  <c r="R1300" i="14"/>
  <c r="R1301" i="14"/>
  <c r="R1302" i="14"/>
  <c r="R1303" i="14"/>
  <c r="R1304" i="14"/>
  <c r="R1305" i="14"/>
  <c r="R1306" i="14"/>
  <c r="R1307" i="14"/>
  <c r="R1308" i="14"/>
  <c r="R1309" i="14"/>
  <c r="R1310" i="14"/>
  <c r="R1311" i="14"/>
  <c r="R1312" i="14"/>
  <c r="R1313" i="14"/>
  <c r="R1314" i="14"/>
  <c r="R1315" i="14"/>
  <c r="R1316" i="14"/>
  <c r="R1317" i="14"/>
  <c r="R1318" i="14"/>
  <c r="R1319" i="14"/>
  <c r="R1320" i="14"/>
  <c r="R1321" i="14"/>
  <c r="R1322" i="14"/>
  <c r="R1323" i="14"/>
  <c r="R1324" i="14"/>
  <c r="R1325" i="14"/>
  <c r="R1326" i="14"/>
  <c r="R1327" i="14"/>
  <c r="R1328" i="14"/>
  <c r="R1329" i="14"/>
  <c r="R1330" i="14"/>
  <c r="R1331" i="14"/>
  <c r="R1332" i="14"/>
  <c r="R1333" i="14"/>
  <c r="R1334" i="14"/>
  <c r="R1335" i="14"/>
  <c r="R1336" i="14"/>
  <c r="R1337" i="14"/>
  <c r="R1338" i="14"/>
  <c r="R1339" i="14"/>
  <c r="R1340" i="14"/>
  <c r="R1341" i="14"/>
  <c r="R1342" i="14"/>
  <c r="R1343" i="14"/>
  <c r="R1344" i="14"/>
  <c r="R1345" i="14"/>
  <c r="R1346" i="14"/>
  <c r="R1347" i="14"/>
  <c r="R1348" i="14"/>
  <c r="R1349" i="14"/>
  <c r="R1350" i="14"/>
  <c r="R1351" i="14"/>
  <c r="P2" i="10"/>
  <c r="P3" i="10"/>
  <c r="P4" i="10"/>
  <c r="P5" i="10"/>
  <c r="P6" i="10"/>
  <c r="P7" i="10"/>
  <c r="P8" i="10"/>
  <c r="P9" i="10"/>
  <c r="P10" i="10"/>
  <c r="P11" i="10"/>
  <c r="P12" i="10"/>
  <c r="P13" i="10"/>
  <c r="P14" i="10"/>
  <c r="P15" i="10"/>
  <c r="P16" i="10"/>
  <c r="P17" i="10"/>
  <c r="P18" i="10"/>
  <c r="P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91" i="10"/>
  <c r="P92" i="10"/>
  <c r="P93" i="10"/>
  <c r="P94" i="10"/>
  <c r="P95" i="10"/>
  <c r="P96" i="10"/>
  <c r="P97" i="10"/>
  <c r="P98" i="10"/>
  <c r="P99" i="10"/>
  <c r="P100" i="10"/>
  <c r="P101" i="10"/>
  <c r="P102" i="10"/>
  <c r="P103" i="10"/>
  <c r="P104" i="10"/>
  <c r="P105" i="10"/>
  <c r="P106" i="10"/>
  <c r="P107" i="10"/>
  <c r="P108" i="10"/>
  <c r="P109" i="10"/>
  <c r="P110" i="10"/>
  <c r="P111" i="10"/>
  <c r="P112" i="10"/>
  <c r="P113" i="10"/>
  <c r="P114" i="10"/>
  <c r="P115" i="10"/>
  <c r="P116" i="10"/>
  <c r="P117" i="10"/>
  <c r="P118" i="10"/>
  <c r="P119" i="10"/>
  <c r="P120" i="10"/>
  <c r="P121" i="10"/>
  <c r="P122" i="10"/>
  <c r="P123" i="10"/>
  <c r="P124" i="10"/>
  <c r="P125" i="10"/>
  <c r="P126" i="10"/>
  <c r="P127" i="10"/>
  <c r="P128" i="10"/>
  <c r="P129" i="10"/>
  <c r="P130" i="10"/>
  <c r="P131" i="10"/>
  <c r="P132" i="10"/>
  <c r="P133" i="10"/>
  <c r="P134" i="10"/>
  <c r="P135" i="10"/>
  <c r="P136" i="10"/>
  <c r="P137" i="10"/>
  <c r="P138" i="10"/>
  <c r="P139" i="10"/>
  <c r="P140" i="10"/>
  <c r="P141" i="10"/>
  <c r="P142" i="10"/>
  <c r="P143" i="10"/>
  <c r="P144" i="10"/>
  <c r="P145" i="10"/>
  <c r="P146" i="10"/>
  <c r="P147" i="10"/>
  <c r="P148" i="10"/>
  <c r="P149" i="10"/>
  <c r="P150" i="10"/>
  <c r="P151" i="10"/>
  <c r="P152" i="10"/>
  <c r="P153" i="10"/>
  <c r="P154" i="10"/>
  <c r="P155" i="10"/>
  <c r="P156" i="10"/>
  <c r="P157" i="10"/>
  <c r="P158" i="10"/>
  <c r="P159" i="10"/>
  <c r="P160" i="10"/>
  <c r="P161" i="10"/>
  <c r="P162" i="10"/>
  <c r="P163" i="10"/>
  <c r="P164" i="10"/>
  <c r="P165" i="10"/>
  <c r="P166" i="10"/>
  <c r="P167" i="10"/>
  <c r="P168" i="10"/>
  <c r="P169" i="10"/>
  <c r="P170" i="10"/>
  <c r="P171" i="10"/>
  <c r="P172" i="10"/>
  <c r="P173" i="10"/>
  <c r="P174" i="10"/>
  <c r="P175" i="10"/>
  <c r="P176" i="10"/>
  <c r="P177" i="10"/>
  <c r="P178" i="10"/>
  <c r="P179" i="10"/>
  <c r="P180" i="10"/>
  <c r="P181" i="10"/>
  <c r="P182" i="10"/>
  <c r="P183" i="10"/>
  <c r="P184" i="10"/>
  <c r="P185" i="10"/>
  <c r="P186" i="10"/>
  <c r="P187" i="10"/>
  <c r="P188" i="10"/>
  <c r="P189" i="10"/>
  <c r="P190" i="10"/>
  <c r="P191" i="10"/>
  <c r="P192" i="10"/>
  <c r="P193" i="10"/>
  <c r="P194" i="10"/>
  <c r="P195" i="10"/>
  <c r="P196" i="10"/>
  <c r="P197" i="10"/>
  <c r="P198" i="10"/>
  <c r="P199" i="10"/>
  <c r="P200" i="10"/>
  <c r="P201" i="10"/>
  <c r="P202" i="10"/>
  <c r="P203" i="10"/>
  <c r="P204" i="10"/>
  <c r="P205" i="10"/>
  <c r="P206" i="10"/>
  <c r="P207" i="10"/>
  <c r="P208" i="10"/>
  <c r="P209" i="10"/>
  <c r="P210" i="10"/>
  <c r="P211" i="10"/>
  <c r="P212" i="10"/>
  <c r="P213" i="10"/>
  <c r="P214" i="10"/>
  <c r="P215" i="10"/>
  <c r="P216" i="10"/>
  <c r="P217" i="10"/>
  <c r="P218" i="10"/>
  <c r="P219" i="10"/>
  <c r="P220" i="10"/>
  <c r="P221" i="10"/>
  <c r="P222" i="10"/>
  <c r="P223" i="10"/>
  <c r="P224" i="10"/>
  <c r="P225" i="10"/>
  <c r="P226" i="10"/>
  <c r="P227" i="10"/>
  <c r="P228" i="10"/>
  <c r="P229" i="10"/>
  <c r="P230" i="10"/>
  <c r="P231" i="10"/>
  <c r="P232" i="10"/>
  <c r="P233" i="10"/>
  <c r="P234" i="10"/>
  <c r="P235" i="10"/>
  <c r="P236" i="10"/>
  <c r="P237" i="10"/>
  <c r="P238" i="10"/>
  <c r="P239" i="10"/>
  <c r="P240" i="10"/>
  <c r="P241" i="10"/>
  <c r="P242" i="10"/>
  <c r="P243" i="10"/>
  <c r="P244" i="10"/>
  <c r="P245" i="10"/>
  <c r="P246" i="10"/>
  <c r="P247" i="10"/>
  <c r="P248" i="10"/>
  <c r="P249" i="10"/>
  <c r="P250" i="10"/>
  <c r="P251" i="10"/>
  <c r="P252" i="10"/>
  <c r="P253" i="10"/>
  <c r="P254" i="10"/>
  <c r="P255" i="10"/>
  <c r="P256" i="10"/>
  <c r="P257" i="10"/>
  <c r="P258" i="10"/>
  <c r="P259" i="10"/>
  <c r="P260" i="10"/>
  <c r="P261" i="10"/>
  <c r="P262" i="10"/>
  <c r="P263" i="10"/>
  <c r="P264" i="10"/>
  <c r="P265" i="10"/>
  <c r="P266" i="10"/>
  <c r="P267" i="10"/>
  <c r="P268" i="10"/>
  <c r="P269" i="10"/>
  <c r="P270" i="10"/>
  <c r="P271" i="10"/>
  <c r="P272" i="10"/>
  <c r="P273" i="10"/>
  <c r="P274" i="10"/>
  <c r="P275" i="10"/>
  <c r="P276" i="10"/>
  <c r="P277" i="10"/>
  <c r="P278" i="10"/>
  <c r="P279" i="10"/>
  <c r="P280" i="10"/>
  <c r="P281" i="10"/>
  <c r="P282" i="10"/>
  <c r="P283" i="10"/>
  <c r="P284" i="10"/>
  <c r="P285" i="10"/>
  <c r="P286" i="10"/>
  <c r="P287" i="10"/>
  <c r="P288" i="10"/>
  <c r="P289" i="10"/>
  <c r="P290" i="10"/>
  <c r="P291" i="10"/>
  <c r="P292" i="10"/>
  <c r="P293" i="10"/>
  <c r="P294" i="10"/>
  <c r="P295" i="10"/>
  <c r="P296" i="10"/>
  <c r="P297" i="10"/>
  <c r="P298" i="10"/>
  <c r="P299" i="10"/>
  <c r="P300" i="10"/>
  <c r="P301" i="10"/>
  <c r="P302" i="10"/>
  <c r="P303" i="10"/>
  <c r="P304" i="10"/>
  <c r="P305" i="10"/>
  <c r="P306" i="10"/>
  <c r="P307" i="10"/>
  <c r="P308" i="10"/>
  <c r="P309" i="10"/>
  <c r="P310" i="10"/>
  <c r="P311" i="10"/>
  <c r="P312" i="10"/>
  <c r="P313" i="10"/>
  <c r="P314" i="10"/>
  <c r="P315" i="10"/>
  <c r="P316" i="10"/>
  <c r="P317" i="10"/>
  <c r="P318" i="10"/>
  <c r="P319" i="10"/>
  <c r="P320" i="10"/>
  <c r="P321" i="10"/>
  <c r="P322" i="10"/>
  <c r="P323" i="10"/>
  <c r="P324" i="10"/>
  <c r="P325" i="10"/>
  <c r="P326" i="10"/>
  <c r="P327" i="10"/>
  <c r="P328" i="10"/>
  <c r="P329" i="10"/>
  <c r="P330" i="10"/>
  <c r="P331" i="10"/>
  <c r="P332" i="10"/>
  <c r="P333" i="10"/>
  <c r="P334" i="10"/>
  <c r="P335" i="10"/>
  <c r="P336" i="10"/>
  <c r="P337" i="10"/>
  <c r="P338" i="10"/>
  <c r="P339" i="10"/>
  <c r="P340" i="10"/>
  <c r="P341" i="10"/>
  <c r="P342" i="10"/>
  <c r="P343" i="10"/>
  <c r="P344" i="10"/>
  <c r="P345" i="10"/>
  <c r="P346" i="10"/>
  <c r="P347" i="10"/>
  <c r="P348" i="10"/>
  <c r="P349" i="10"/>
  <c r="P350" i="10"/>
  <c r="P351" i="10"/>
  <c r="P352" i="10"/>
  <c r="P353" i="10"/>
  <c r="P354" i="10"/>
  <c r="P355" i="10"/>
  <c r="P356" i="10"/>
  <c r="P357" i="10"/>
  <c r="P358" i="10"/>
  <c r="P359" i="10"/>
  <c r="P360" i="10"/>
  <c r="P361" i="10"/>
  <c r="P362" i="10"/>
  <c r="P363" i="10"/>
  <c r="P364" i="10"/>
  <c r="P365" i="10"/>
  <c r="P366" i="10"/>
  <c r="P367" i="10"/>
  <c r="P368" i="10"/>
  <c r="P369" i="10"/>
  <c r="P370" i="10"/>
  <c r="P371" i="10"/>
  <c r="P372" i="10"/>
  <c r="P373" i="10"/>
  <c r="P374" i="10"/>
  <c r="P375" i="10"/>
  <c r="P376" i="10"/>
  <c r="P377" i="10"/>
  <c r="P378" i="10"/>
  <c r="P379" i="10"/>
  <c r="P380" i="10"/>
  <c r="P381" i="10"/>
  <c r="P382" i="10"/>
  <c r="P383" i="10"/>
  <c r="P384" i="10"/>
  <c r="P385" i="10"/>
  <c r="P386" i="10"/>
  <c r="P387" i="10"/>
  <c r="P388" i="10"/>
  <c r="P389" i="10"/>
  <c r="P390" i="10"/>
  <c r="P391" i="10"/>
  <c r="P392" i="10"/>
  <c r="P393" i="10"/>
  <c r="P394" i="10"/>
  <c r="P395" i="10"/>
  <c r="P396" i="10"/>
  <c r="P397" i="10"/>
  <c r="P398" i="10"/>
  <c r="P399" i="10"/>
  <c r="P400" i="10"/>
  <c r="P401" i="10"/>
  <c r="P402" i="10"/>
  <c r="P403" i="10"/>
  <c r="P404" i="10"/>
  <c r="P405" i="10"/>
  <c r="P406" i="10"/>
  <c r="P407" i="10"/>
  <c r="P408" i="10"/>
  <c r="P409" i="10"/>
  <c r="P410" i="10"/>
  <c r="P411" i="10"/>
  <c r="P412" i="10"/>
  <c r="P413" i="10"/>
  <c r="P414" i="10"/>
  <c r="P415" i="10"/>
  <c r="P416" i="10"/>
  <c r="P417" i="10"/>
  <c r="P418" i="10"/>
  <c r="P419" i="10"/>
  <c r="P420" i="10"/>
  <c r="P421" i="10"/>
  <c r="P422" i="10"/>
  <c r="P423" i="10"/>
  <c r="P424" i="10"/>
  <c r="P425" i="10"/>
  <c r="P426" i="10"/>
  <c r="P427" i="10"/>
  <c r="P428" i="10"/>
  <c r="P429" i="10"/>
  <c r="P430" i="10"/>
  <c r="P431" i="10"/>
  <c r="P432" i="10"/>
  <c r="P433" i="10"/>
  <c r="P434" i="10"/>
  <c r="P435" i="10"/>
  <c r="P436" i="10"/>
  <c r="P437" i="10"/>
  <c r="P438" i="10"/>
  <c r="P439" i="10"/>
  <c r="P440" i="10"/>
  <c r="P441" i="10"/>
  <c r="P442" i="10"/>
  <c r="P443" i="10"/>
  <c r="P444" i="10"/>
  <c r="P445" i="10"/>
  <c r="P446" i="10"/>
  <c r="P447" i="10"/>
  <c r="P448" i="10"/>
  <c r="P449" i="10"/>
  <c r="P450" i="10"/>
  <c r="P451" i="10"/>
  <c r="P452" i="10"/>
  <c r="P453" i="10"/>
  <c r="P454" i="10"/>
  <c r="P455" i="10"/>
  <c r="P456" i="10"/>
  <c r="P457" i="10"/>
  <c r="P458" i="10"/>
  <c r="P459" i="10"/>
  <c r="P460" i="10"/>
  <c r="P461" i="10"/>
  <c r="P462" i="10"/>
  <c r="P463" i="10"/>
  <c r="P464" i="10"/>
  <c r="P465" i="10"/>
  <c r="P466" i="10"/>
  <c r="P467" i="10"/>
  <c r="P468" i="10"/>
  <c r="P469" i="10"/>
  <c r="P470" i="10"/>
  <c r="P471" i="10"/>
  <c r="P472" i="10"/>
  <c r="P473" i="10"/>
  <c r="P474" i="10"/>
  <c r="P475" i="10"/>
  <c r="P476" i="10"/>
  <c r="P477" i="10"/>
  <c r="P478" i="10"/>
  <c r="P479" i="10"/>
  <c r="P480" i="10"/>
  <c r="P481" i="10"/>
  <c r="P482" i="10"/>
  <c r="P483" i="10"/>
  <c r="P484" i="10"/>
  <c r="P485" i="10"/>
  <c r="P486" i="10"/>
  <c r="P487" i="10"/>
  <c r="P488" i="10"/>
  <c r="P489" i="10"/>
  <c r="P490" i="10"/>
  <c r="P491" i="10"/>
  <c r="P492" i="10"/>
  <c r="P493" i="10"/>
  <c r="P494" i="10"/>
  <c r="P495" i="10"/>
  <c r="P496" i="10"/>
  <c r="P497" i="10"/>
  <c r="P498" i="10"/>
  <c r="P499" i="10"/>
  <c r="P500" i="10"/>
  <c r="P501" i="10"/>
  <c r="P502" i="10"/>
  <c r="P503" i="10"/>
  <c r="P504" i="10"/>
  <c r="P505" i="10"/>
  <c r="P506" i="10"/>
  <c r="P507" i="10"/>
  <c r="P508" i="10"/>
  <c r="P509" i="10"/>
  <c r="P510" i="10"/>
  <c r="P511" i="10"/>
  <c r="P512" i="10"/>
  <c r="P513" i="10"/>
  <c r="P514" i="10"/>
  <c r="P515" i="10"/>
  <c r="P516" i="10"/>
  <c r="P517" i="10"/>
  <c r="P518" i="10"/>
  <c r="P519" i="10"/>
  <c r="P520" i="10"/>
  <c r="P521" i="10"/>
  <c r="P522" i="10"/>
  <c r="P523" i="10"/>
  <c r="P524" i="10"/>
  <c r="P525" i="10"/>
  <c r="P526" i="10"/>
  <c r="P527" i="10"/>
  <c r="P528" i="10"/>
  <c r="P529" i="10"/>
  <c r="P530" i="10"/>
  <c r="P531" i="10"/>
  <c r="P532" i="10"/>
  <c r="P533" i="10"/>
  <c r="P534" i="10"/>
  <c r="P535" i="10"/>
  <c r="P536" i="10"/>
  <c r="P537" i="10"/>
  <c r="P538" i="10"/>
  <c r="P539" i="10"/>
  <c r="P540" i="10"/>
  <c r="P541" i="10"/>
  <c r="P542" i="10"/>
  <c r="P543" i="10"/>
  <c r="P544" i="10"/>
  <c r="P545" i="10"/>
  <c r="P546" i="10"/>
  <c r="P547" i="10"/>
  <c r="P548" i="10"/>
  <c r="P549" i="10"/>
  <c r="P550" i="10"/>
  <c r="P551" i="10"/>
  <c r="P552" i="10"/>
  <c r="P553" i="10"/>
  <c r="P554" i="10"/>
  <c r="P555" i="10"/>
  <c r="P556" i="10"/>
  <c r="P557" i="10"/>
  <c r="P558" i="10"/>
  <c r="P559" i="10"/>
  <c r="P560" i="10"/>
  <c r="P561" i="10"/>
  <c r="P562" i="10"/>
  <c r="P563" i="10"/>
  <c r="P564" i="10"/>
  <c r="P565" i="10"/>
  <c r="P566" i="10"/>
  <c r="P567" i="10"/>
  <c r="P568" i="10"/>
  <c r="P569" i="10"/>
  <c r="P570" i="10"/>
  <c r="P571" i="10"/>
  <c r="P572" i="10"/>
  <c r="P573" i="10"/>
  <c r="P574" i="10"/>
  <c r="P575" i="10"/>
  <c r="P576" i="10"/>
  <c r="P577" i="10"/>
  <c r="P578" i="10"/>
  <c r="P579" i="10"/>
  <c r="P580" i="10"/>
  <c r="P581" i="10"/>
  <c r="P582" i="10"/>
  <c r="P583" i="10"/>
  <c r="P584" i="10"/>
  <c r="P585" i="10"/>
  <c r="P586" i="10"/>
  <c r="P587" i="10"/>
  <c r="P588" i="10"/>
  <c r="P589" i="10"/>
  <c r="P590" i="10"/>
  <c r="P591" i="10"/>
  <c r="P592" i="10"/>
  <c r="P593" i="10"/>
  <c r="P594" i="10"/>
  <c r="P595" i="10"/>
  <c r="P596" i="10"/>
  <c r="P597" i="10"/>
  <c r="P598" i="10"/>
  <c r="P599" i="10"/>
  <c r="P600" i="10"/>
  <c r="P601" i="10"/>
  <c r="P602" i="10"/>
  <c r="P603" i="10"/>
  <c r="P604" i="10"/>
  <c r="P605" i="10"/>
  <c r="P606" i="10"/>
  <c r="P607" i="10"/>
  <c r="P608" i="10"/>
  <c r="P609" i="10"/>
  <c r="P610" i="10"/>
  <c r="P611" i="10"/>
  <c r="P612" i="10"/>
  <c r="P613" i="10"/>
  <c r="P614" i="10"/>
  <c r="P615" i="10"/>
  <c r="P616" i="10"/>
  <c r="P617" i="10"/>
  <c r="P618" i="10"/>
  <c r="P619" i="10"/>
  <c r="P620" i="10"/>
  <c r="P621" i="10"/>
  <c r="P622" i="10"/>
  <c r="P623" i="10"/>
  <c r="P624" i="10"/>
  <c r="P625" i="10"/>
  <c r="P626" i="10"/>
  <c r="P627" i="10"/>
  <c r="P628" i="10"/>
  <c r="P629" i="10"/>
  <c r="P630" i="10"/>
  <c r="P631" i="10"/>
  <c r="P632" i="10"/>
  <c r="P633" i="10"/>
  <c r="P634" i="10"/>
  <c r="P635" i="10"/>
  <c r="P636" i="10"/>
  <c r="P637" i="10"/>
  <c r="P638" i="10"/>
  <c r="P639" i="10"/>
  <c r="P640" i="10"/>
  <c r="P641" i="10"/>
  <c r="P642" i="10"/>
  <c r="P643" i="10"/>
  <c r="P644" i="10"/>
  <c r="P645" i="10"/>
  <c r="P646" i="10"/>
  <c r="P647" i="10"/>
  <c r="P648" i="10"/>
  <c r="P649" i="10"/>
  <c r="P650" i="10"/>
  <c r="P651" i="10"/>
  <c r="P652" i="10"/>
  <c r="P653" i="10"/>
  <c r="P654" i="10"/>
  <c r="P655" i="10"/>
  <c r="P656" i="10"/>
  <c r="P657" i="10"/>
  <c r="P658" i="10"/>
  <c r="P659" i="10"/>
  <c r="P660" i="10"/>
  <c r="P661" i="10"/>
  <c r="P662" i="10"/>
  <c r="P663" i="10"/>
  <c r="P664" i="10"/>
  <c r="P665" i="10"/>
  <c r="P666" i="10"/>
  <c r="P667" i="10"/>
  <c r="P668" i="10"/>
  <c r="P669" i="10"/>
  <c r="P670" i="10"/>
  <c r="P671" i="10"/>
  <c r="P672" i="10"/>
  <c r="P673" i="10"/>
  <c r="P674" i="10"/>
  <c r="P675" i="10"/>
  <c r="P676" i="10"/>
  <c r="P677" i="10"/>
  <c r="P678" i="10"/>
  <c r="P679" i="10"/>
  <c r="P680" i="10"/>
  <c r="P681" i="10"/>
  <c r="P682" i="10"/>
  <c r="P683" i="10"/>
  <c r="P684" i="10"/>
  <c r="P685" i="10"/>
  <c r="P686" i="10"/>
  <c r="P687" i="10"/>
  <c r="P688" i="10"/>
  <c r="P689" i="10"/>
  <c r="P690" i="10"/>
  <c r="P691" i="10"/>
  <c r="P692" i="10"/>
  <c r="P693" i="10"/>
  <c r="P694" i="10"/>
  <c r="P695" i="10"/>
  <c r="P696" i="10"/>
  <c r="P697" i="10"/>
  <c r="P698" i="10"/>
  <c r="P699" i="10"/>
  <c r="P700" i="10"/>
  <c r="P701" i="10"/>
  <c r="P702" i="10"/>
  <c r="P703" i="10"/>
  <c r="P704" i="10"/>
  <c r="P705" i="10"/>
  <c r="P706" i="10"/>
  <c r="P707" i="10"/>
  <c r="P708" i="10"/>
  <c r="P709" i="10"/>
  <c r="P710" i="10"/>
  <c r="P711" i="10"/>
  <c r="P712" i="10"/>
  <c r="P713" i="10"/>
  <c r="P714" i="10"/>
  <c r="P715" i="10"/>
  <c r="P716" i="10"/>
  <c r="P717" i="10"/>
  <c r="P718" i="10"/>
  <c r="P719" i="10"/>
  <c r="P720" i="10"/>
  <c r="P721" i="10"/>
  <c r="P722" i="10"/>
  <c r="P723" i="10"/>
  <c r="P724" i="10"/>
  <c r="P725" i="10"/>
  <c r="P726" i="10"/>
  <c r="P727" i="10"/>
  <c r="P728" i="10"/>
  <c r="P729" i="10"/>
  <c r="P730" i="10"/>
  <c r="P731" i="10"/>
  <c r="P732" i="10"/>
  <c r="P733" i="10"/>
  <c r="P734" i="10"/>
  <c r="P735" i="10"/>
  <c r="P736" i="10"/>
  <c r="P737" i="10"/>
  <c r="P738" i="10"/>
  <c r="P739" i="10"/>
  <c r="P740" i="10"/>
  <c r="P741" i="10"/>
  <c r="P742" i="10"/>
  <c r="P743" i="10"/>
  <c r="P744" i="10"/>
  <c r="P745" i="10"/>
  <c r="P746" i="10"/>
  <c r="P747" i="10"/>
  <c r="P748" i="10"/>
  <c r="P749" i="10"/>
  <c r="P750" i="10"/>
  <c r="P751" i="10"/>
  <c r="P752" i="10"/>
  <c r="P753" i="10"/>
  <c r="P754" i="10"/>
  <c r="P755" i="10"/>
  <c r="P756" i="10"/>
  <c r="P757" i="10"/>
  <c r="P758" i="10"/>
  <c r="P759" i="10"/>
  <c r="P760" i="10"/>
  <c r="P761" i="10"/>
  <c r="P762" i="10"/>
  <c r="P763" i="10"/>
  <c r="P764" i="10"/>
  <c r="P765" i="10"/>
  <c r="P766" i="10"/>
  <c r="P767" i="10"/>
  <c r="P768" i="10"/>
  <c r="P769" i="10"/>
  <c r="P770" i="10"/>
  <c r="P771" i="10"/>
  <c r="P772" i="10"/>
  <c r="P773" i="10"/>
  <c r="P774" i="10"/>
  <c r="P775" i="10"/>
  <c r="P776" i="10"/>
  <c r="P777" i="10"/>
  <c r="P778" i="10"/>
  <c r="P779" i="10"/>
  <c r="P780" i="10"/>
  <c r="P781" i="10"/>
  <c r="P782" i="10"/>
  <c r="P783" i="10"/>
  <c r="P784" i="10"/>
  <c r="P785" i="10"/>
  <c r="P786" i="10"/>
  <c r="P787" i="10"/>
  <c r="P788" i="10"/>
  <c r="P789" i="10"/>
  <c r="P790" i="10"/>
  <c r="P791" i="10"/>
  <c r="P792" i="10"/>
  <c r="P793" i="10"/>
  <c r="P794" i="10"/>
  <c r="P795" i="10"/>
  <c r="P796" i="10"/>
  <c r="P797" i="10"/>
  <c r="P798" i="10"/>
  <c r="P799" i="10"/>
  <c r="P800" i="10"/>
  <c r="P801" i="10"/>
  <c r="P802" i="10"/>
  <c r="P803" i="10"/>
  <c r="P804" i="10"/>
  <c r="P805" i="10"/>
  <c r="P806" i="10"/>
  <c r="P807" i="10"/>
  <c r="P808" i="10"/>
  <c r="P809" i="10"/>
  <c r="P810" i="10"/>
  <c r="P811" i="10"/>
  <c r="P812" i="10"/>
  <c r="P813" i="10"/>
  <c r="P814" i="10"/>
  <c r="P815" i="10"/>
  <c r="P816" i="10"/>
  <c r="P817" i="10"/>
  <c r="P818" i="10"/>
  <c r="P819" i="10"/>
  <c r="P820" i="10"/>
  <c r="P821" i="10"/>
  <c r="P822" i="10"/>
  <c r="P823" i="10"/>
  <c r="P824" i="10"/>
  <c r="P825" i="10"/>
  <c r="P826" i="10"/>
  <c r="P827" i="10"/>
  <c r="P828" i="10"/>
  <c r="P829" i="10"/>
  <c r="P830" i="10"/>
  <c r="P831" i="10"/>
  <c r="P832" i="10"/>
  <c r="P833" i="10"/>
  <c r="P834" i="10"/>
  <c r="P835" i="10"/>
  <c r="P836" i="10"/>
  <c r="P837" i="10"/>
  <c r="P838" i="10"/>
  <c r="P839" i="10"/>
  <c r="P840" i="10"/>
  <c r="P841" i="10"/>
  <c r="P842" i="10"/>
  <c r="P843" i="10"/>
  <c r="P844" i="10"/>
  <c r="P845" i="10"/>
  <c r="P846" i="10"/>
  <c r="P847" i="10"/>
  <c r="P848" i="10"/>
  <c r="P849" i="10"/>
  <c r="P850" i="10"/>
  <c r="P851" i="10"/>
  <c r="P852" i="10"/>
  <c r="P853" i="10"/>
  <c r="P854" i="10"/>
  <c r="P855" i="10"/>
  <c r="P856" i="10"/>
  <c r="P857" i="10"/>
  <c r="P858" i="10"/>
  <c r="P859" i="10"/>
  <c r="P860" i="10"/>
  <c r="P861" i="10"/>
  <c r="P862" i="10"/>
  <c r="P863" i="10"/>
  <c r="P864" i="10"/>
  <c r="P865" i="10"/>
  <c r="P866" i="10"/>
  <c r="P867" i="10"/>
  <c r="P868" i="10"/>
  <c r="P869" i="10"/>
  <c r="P870" i="10"/>
  <c r="P871" i="10"/>
  <c r="P872" i="10"/>
  <c r="P873" i="10"/>
  <c r="P874" i="10"/>
  <c r="P875" i="10"/>
  <c r="P876" i="10"/>
  <c r="P877" i="10"/>
  <c r="P878" i="10"/>
  <c r="P879" i="10"/>
  <c r="P880" i="10"/>
  <c r="P881" i="10"/>
  <c r="P882" i="10"/>
  <c r="P883" i="10"/>
  <c r="P884" i="10"/>
  <c r="P885" i="10"/>
  <c r="P886" i="10"/>
  <c r="P887" i="10"/>
  <c r="P888" i="10"/>
  <c r="P889" i="10"/>
  <c r="P890" i="10"/>
  <c r="P891" i="10"/>
  <c r="P892" i="10"/>
  <c r="P893" i="10"/>
  <c r="P894" i="10"/>
  <c r="P895" i="10"/>
  <c r="P896" i="10"/>
  <c r="P897" i="10"/>
  <c r="P898" i="10"/>
  <c r="P899" i="10"/>
  <c r="P900" i="10"/>
  <c r="P901" i="10"/>
  <c r="P902" i="10"/>
  <c r="P903" i="10"/>
  <c r="P904" i="10"/>
  <c r="P905" i="10"/>
  <c r="P906" i="10"/>
  <c r="P907" i="10"/>
  <c r="P908" i="10"/>
  <c r="P909" i="10"/>
  <c r="P910" i="10"/>
  <c r="P911" i="10"/>
  <c r="P912" i="10"/>
  <c r="P913" i="10"/>
  <c r="P914" i="10"/>
  <c r="P915" i="10"/>
  <c r="P916" i="10"/>
  <c r="P917" i="10"/>
  <c r="P918" i="10"/>
  <c r="P919" i="10"/>
  <c r="P920" i="10"/>
  <c r="P921" i="10"/>
  <c r="P922" i="10"/>
  <c r="P923" i="10"/>
  <c r="P924" i="10"/>
  <c r="P925" i="10"/>
  <c r="P926" i="10"/>
  <c r="P927" i="10"/>
  <c r="P928" i="10"/>
  <c r="P929" i="10"/>
  <c r="P930" i="10"/>
  <c r="P931" i="10"/>
  <c r="P932" i="10"/>
  <c r="P933" i="10"/>
  <c r="P934" i="10"/>
  <c r="P935" i="10"/>
  <c r="P936" i="10"/>
  <c r="P937" i="10"/>
  <c r="P938" i="10"/>
  <c r="P939" i="10"/>
  <c r="P940" i="10"/>
  <c r="P941" i="10"/>
  <c r="P942" i="10"/>
  <c r="P943" i="10"/>
  <c r="P944" i="10"/>
  <c r="P945" i="10"/>
  <c r="P946" i="10"/>
  <c r="P947" i="10"/>
  <c r="P948" i="10"/>
  <c r="P949" i="10"/>
  <c r="P950" i="10"/>
  <c r="P951" i="10"/>
  <c r="P952" i="10"/>
  <c r="P953" i="10"/>
  <c r="P954" i="10"/>
  <c r="P955" i="10"/>
  <c r="P956" i="10"/>
  <c r="P957" i="10"/>
  <c r="P958" i="10"/>
  <c r="P959" i="10"/>
  <c r="P960" i="10"/>
  <c r="P961" i="10"/>
  <c r="P962" i="10"/>
  <c r="P963" i="10"/>
  <c r="P964" i="10"/>
  <c r="P965" i="10"/>
  <c r="P966" i="10"/>
  <c r="P967" i="10"/>
  <c r="P968" i="10"/>
  <c r="P969" i="10"/>
  <c r="P970" i="10"/>
  <c r="P971" i="10"/>
  <c r="P972" i="10"/>
  <c r="P973" i="10"/>
  <c r="P974" i="10"/>
  <c r="P975" i="10"/>
  <c r="P976" i="10"/>
  <c r="P977" i="10"/>
  <c r="P978" i="10"/>
  <c r="P979" i="10"/>
  <c r="P980" i="10"/>
  <c r="P981" i="10"/>
  <c r="P982" i="10"/>
  <c r="P983" i="10"/>
  <c r="P984" i="10"/>
  <c r="P985" i="10"/>
  <c r="P986" i="10"/>
  <c r="P987" i="10"/>
  <c r="P988" i="10"/>
  <c r="P989" i="10"/>
  <c r="P990" i="10"/>
  <c r="P991" i="10"/>
  <c r="P992" i="10"/>
  <c r="P993" i="10"/>
  <c r="P994" i="10"/>
  <c r="P995" i="10"/>
  <c r="P996" i="10"/>
  <c r="P997" i="10"/>
  <c r="P998" i="10"/>
  <c r="P999" i="10"/>
  <c r="P1000" i="10"/>
  <c r="P1001" i="10"/>
  <c r="P1002" i="10"/>
  <c r="P1003" i="10"/>
  <c r="P1004" i="10"/>
  <c r="P1005" i="10"/>
  <c r="P1006" i="10"/>
  <c r="P1007" i="10"/>
  <c r="P1008" i="10"/>
  <c r="P1009" i="10"/>
  <c r="P1010" i="10"/>
  <c r="P1011" i="10"/>
  <c r="P1012" i="10"/>
  <c r="P1013" i="10"/>
  <c r="P1014" i="10"/>
  <c r="P1015" i="10"/>
  <c r="P1016" i="10"/>
  <c r="P1017" i="10"/>
  <c r="P1018" i="10"/>
  <c r="P1019" i="10"/>
  <c r="P1020" i="10"/>
  <c r="P1021" i="10"/>
  <c r="P1022" i="10"/>
  <c r="P1023" i="10"/>
  <c r="P1024" i="10"/>
  <c r="P1025" i="10"/>
  <c r="P1026" i="10"/>
  <c r="P1027" i="10"/>
  <c r="P1028" i="10"/>
  <c r="P1029" i="10"/>
  <c r="P1030" i="10"/>
  <c r="P1031" i="10"/>
  <c r="P1032" i="10"/>
  <c r="P1033" i="10"/>
  <c r="P1034" i="10"/>
  <c r="P1035" i="10"/>
  <c r="P1036" i="10"/>
  <c r="P1037" i="10"/>
  <c r="P1038" i="10"/>
  <c r="P1039" i="10"/>
  <c r="P1040" i="10"/>
  <c r="P1041" i="10"/>
  <c r="P1042" i="10"/>
  <c r="P1043" i="10"/>
  <c r="P1044" i="10"/>
  <c r="P1045" i="10"/>
  <c r="P1046" i="10"/>
  <c r="P1047" i="10"/>
  <c r="P1048" i="10"/>
  <c r="P1049" i="10"/>
  <c r="P1050" i="10"/>
  <c r="P1051" i="10"/>
  <c r="P1052" i="10"/>
  <c r="P1053" i="10"/>
  <c r="P1054" i="10"/>
  <c r="P1055" i="10"/>
  <c r="P1056" i="10"/>
  <c r="P1057" i="10"/>
  <c r="P1058" i="10"/>
  <c r="P1059" i="10"/>
  <c r="P1060" i="10"/>
  <c r="P1061" i="10"/>
  <c r="P1062" i="10"/>
  <c r="P1063" i="10"/>
  <c r="P1064" i="10"/>
  <c r="P1065" i="10"/>
  <c r="P1066" i="10"/>
  <c r="P1067" i="10"/>
  <c r="P1068" i="10"/>
  <c r="P1069" i="10"/>
  <c r="P1070" i="10"/>
  <c r="P1071" i="10"/>
  <c r="P1072" i="10"/>
  <c r="P1073" i="10"/>
  <c r="P1074" i="10"/>
  <c r="P1075" i="10"/>
  <c r="P1076" i="10"/>
  <c r="P1077" i="10"/>
  <c r="P1078" i="10"/>
  <c r="P1079" i="10"/>
  <c r="P1080" i="10"/>
  <c r="P1081" i="10"/>
  <c r="P1082" i="10"/>
  <c r="P1083" i="10"/>
  <c r="P1084" i="10"/>
  <c r="P1085" i="10"/>
  <c r="P1086" i="10"/>
  <c r="P1087" i="10"/>
  <c r="P1088" i="10"/>
  <c r="P1089" i="10"/>
  <c r="P1090" i="10"/>
  <c r="P1091" i="10"/>
  <c r="P1092" i="10"/>
  <c r="P1093" i="10"/>
  <c r="P1094" i="10"/>
  <c r="P1095" i="10"/>
  <c r="P1096" i="10"/>
  <c r="P1097" i="10"/>
  <c r="P1098" i="10"/>
  <c r="P1099" i="10"/>
  <c r="P1100" i="10"/>
  <c r="P1101" i="10"/>
  <c r="P1102" i="10"/>
  <c r="P1103" i="10"/>
  <c r="P1104" i="10"/>
  <c r="P1105" i="10"/>
  <c r="P1106" i="10"/>
  <c r="P1107" i="10"/>
  <c r="P1108" i="10"/>
  <c r="P1109" i="10"/>
  <c r="P1110" i="10"/>
  <c r="P1111" i="10"/>
  <c r="P1112" i="10"/>
  <c r="P1113" i="10"/>
  <c r="P1114" i="10"/>
  <c r="P1115" i="10"/>
  <c r="P1116" i="10"/>
  <c r="P1117" i="10"/>
  <c r="P1118" i="10"/>
  <c r="P1119" i="10"/>
  <c r="P1120" i="10"/>
  <c r="P1121" i="10"/>
  <c r="P1122" i="10"/>
  <c r="P1123" i="10"/>
  <c r="P1124" i="10"/>
  <c r="P1125" i="10"/>
  <c r="P1126" i="10"/>
  <c r="P1127" i="10"/>
  <c r="P1128" i="10"/>
  <c r="P1129" i="10"/>
  <c r="P1130" i="10"/>
  <c r="P1131" i="10"/>
  <c r="P1132" i="10"/>
  <c r="P1133" i="10"/>
  <c r="P1134" i="10"/>
  <c r="P1135" i="10"/>
  <c r="P1136" i="10"/>
  <c r="P1137" i="10"/>
  <c r="P1138" i="10"/>
  <c r="P1139" i="10"/>
  <c r="P1140" i="10"/>
  <c r="P1141" i="10"/>
  <c r="P1142" i="10"/>
  <c r="P1143" i="10"/>
  <c r="P1144" i="10"/>
  <c r="P1145" i="10"/>
  <c r="P1146" i="10"/>
  <c r="P1147" i="10"/>
  <c r="P1148" i="10"/>
  <c r="P1149" i="10"/>
  <c r="P1150" i="10"/>
  <c r="P1151" i="10"/>
  <c r="P1152" i="10"/>
  <c r="P1153" i="10"/>
  <c r="P1154" i="10"/>
  <c r="P1155" i="10"/>
  <c r="P1156" i="10"/>
  <c r="P1157" i="10"/>
  <c r="P1158" i="10"/>
  <c r="P1159" i="10"/>
  <c r="P1160" i="10"/>
  <c r="P1161" i="10"/>
  <c r="P1162" i="10"/>
  <c r="P1163" i="10"/>
  <c r="P1164" i="10"/>
  <c r="P1165" i="10"/>
  <c r="P1166" i="10"/>
  <c r="P1167" i="10"/>
  <c r="P1168" i="10"/>
  <c r="P1169" i="10"/>
  <c r="P1170" i="10"/>
  <c r="P1171" i="10"/>
  <c r="P1172" i="10"/>
  <c r="P1173" i="10"/>
  <c r="P1174" i="10"/>
  <c r="P1175" i="10"/>
  <c r="P1176" i="10"/>
  <c r="P1177" i="10"/>
  <c r="P1178" i="10"/>
  <c r="P1179" i="10"/>
  <c r="P1180" i="10"/>
  <c r="P1181" i="10"/>
  <c r="P1182" i="10"/>
  <c r="P1183" i="10"/>
  <c r="P1184" i="10"/>
  <c r="P1185" i="10"/>
  <c r="P1186" i="10"/>
  <c r="P1187" i="10"/>
  <c r="P1188" i="10"/>
  <c r="P1189" i="10"/>
  <c r="P1190" i="10"/>
  <c r="P1191" i="10"/>
  <c r="P1192" i="10"/>
  <c r="P1193" i="10"/>
  <c r="P1194" i="10"/>
  <c r="P1195" i="10"/>
  <c r="P1196" i="10"/>
  <c r="P1197" i="10"/>
  <c r="P1198" i="10"/>
  <c r="P1199" i="10"/>
  <c r="P1200" i="10"/>
  <c r="P1201" i="10"/>
  <c r="P1202" i="10"/>
  <c r="P1203" i="10"/>
  <c r="P1204" i="10"/>
  <c r="P1205" i="10"/>
  <c r="P1206" i="10"/>
  <c r="P1207" i="10"/>
  <c r="P1208" i="10"/>
  <c r="P1209" i="10"/>
  <c r="P1210" i="10"/>
  <c r="P1211" i="10"/>
  <c r="P1212" i="10"/>
  <c r="P1213" i="10"/>
  <c r="P1214" i="10"/>
  <c r="P1215" i="10"/>
  <c r="P1216" i="10"/>
  <c r="P1217" i="10"/>
  <c r="P1218" i="10"/>
  <c r="P1219" i="10"/>
  <c r="P1220" i="10"/>
  <c r="P1221" i="10"/>
  <c r="P1222" i="10"/>
  <c r="P1223" i="10"/>
  <c r="P1224" i="10"/>
  <c r="P1225" i="10"/>
  <c r="P1226" i="10"/>
  <c r="P1227" i="10"/>
  <c r="P1228" i="10"/>
  <c r="P1229" i="10"/>
  <c r="P1230" i="10"/>
  <c r="P1231" i="10"/>
  <c r="P1232" i="10"/>
  <c r="P1233" i="10"/>
  <c r="P1234" i="10"/>
  <c r="P1235" i="10"/>
  <c r="P1236" i="10"/>
  <c r="P1237" i="10"/>
  <c r="P1238" i="10"/>
  <c r="P1239" i="10"/>
  <c r="P1240" i="10"/>
  <c r="P1241" i="10"/>
  <c r="P1242" i="10"/>
  <c r="P1243" i="10"/>
  <c r="P1244" i="10"/>
  <c r="P1245" i="10"/>
  <c r="P1246" i="10"/>
  <c r="P1247" i="10"/>
  <c r="P1248" i="10"/>
  <c r="P1249" i="10"/>
  <c r="P1250" i="10"/>
  <c r="P1251" i="10"/>
  <c r="P1252" i="10"/>
  <c r="P1253" i="10"/>
  <c r="P1254" i="10"/>
  <c r="P1255" i="10"/>
  <c r="P1256" i="10"/>
  <c r="P1257" i="10"/>
  <c r="P1258" i="10"/>
  <c r="P1259" i="10"/>
  <c r="P1260" i="10"/>
  <c r="P1261" i="10"/>
  <c r="P1262" i="10"/>
  <c r="P1263" i="10"/>
  <c r="P1264" i="10"/>
  <c r="P1265" i="10"/>
  <c r="P1266" i="10"/>
  <c r="P1267" i="10"/>
  <c r="P1268" i="10"/>
  <c r="P1269" i="10"/>
  <c r="P1270" i="10"/>
  <c r="P1271" i="10"/>
  <c r="P1272" i="10"/>
  <c r="P1273" i="10"/>
  <c r="P1274" i="10"/>
  <c r="P1275" i="10"/>
  <c r="P1276" i="10"/>
  <c r="P1277" i="10"/>
  <c r="P1278" i="10"/>
  <c r="P1279" i="10"/>
  <c r="P1280" i="10"/>
  <c r="P1281" i="10"/>
  <c r="P1282" i="10"/>
  <c r="P1283" i="10"/>
  <c r="P1284" i="10"/>
  <c r="P1285" i="10"/>
  <c r="P1286" i="10"/>
  <c r="P1287" i="10"/>
  <c r="P1288" i="10"/>
  <c r="P1289" i="10"/>
  <c r="P1290" i="10"/>
  <c r="P1291" i="10"/>
  <c r="P1292" i="10"/>
  <c r="P1293" i="10"/>
  <c r="P1294" i="10"/>
  <c r="P1295" i="10"/>
  <c r="P1296" i="10"/>
  <c r="P1297" i="10"/>
  <c r="P1298" i="10"/>
  <c r="P1299" i="10"/>
  <c r="P1300" i="10"/>
  <c r="P1301" i="10"/>
  <c r="P1302" i="10"/>
  <c r="P1303" i="10"/>
  <c r="P1304" i="10"/>
  <c r="P1305" i="10"/>
  <c r="P1306" i="10"/>
  <c r="P1307" i="10"/>
  <c r="P1308" i="10"/>
  <c r="P1309" i="10"/>
  <c r="P1310" i="10"/>
  <c r="P1311" i="10"/>
  <c r="P1312" i="10"/>
  <c r="P1313" i="10"/>
  <c r="P1314" i="10"/>
  <c r="P1315" i="10"/>
  <c r="P1316" i="10"/>
  <c r="P1317" i="10"/>
  <c r="P1318" i="10"/>
  <c r="P1319" i="10"/>
  <c r="P1320" i="10"/>
  <c r="P1321" i="10"/>
  <c r="P1322" i="10"/>
  <c r="P1323" i="10"/>
  <c r="P1324" i="10"/>
  <c r="P1325" i="10"/>
  <c r="P1326" i="10"/>
  <c r="P1327" i="10"/>
  <c r="P1328" i="10"/>
  <c r="P1329" i="10"/>
  <c r="P1330" i="10"/>
  <c r="P1331" i="10"/>
  <c r="P1332" i="10"/>
  <c r="P1333" i="10"/>
  <c r="P1334" i="10"/>
  <c r="P1335" i="10"/>
  <c r="P1336" i="10"/>
  <c r="P1337" i="10"/>
  <c r="P1338" i="10"/>
  <c r="P1339" i="10"/>
  <c r="P1340" i="10"/>
  <c r="P1341" i="10"/>
  <c r="P1342" i="10"/>
  <c r="P1343" i="10"/>
  <c r="P1344" i="10"/>
  <c r="P1345" i="10"/>
  <c r="P1346" i="10"/>
  <c r="P1347" i="10"/>
  <c r="P1348" i="10"/>
  <c r="P1349" i="10"/>
  <c r="P1350" i="10"/>
  <c r="P1351" i="10"/>
  <c r="Q2" i="14"/>
  <c r="Q3" i="14"/>
  <c r="Q4" i="14"/>
  <c r="Q5" i="14"/>
  <c r="Q6" i="14"/>
  <c r="Q7" i="14"/>
  <c r="Q8" i="14"/>
  <c r="Q9" i="14"/>
  <c r="Q10" i="14"/>
  <c r="Q11" i="14"/>
  <c r="Q12" i="14"/>
  <c r="Q13" i="14"/>
  <c r="Q14" i="14"/>
  <c r="Q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57" i="14"/>
  <c r="Q58" i="14"/>
  <c r="Q59" i="14"/>
  <c r="Q60" i="14"/>
  <c r="Q61" i="14"/>
  <c r="Q62" i="14"/>
  <c r="Q63" i="14"/>
  <c r="Q64" i="14"/>
  <c r="Q65" i="14"/>
  <c r="Q66" i="14"/>
  <c r="Q67" i="14"/>
  <c r="Q68" i="14"/>
  <c r="Q69" i="14"/>
  <c r="Q70" i="14"/>
  <c r="Q71" i="14"/>
  <c r="Q72" i="14"/>
  <c r="Q73" i="14"/>
  <c r="Q74" i="14"/>
  <c r="Q75" i="14"/>
  <c r="Q76" i="14"/>
  <c r="Q77" i="14"/>
  <c r="Q78" i="14"/>
  <c r="Q79" i="14"/>
  <c r="Q80" i="14"/>
  <c r="Q81" i="14"/>
  <c r="Q82" i="14"/>
  <c r="Q83" i="14"/>
  <c r="Q84" i="14"/>
  <c r="Q85" i="14"/>
  <c r="Q86" i="14"/>
  <c r="Q87" i="14"/>
  <c r="Q88" i="14"/>
  <c r="Q89" i="14"/>
  <c r="Q90" i="14"/>
  <c r="Q91" i="14"/>
  <c r="Q92" i="14"/>
  <c r="Q93" i="14"/>
  <c r="Q94" i="14"/>
  <c r="Q95" i="14"/>
  <c r="Q96" i="14"/>
  <c r="Q97" i="14"/>
  <c r="Q98" i="14"/>
  <c r="Q99" i="14"/>
  <c r="Q100" i="14"/>
  <c r="Q101" i="14"/>
  <c r="Q102" i="14"/>
  <c r="Q103" i="14"/>
  <c r="Q104" i="14"/>
  <c r="Q105" i="14"/>
  <c r="Q106" i="14"/>
  <c r="Q107" i="14"/>
  <c r="Q108" i="14"/>
  <c r="Q109" i="14"/>
  <c r="Q110" i="14"/>
  <c r="Q111" i="14"/>
  <c r="Q112" i="14"/>
  <c r="Q113" i="14"/>
  <c r="Q114" i="14"/>
  <c r="Q115" i="14"/>
  <c r="Q116" i="14"/>
  <c r="Q117" i="14"/>
  <c r="Q118" i="14"/>
  <c r="Q119" i="14"/>
  <c r="Q120" i="14"/>
  <c r="Q121" i="14"/>
  <c r="Q122" i="14"/>
  <c r="Q123" i="14"/>
  <c r="Q124" i="14"/>
  <c r="Q125" i="14"/>
  <c r="Q126" i="14"/>
  <c r="Q127" i="14"/>
  <c r="Q128" i="14"/>
  <c r="Q129" i="14"/>
  <c r="Q130" i="14"/>
  <c r="Q131" i="14"/>
  <c r="Q132" i="14"/>
  <c r="Q133" i="14"/>
  <c r="Q134" i="14"/>
  <c r="Q135" i="14"/>
  <c r="Q136" i="14"/>
  <c r="Q137" i="14"/>
  <c r="Q138" i="14"/>
  <c r="Q139" i="14"/>
  <c r="Q140" i="14"/>
  <c r="Q141" i="14"/>
  <c r="Q142" i="14"/>
  <c r="Q143" i="14"/>
  <c r="Q144" i="14"/>
  <c r="Q145" i="14"/>
  <c r="Q146" i="14"/>
  <c r="Q147" i="14"/>
  <c r="Q148" i="14"/>
  <c r="Q149" i="14"/>
  <c r="Q150" i="14"/>
  <c r="Q151" i="14"/>
  <c r="Q152" i="14"/>
  <c r="Q153" i="14"/>
  <c r="Q154" i="14"/>
  <c r="Q155" i="14"/>
  <c r="Q156" i="14"/>
  <c r="Q157" i="14"/>
  <c r="Q158" i="14"/>
  <c r="Q159" i="14"/>
  <c r="Q160" i="14"/>
  <c r="Q161" i="14"/>
  <c r="Q162" i="14"/>
  <c r="Q163" i="14"/>
  <c r="Q164" i="14"/>
  <c r="Q165" i="14"/>
  <c r="Q166" i="14"/>
  <c r="Q167" i="14"/>
  <c r="Q168" i="14"/>
  <c r="Q169" i="14"/>
  <c r="Q170" i="14"/>
  <c r="Q171" i="14"/>
  <c r="Q172" i="14"/>
  <c r="Q173" i="14"/>
  <c r="Q174" i="14"/>
  <c r="Q175" i="14"/>
  <c r="Q176" i="14"/>
  <c r="Q177" i="14"/>
  <c r="Q178" i="14"/>
  <c r="Q179" i="14"/>
  <c r="Q180" i="14"/>
  <c r="Q181" i="14"/>
  <c r="Q182" i="14"/>
  <c r="Q183" i="14"/>
  <c r="Q184" i="14"/>
  <c r="Q185" i="14"/>
  <c r="Q186" i="14"/>
  <c r="Q187" i="14"/>
  <c r="Q188" i="14"/>
  <c r="Q189" i="14"/>
  <c r="Q190" i="14"/>
  <c r="Q191" i="14"/>
  <c r="Q192" i="14"/>
  <c r="Q193" i="14"/>
  <c r="Q194" i="14"/>
  <c r="Q195" i="14"/>
  <c r="Q196" i="14"/>
  <c r="Q197" i="14"/>
  <c r="Q198" i="14"/>
  <c r="Q199" i="14"/>
  <c r="Q200" i="14"/>
  <c r="Q201" i="14"/>
  <c r="Q202" i="14"/>
  <c r="Q203" i="14"/>
  <c r="Q204" i="14"/>
  <c r="Q205" i="14"/>
  <c r="Q206" i="14"/>
  <c r="Q207" i="14"/>
  <c r="Q208" i="14"/>
  <c r="Q209" i="14"/>
  <c r="Q210" i="14"/>
  <c r="Q211" i="14"/>
  <c r="Q212" i="14"/>
  <c r="Q213" i="14"/>
  <c r="Q214" i="14"/>
  <c r="Q215" i="14"/>
  <c r="Q216" i="14"/>
  <c r="Q217" i="14"/>
  <c r="Q218" i="14"/>
  <c r="Q219" i="14"/>
  <c r="Q220" i="14"/>
  <c r="Q221" i="14"/>
  <c r="Q222" i="14"/>
  <c r="Q223" i="14"/>
  <c r="Q224" i="14"/>
  <c r="Q225" i="14"/>
  <c r="Q226" i="14"/>
  <c r="Q227" i="14"/>
  <c r="Q228" i="14"/>
  <c r="Q229" i="14"/>
  <c r="Q230" i="14"/>
  <c r="Q231" i="14"/>
  <c r="Q232" i="14"/>
  <c r="Q233" i="14"/>
  <c r="Q234" i="14"/>
  <c r="Q235" i="14"/>
  <c r="Q236" i="14"/>
  <c r="Q237" i="14"/>
  <c r="Q238" i="14"/>
  <c r="Q239" i="14"/>
  <c r="Q240" i="14"/>
  <c r="Q241" i="14"/>
  <c r="Q242" i="14"/>
  <c r="Q243" i="14"/>
  <c r="Q244" i="14"/>
  <c r="Q245" i="14"/>
  <c r="Q246" i="14"/>
  <c r="Q247" i="14"/>
  <c r="Q248" i="14"/>
  <c r="Q249" i="14"/>
  <c r="Q250" i="14"/>
  <c r="Q251" i="14"/>
  <c r="Q252" i="14"/>
  <c r="Q253" i="14"/>
  <c r="Q254" i="14"/>
  <c r="Q255" i="14"/>
  <c r="Q256" i="14"/>
  <c r="Q257" i="14"/>
  <c r="Q258" i="14"/>
  <c r="Q259" i="14"/>
  <c r="Q260" i="14"/>
  <c r="Q261" i="14"/>
  <c r="Q262" i="14"/>
  <c r="Q263" i="14"/>
  <c r="Q264" i="14"/>
  <c r="Q265" i="14"/>
  <c r="Q266" i="14"/>
  <c r="Q267" i="14"/>
  <c r="Q268" i="14"/>
  <c r="Q269" i="14"/>
  <c r="Q270" i="14"/>
  <c r="Q271" i="14"/>
  <c r="Q272" i="14"/>
  <c r="Q273" i="14"/>
  <c r="Q274" i="14"/>
  <c r="Q275" i="14"/>
  <c r="Q276" i="14"/>
  <c r="Q277" i="14"/>
  <c r="Q278" i="14"/>
  <c r="Q279" i="14"/>
  <c r="Q280" i="14"/>
  <c r="Q281" i="14"/>
  <c r="Q282" i="14"/>
  <c r="Q283" i="14"/>
  <c r="Q284" i="14"/>
  <c r="Q285" i="14"/>
  <c r="Q286" i="14"/>
  <c r="Q287" i="14"/>
  <c r="Q288" i="14"/>
  <c r="Q289" i="14"/>
  <c r="Q290" i="14"/>
  <c r="Q291" i="14"/>
  <c r="Q292" i="14"/>
  <c r="Q293" i="14"/>
  <c r="Q294" i="14"/>
  <c r="Q295" i="14"/>
  <c r="Q296" i="14"/>
  <c r="Q297" i="14"/>
  <c r="Q298" i="14"/>
  <c r="Q299" i="14"/>
  <c r="Q300" i="14"/>
  <c r="Q301" i="14"/>
  <c r="Q302" i="14"/>
  <c r="Q303" i="14"/>
  <c r="Q304" i="14"/>
  <c r="Q305" i="14"/>
  <c r="Q306" i="14"/>
  <c r="Q307" i="14"/>
  <c r="Q308" i="14"/>
  <c r="Q309" i="14"/>
  <c r="Q310" i="14"/>
  <c r="Q311" i="14"/>
  <c r="Q312" i="14"/>
  <c r="Q313" i="14"/>
  <c r="Q314" i="14"/>
  <c r="Q315" i="14"/>
  <c r="Q316" i="14"/>
  <c r="Q317" i="14"/>
  <c r="Q318" i="14"/>
  <c r="Q319" i="14"/>
  <c r="Q320" i="14"/>
  <c r="Q321" i="14"/>
  <c r="Q322" i="14"/>
  <c r="Q323" i="14"/>
  <c r="Q324" i="14"/>
  <c r="Q325" i="14"/>
  <c r="Q326" i="14"/>
  <c r="Q327" i="14"/>
  <c r="Q328" i="14"/>
  <c r="Q329" i="14"/>
  <c r="Q330" i="14"/>
  <c r="Q331" i="14"/>
  <c r="Q332" i="14"/>
  <c r="Q333" i="14"/>
  <c r="Q334" i="14"/>
  <c r="Q335" i="14"/>
  <c r="Q336" i="14"/>
  <c r="Q337" i="14"/>
  <c r="Q338" i="14"/>
  <c r="Q339" i="14"/>
  <c r="Q340" i="14"/>
  <c r="Q341" i="14"/>
  <c r="Q342" i="14"/>
  <c r="Q343" i="14"/>
  <c r="Q344" i="14"/>
  <c r="Q345" i="14"/>
  <c r="Q346" i="14"/>
  <c r="Q347" i="14"/>
  <c r="Q348" i="14"/>
  <c r="Q349" i="14"/>
  <c r="Q350" i="14"/>
  <c r="Q351" i="14"/>
  <c r="Q352" i="14"/>
  <c r="Q353" i="14"/>
  <c r="Q354" i="14"/>
  <c r="Q355" i="14"/>
  <c r="Q356" i="14"/>
  <c r="Q357" i="14"/>
  <c r="Q358" i="14"/>
  <c r="Q359" i="14"/>
  <c r="Q360" i="14"/>
  <c r="Q361" i="14"/>
  <c r="Q362" i="14"/>
  <c r="Q363" i="14"/>
  <c r="Q364" i="14"/>
  <c r="Q365" i="14"/>
  <c r="Q366" i="14"/>
  <c r="Q367" i="14"/>
  <c r="Q368" i="14"/>
  <c r="Q369" i="14"/>
  <c r="Q370" i="14"/>
  <c r="Q371" i="14"/>
  <c r="Q372" i="14"/>
  <c r="Q373" i="14"/>
  <c r="Q374" i="14"/>
  <c r="Q375" i="14"/>
  <c r="Q376" i="14"/>
  <c r="Q377" i="14"/>
  <c r="Q378" i="14"/>
  <c r="Q379" i="14"/>
  <c r="Q380" i="14"/>
  <c r="Q381" i="14"/>
  <c r="Q382" i="14"/>
  <c r="Q383" i="14"/>
  <c r="Q384" i="14"/>
  <c r="Q385" i="14"/>
  <c r="Q386" i="14"/>
  <c r="Q387" i="14"/>
  <c r="Q388" i="14"/>
  <c r="Q389" i="14"/>
  <c r="Q390" i="14"/>
  <c r="Q391" i="14"/>
  <c r="Q392" i="14"/>
  <c r="Q393" i="14"/>
  <c r="Q394" i="14"/>
  <c r="Q395" i="14"/>
  <c r="Q396" i="14"/>
  <c r="Q397" i="14"/>
  <c r="Q398" i="14"/>
  <c r="Q399" i="14"/>
  <c r="Q400" i="14"/>
  <c r="Q401" i="14"/>
  <c r="Q402" i="14"/>
  <c r="Q403" i="14"/>
  <c r="Q404" i="14"/>
  <c r="Q405" i="14"/>
  <c r="Q406" i="14"/>
  <c r="Q407" i="14"/>
  <c r="Q408" i="14"/>
  <c r="Q409" i="14"/>
  <c r="Q410" i="14"/>
  <c r="Q411" i="14"/>
  <c r="Q412" i="14"/>
  <c r="Q413" i="14"/>
  <c r="Q414" i="14"/>
  <c r="Q415" i="14"/>
  <c r="Q416" i="14"/>
  <c r="Q417" i="14"/>
  <c r="Q418" i="14"/>
  <c r="Q419" i="14"/>
  <c r="Q420" i="14"/>
  <c r="Q421" i="14"/>
  <c r="Q422" i="14"/>
  <c r="Q423" i="14"/>
  <c r="Q424" i="14"/>
  <c r="Q425" i="14"/>
  <c r="Q426" i="14"/>
  <c r="Q427" i="14"/>
  <c r="Q428" i="14"/>
  <c r="Q429" i="14"/>
  <c r="Q430" i="14"/>
  <c r="Q431" i="14"/>
  <c r="Q432" i="14"/>
  <c r="Q433" i="14"/>
  <c r="Q434" i="14"/>
  <c r="Q435" i="14"/>
  <c r="Q436" i="14"/>
  <c r="Q437" i="14"/>
  <c r="Q438" i="14"/>
  <c r="Q439" i="14"/>
  <c r="Q440" i="14"/>
  <c r="Q441" i="14"/>
  <c r="Q442" i="14"/>
  <c r="Q443" i="14"/>
  <c r="Q444" i="14"/>
  <c r="Q445" i="14"/>
  <c r="Q446" i="14"/>
  <c r="Q447" i="14"/>
  <c r="Q448" i="14"/>
  <c r="Q449" i="14"/>
  <c r="Q450" i="14"/>
  <c r="Q451" i="14"/>
  <c r="Q452" i="14"/>
  <c r="Q453" i="14"/>
  <c r="Q454" i="14"/>
  <c r="Q455" i="14"/>
  <c r="Q456" i="14"/>
  <c r="Q457" i="14"/>
  <c r="Q458" i="14"/>
  <c r="Q459" i="14"/>
  <c r="Q460" i="14"/>
  <c r="Q461" i="14"/>
  <c r="Q462" i="14"/>
  <c r="Q463" i="14"/>
  <c r="Q464" i="14"/>
  <c r="Q465" i="14"/>
  <c r="Q466" i="14"/>
  <c r="Q467" i="14"/>
  <c r="Q468" i="14"/>
  <c r="Q469" i="14"/>
  <c r="Q470" i="14"/>
  <c r="Q471" i="14"/>
  <c r="Q472" i="14"/>
  <c r="Q473" i="14"/>
  <c r="Q474" i="14"/>
  <c r="Q475" i="14"/>
  <c r="Q476" i="14"/>
  <c r="Q477" i="14"/>
  <c r="Q478" i="14"/>
  <c r="Q479" i="14"/>
  <c r="Q480" i="14"/>
  <c r="Q481" i="14"/>
  <c r="Q482" i="14"/>
  <c r="Q483" i="14"/>
  <c r="Q484" i="14"/>
  <c r="Q485" i="14"/>
  <c r="Q486" i="14"/>
  <c r="Q487" i="14"/>
  <c r="Q488" i="14"/>
  <c r="Q489" i="14"/>
  <c r="Q490" i="14"/>
  <c r="Q491" i="14"/>
  <c r="Q492" i="14"/>
  <c r="Q493" i="14"/>
  <c r="Q494" i="14"/>
  <c r="Q495" i="14"/>
  <c r="Q496" i="14"/>
  <c r="Q497" i="14"/>
  <c r="Q498" i="14"/>
  <c r="Q499" i="14"/>
  <c r="Q500" i="14"/>
  <c r="Q501" i="14"/>
  <c r="Q502" i="14"/>
  <c r="Q503" i="14"/>
  <c r="Q504" i="14"/>
  <c r="Q505" i="14"/>
  <c r="Q506" i="14"/>
  <c r="Q507" i="14"/>
  <c r="Q508" i="14"/>
  <c r="Q509" i="14"/>
  <c r="Q510" i="14"/>
  <c r="Q511" i="14"/>
  <c r="Q512" i="14"/>
  <c r="Q513" i="14"/>
  <c r="Q514" i="14"/>
  <c r="Q515" i="14"/>
  <c r="Q516" i="14"/>
  <c r="Q517" i="14"/>
  <c r="Q518" i="14"/>
  <c r="Q519" i="14"/>
  <c r="Q520" i="14"/>
  <c r="Q521" i="14"/>
  <c r="Q522" i="14"/>
  <c r="Q523" i="14"/>
  <c r="Q524" i="14"/>
  <c r="Q525" i="14"/>
  <c r="Q526" i="14"/>
  <c r="Q527" i="14"/>
  <c r="Q528" i="14"/>
  <c r="Q529" i="14"/>
  <c r="Q530" i="14"/>
  <c r="Q531" i="14"/>
  <c r="Q532" i="14"/>
  <c r="Q533" i="14"/>
  <c r="Q534" i="14"/>
  <c r="Q535" i="14"/>
  <c r="Q536" i="14"/>
  <c r="Q537" i="14"/>
  <c r="Q538" i="14"/>
  <c r="Q539" i="14"/>
  <c r="Q540" i="14"/>
  <c r="Q541" i="14"/>
  <c r="Q542" i="14"/>
  <c r="Q543" i="14"/>
  <c r="Q544" i="14"/>
  <c r="Q545" i="14"/>
  <c r="Q546" i="14"/>
  <c r="Q547" i="14"/>
  <c r="Q548" i="14"/>
  <c r="Q549" i="14"/>
  <c r="Q550" i="14"/>
  <c r="Q551" i="14"/>
  <c r="Q552" i="14"/>
  <c r="Q553" i="14"/>
  <c r="Q554" i="14"/>
  <c r="Q555" i="14"/>
  <c r="Q556" i="14"/>
  <c r="Q557" i="14"/>
  <c r="Q558" i="14"/>
  <c r="Q559" i="14"/>
  <c r="Q560" i="14"/>
  <c r="Q561" i="14"/>
  <c r="Q562" i="14"/>
  <c r="Q563" i="14"/>
  <c r="Q564" i="14"/>
  <c r="Q565" i="14"/>
  <c r="Q566" i="14"/>
  <c r="Q567" i="14"/>
  <c r="Q568" i="14"/>
  <c r="Q569" i="14"/>
  <c r="Q570" i="14"/>
  <c r="Q571" i="14"/>
  <c r="Q572" i="14"/>
  <c r="Q573" i="14"/>
  <c r="Q574" i="14"/>
  <c r="Q575" i="14"/>
  <c r="Q576" i="14"/>
  <c r="Q577" i="14"/>
  <c r="Q578" i="14"/>
  <c r="Q579" i="14"/>
  <c r="Q580" i="14"/>
  <c r="Q581" i="14"/>
  <c r="Q582" i="14"/>
  <c r="Q583" i="14"/>
  <c r="Q584" i="14"/>
  <c r="Q585" i="14"/>
  <c r="Q586" i="14"/>
  <c r="Q587" i="14"/>
  <c r="Q588" i="14"/>
  <c r="Q589" i="14"/>
  <c r="Q590" i="14"/>
  <c r="Q591" i="14"/>
  <c r="Q592" i="14"/>
  <c r="Q593" i="14"/>
  <c r="Q594" i="14"/>
  <c r="Q595" i="14"/>
  <c r="Q596" i="14"/>
  <c r="Q597" i="14"/>
  <c r="Q598" i="14"/>
  <c r="Q599" i="14"/>
  <c r="Q600" i="14"/>
  <c r="Q601" i="14"/>
  <c r="Q602" i="14"/>
  <c r="Q603" i="14"/>
  <c r="Q604" i="14"/>
  <c r="Q605" i="14"/>
  <c r="Q606" i="14"/>
  <c r="Q607" i="14"/>
  <c r="Q608" i="14"/>
  <c r="Q609" i="14"/>
  <c r="Q610" i="14"/>
  <c r="Q611" i="14"/>
  <c r="Q612" i="14"/>
  <c r="Q613" i="14"/>
  <c r="Q614" i="14"/>
  <c r="Q615" i="14"/>
  <c r="Q616" i="14"/>
  <c r="Q617" i="14"/>
  <c r="Q618" i="14"/>
  <c r="Q619" i="14"/>
  <c r="Q620" i="14"/>
  <c r="Q621" i="14"/>
  <c r="Q622" i="14"/>
  <c r="Q623" i="14"/>
  <c r="Q624" i="14"/>
  <c r="Q625" i="14"/>
  <c r="Q626" i="14"/>
  <c r="Q627" i="14"/>
  <c r="Q628" i="14"/>
  <c r="Q629" i="14"/>
  <c r="Q630" i="14"/>
  <c r="Q631" i="14"/>
  <c r="Q632" i="14"/>
  <c r="Q633" i="14"/>
  <c r="Q634" i="14"/>
  <c r="Q635" i="14"/>
  <c r="Q636" i="14"/>
  <c r="Q637" i="14"/>
  <c r="Q638" i="14"/>
  <c r="Q639" i="14"/>
  <c r="Q640" i="14"/>
  <c r="Q641" i="14"/>
  <c r="Q642" i="14"/>
  <c r="Q643" i="14"/>
  <c r="Q644" i="14"/>
  <c r="Q645" i="14"/>
  <c r="Q646" i="14"/>
  <c r="Q647" i="14"/>
  <c r="Q648" i="14"/>
  <c r="Q649" i="14"/>
  <c r="Q650" i="14"/>
  <c r="Q651" i="14"/>
  <c r="Q652" i="14"/>
  <c r="Q653" i="14"/>
  <c r="Q654" i="14"/>
  <c r="Q655" i="14"/>
  <c r="Q656" i="14"/>
  <c r="Q657" i="14"/>
  <c r="Q658" i="14"/>
  <c r="Q659" i="14"/>
  <c r="Q660" i="14"/>
  <c r="Q661" i="14"/>
  <c r="Q662" i="14"/>
  <c r="Q663" i="14"/>
  <c r="Q664" i="14"/>
  <c r="Q665" i="14"/>
  <c r="Q666" i="14"/>
  <c r="Q667" i="14"/>
  <c r="Q668" i="14"/>
  <c r="Q669" i="14"/>
  <c r="Q670" i="14"/>
  <c r="Q671" i="14"/>
  <c r="Q672" i="14"/>
  <c r="Q673" i="14"/>
  <c r="Q674" i="14"/>
  <c r="Q675" i="14"/>
  <c r="Q676" i="14"/>
  <c r="Q677" i="14"/>
  <c r="Q678" i="14"/>
  <c r="Q679" i="14"/>
  <c r="Q680" i="14"/>
  <c r="Q681" i="14"/>
  <c r="Q682" i="14"/>
  <c r="Q683" i="14"/>
  <c r="Q684" i="14"/>
  <c r="Q685" i="14"/>
  <c r="Q686" i="14"/>
  <c r="Q687" i="14"/>
  <c r="Q688" i="14"/>
  <c r="Q689" i="14"/>
  <c r="Q690" i="14"/>
  <c r="Q691" i="14"/>
  <c r="Q692" i="14"/>
  <c r="Q693" i="14"/>
  <c r="Q694" i="14"/>
  <c r="Q695" i="14"/>
  <c r="Q696" i="14"/>
  <c r="Q697" i="14"/>
  <c r="Q698" i="14"/>
  <c r="Q699" i="14"/>
  <c r="Q700" i="14"/>
  <c r="Q701" i="14"/>
  <c r="Q702" i="14"/>
  <c r="Q703" i="14"/>
  <c r="Q704" i="14"/>
  <c r="Q705" i="14"/>
  <c r="Q706" i="14"/>
  <c r="Q707" i="14"/>
  <c r="Q708" i="14"/>
  <c r="Q709" i="14"/>
  <c r="Q710" i="14"/>
  <c r="Q711" i="14"/>
  <c r="Q712" i="14"/>
  <c r="Q713" i="14"/>
  <c r="Q714" i="14"/>
  <c r="Q715" i="14"/>
  <c r="Q716" i="14"/>
  <c r="Q717" i="14"/>
  <c r="Q718" i="14"/>
  <c r="Q719" i="14"/>
  <c r="Q720" i="14"/>
  <c r="Q721" i="14"/>
  <c r="Q722" i="14"/>
  <c r="Q723" i="14"/>
  <c r="Q724" i="14"/>
  <c r="Q725" i="14"/>
  <c r="Q726" i="14"/>
  <c r="Q727" i="14"/>
  <c r="Q728" i="14"/>
  <c r="Q729" i="14"/>
  <c r="Q730" i="14"/>
  <c r="Q731" i="14"/>
  <c r="Q732" i="14"/>
  <c r="Q733" i="14"/>
  <c r="Q734" i="14"/>
  <c r="Q735" i="14"/>
  <c r="Q736" i="14"/>
  <c r="Q737" i="14"/>
  <c r="Q738" i="14"/>
  <c r="Q739" i="14"/>
  <c r="Q740" i="14"/>
  <c r="Q741" i="14"/>
  <c r="Q742" i="14"/>
  <c r="Q743" i="14"/>
  <c r="Q744" i="14"/>
  <c r="Q745" i="14"/>
  <c r="Q746" i="14"/>
  <c r="Q747" i="14"/>
  <c r="Q748" i="14"/>
  <c r="Q749" i="14"/>
  <c r="Q750" i="14"/>
  <c r="Q751" i="14"/>
  <c r="Q752" i="14"/>
  <c r="Q753" i="14"/>
  <c r="Q754" i="14"/>
  <c r="Q755" i="14"/>
  <c r="Q756" i="14"/>
  <c r="Q757" i="14"/>
  <c r="Q758" i="14"/>
  <c r="Q759" i="14"/>
  <c r="Q760" i="14"/>
  <c r="Q761" i="14"/>
  <c r="Q762" i="14"/>
  <c r="Q763" i="14"/>
  <c r="Q764" i="14"/>
  <c r="Q765" i="14"/>
  <c r="Q766" i="14"/>
  <c r="Q767" i="14"/>
  <c r="Q768" i="14"/>
  <c r="Q769" i="14"/>
  <c r="Q770" i="14"/>
  <c r="Q771" i="14"/>
  <c r="Q772" i="14"/>
  <c r="Q773" i="14"/>
  <c r="Q774" i="14"/>
  <c r="Q775" i="14"/>
  <c r="Q776" i="14"/>
  <c r="Q777" i="14"/>
  <c r="Q778" i="14"/>
  <c r="Q779" i="14"/>
  <c r="Q780" i="14"/>
  <c r="Q781" i="14"/>
  <c r="Q782" i="14"/>
  <c r="Q783" i="14"/>
  <c r="Q784" i="14"/>
  <c r="Q785" i="14"/>
  <c r="Q786" i="14"/>
  <c r="Q787" i="14"/>
  <c r="Q788" i="14"/>
  <c r="Q789" i="14"/>
  <c r="Q790" i="14"/>
  <c r="Q791" i="14"/>
  <c r="Q792" i="14"/>
  <c r="Q793" i="14"/>
  <c r="Q794" i="14"/>
  <c r="Q795" i="14"/>
  <c r="Q796" i="14"/>
  <c r="Q797" i="14"/>
  <c r="Q798" i="14"/>
  <c r="Q799" i="14"/>
  <c r="Q800" i="14"/>
  <c r="Q801" i="14"/>
  <c r="Q802" i="14"/>
  <c r="Q803" i="14"/>
  <c r="Q804" i="14"/>
  <c r="Q805" i="14"/>
  <c r="Q806" i="14"/>
  <c r="Q807" i="14"/>
  <c r="Q808" i="14"/>
  <c r="Q809" i="14"/>
  <c r="Q810" i="14"/>
  <c r="Q811" i="14"/>
  <c r="Q812" i="14"/>
  <c r="Q813" i="14"/>
  <c r="Q814" i="14"/>
  <c r="Q815" i="14"/>
  <c r="Q816" i="14"/>
  <c r="Q817" i="14"/>
  <c r="Q818" i="14"/>
  <c r="Q819" i="14"/>
  <c r="Q820" i="14"/>
  <c r="Q821" i="14"/>
  <c r="Q822" i="14"/>
  <c r="Q823" i="14"/>
  <c r="Q824" i="14"/>
  <c r="Q825" i="14"/>
  <c r="Q826" i="14"/>
  <c r="Q827" i="14"/>
  <c r="Q828" i="14"/>
  <c r="Q829" i="14"/>
  <c r="Q830" i="14"/>
  <c r="Q831" i="14"/>
  <c r="Q832" i="14"/>
  <c r="Q833" i="14"/>
  <c r="Q834" i="14"/>
  <c r="Q835" i="14"/>
  <c r="Q836" i="14"/>
  <c r="Q837" i="14"/>
  <c r="Q838" i="14"/>
  <c r="Q839" i="14"/>
  <c r="Q840" i="14"/>
  <c r="Q841" i="14"/>
  <c r="Q842" i="14"/>
  <c r="Q843" i="14"/>
  <c r="Q844" i="14"/>
  <c r="Q845" i="14"/>
  <c r="Q846" i="14"/>
  <c r="Q847" i="14"/>
  <c r="Q848" i="14"/>
  <c r="Q849" i="14"/>
  <c r="Q850" i="14"/>
  <c r="Q851" i="14"/>
  <c r="Q852" i="14"/>
  <c r="Q853" i="14"/>
  <c r="Q854" i="14"/>
  <c r="Q855" i="14"/>
  <c r="Q856" i="14"/>
  <c r="Q857" i="14"/>
  <c r="Q858" i="14"/>
  <c r="Q859" i="14"/>
  <c r="Q860" i="14"/>
  <c r="Q861" i="14"/>
  <c r="Q862" i="14"/>
  <c r="Q863" i="14"/>
  <c r="Q864" i="14"/>
  <c r="Q865" i="14"/>
  <c r="Q866" i="14"/>
  <c r="Q867" i="14"/>
  <c r="Q868" i="14"/>
  <c r="Q869" i="14"/>
  <c r="Q870" i="14"/>
  <c r="Q871" i="14"/>
  <c r="Q872" i="14"/>
  <c r="Q873" i="14"/>
  <c r="Q874" i="14"/>
  <c r="Q875" i="14"/>
  <c r="Q876" i="14"/>
  <c r="Q877" i="14"/>
  <c r="Q878" i="14"/>
  <c r="Q879" i="14"/>
  <c r="Q880" i="14"/>
  <c r="Q881" i="14"/>
  <c r="Q882" i="14"/>
  <c r="Q883" i="14"/>
  <c r="Q884" i="14"/>
  <c r="Q885" i="14"/>
  <c r="Q886" i="14"/>
  <c r="Q887" i="14"/>
  <c r="Q888" i="14"/>
  <c r="Q889" i="14"/>
  <c r="Q890" i="14"/>
  <c r="Q891" i="14"/>
  <c r="Q892" i="14"/>
  <c r="Q893" i="14"/>
  <c r="Q894" i="14"/>
  <c r="Q895" i="14"/>
  <c r="Q896" i="14"/>
  <c r="Q897" i="14"/>
  <c r="Q898" i="14"/>
  <c r="Q899" i="14"/>
  <c r="Q900" i="14"/>
  <c r="Q901" i="14"/>
  <c r="Q902" i="14"/>
  <c r="Q903" i="14"/>
  <c r="Q904" i="14"/>
  <c r="Q905" i="14"/>
  <c r="Q906" i="14"/>
  <c r="Q907" i="14"/>
  <c r="Q908" i="14"/>
  <c r="Q909" i="14"/>
  <c r="Q910" i="14"/>
  <c r="Q911" i="14"/>
  <c r="Q912" i="14"/>
  <c r="Q913" i="14"/>
  <c r="Q914" i="14"/>
  <c r="Q915" i="14"/>
  <c r="Q916" i="14"/>
  <c r="Q917" i="14"/>
  <c r="Q918" i="14"/>
  <c r="Q919" i="14"/>
  <c r="Q920" i="14"/>
  <c r="Q921" i="14"/>
  <c r="Q922" i="14"/>
  <c r="Q923" i="14"/>
  <c r="Q924" i="14"/>
  <c r="Q925" i="14"/>
  <c r="Q926" i="14"/>
  <c r="Q927" i="14"/>
  <c r="Q928" i="14"/>
  <c r="Q929" i="14"/>
  <c r="Q930" i="14"/>
  <c r="Q931" i="14"/>
  <c r="Q932" i="14"/>
  <c r="Q933" i="14"/>
  <c r="Q934" i="14"/>
  <c r="Q935" i="14"/>
  <c r="Q936" i="14"/>
  <c r="Q937" i="14"/>
  <c r="Q938" i="14"/>
  <c r="Q939" i="14"/>
  <c r="Q940" i="14"/>
  <c r="Q941" i="14"/>
  <c r="Q942" i="14"/>
  <c r="Q943" i="14"/>
  <c r="Q944" i="14"/>
  <c r="Q945" i="14"/>
  <c r="Q946" i="14"/>
  <c r="Q947" i="14"/>
  <c r="Q948" i="14"/>
  <c r="Q949" i="14"/>
  <c r="Q950" i="14"/>
  <c r="Q951" i="14"/>
  <c r="Q952" i="14"/>
  <c r="Q953" i="14"/>
  <c r="Q954" i="14"/>
  <c r="Q955" i="14"/>
  <c r="Q956" i="14"/>
  <c r="Q957" i="14"/>
  <c r="Q958" i="14"/>
  <c r="Q959" i="14"/>
  <c r="Q960" i="14"/>
  <c r="Q961" i="14"/>
  <c r="Q962" i="14"/>
  <c r="Q963" i="14"/>
  <c r="Q964" i="14"/>
  <c r="Q965" i="14"/>
  <c r="Q966" i="14"/>
  <c r="Q967" i="14"/>
  <c r="Q968" i="14"/>
  <c r="Q969" i="14"/>
  <c r="Q970" i="14"/>
  <c r="Q971" i="14"/>
  <c r="Q972" i="14"/>
  <c r="Q973" i="14"/>
  <c r="Q974" i="14"/>
  <c r="Q975" i="14"/>
  <c r="Q976" i="14"/>
  <c r="Q977" i="14"/>
  <c r="Q978" i="14"/>
  <c r="Q979" i="14"/>
  <c r="Q980" i="14"/>
  <c r="Q981" i="14"/>
  <c r="Q982" i="14"/>
  <c r="Q983" i="14"/>
  <c r="Q984" i="14"/>
  <c r="Q985" i="14"/>
  <c r="Q986" i="14"/>
  <c r="Q987" i="14"/>
  <c r="Q988" i="14"/>
  <c r="Q989" i="14"/>
  <c r="Q990" i="14"/>
  <c r="Q991" i="14"/>
  <c r="Q992" i="14"/>
  <c r="Q993" i="14"/>
  <c r="Q994" i="14"/>
  <c r="Q995" i="14"/>
  <c r="Q996" i="14"/>
  <c r="Q997" i="14"/>
  <c r="Q998" i="14"/>
  <c r="Q999" i="14"/>
  <c r="Q1000" i="14"/>
  <c r="Q1001" i="14"/>
  <c r="Q1002" i="14"/>
  <c r="Q1003" i="14"/>
  <c r="Q1004" i="14"/>
  <c r="Q1005" i="14"/>
  <c r="Q1006" i="14"/>
  <c r="Q1007" i="14"/>
  <c r="Q1008" i="14"/>
  <c r="Q1009" i="14"/>
  <c r="Q1010" i="14"/>
  <c r="Q1011" i="14"/>
  <c r="Q1012" i="14"/>
  <c r="Q1013" i="14"/>
  <c r="Q1014" i="14"/>
  <c r="Q1015" i="14"/>
  <c r="Q1016" i="14"/>
  <c r="Q1017" i="14"/>
  <c r="Q1018" i="14"/>
  <c r="Q1019" i="14"/>
  <c r="Q1020" i="14"/>
  <c r="Q1021" i="14"/>
  <c r="Q1022" i="14"/>
  <c r="Q1023" i="14"/>
  <c r="Q1024" i="14"/>
  <c r="Q1025" i="14"/>
  <c r="Q1026" i="14"/>
  <c r="Q1027" i="14"/>
  <c r="Q1028" i="14"/>
  <c r="Q1029" i="14"/>
  <c r="Q1030" i="14"/>
  <c r="Q1031" i="14"/>
  <c r="Q1032" i="14"/>
  <c r="Q1033" i="14"/>
  <c r="Q1034" i="14"/>
  <c r="Q1035" i="14"/>
  <c r="Q1036" i="14"/>
  <c r="Q1037" i="14"/>
  <c r="Q1038" i="14"/>
  <c r="Q1039" i="14"/>
  <c r="Q1040" i="14"/>
  <c r="Q1041" i="14"/>
  <c r="Q1042" i="14"/>
  <c r="Q1043" i="14"/>
  <c r="Q1044" i="14"/>
  <c r="Q1045" i="14"/>
  <c r="Q1046" i="14"/>
  <c r="Q1047" i="14"/>
  <c r="Q1048" i="14"/>
  <c r="Q1049" i="14"/>
  <c r="Q1050" i="14"/>
  <c r="Q1051" i="14"/>
  <c r="Q1052" i="14"/>
  <c r="Q1053" i="14"/>
  <c r="Q1054" i="14"/>
  <c r="Q1055" i="14"/>
  <c r="Q1056" i="14"/>
  <c r="Q1057" i="14"/>
  <c r="Q1058" i="14"/>
  <c r="Q1059" i="14"/>
  <c r="Q1060" i="14"/>
  <c r="Q1061" i="14"/>
  <c r="Q1062" i="14"/>
  <c r="Q1063" i="14"/>
  <c r="Q1064" i="14"/>
  <c r="Q1065" i="14"/>
  <c r="Q1066" i="14"/>
  <c r="Q1067" i="14"/>
  <c r="Q1068" i="14"/>
  <c r="Q1069" i="14"/>
  <c r="Q1070" i="14"/>
  <c r="Q1071" i="14"/>
  <c r="Q1072" i="14"/>
  <c r="Q1073" i="14"/>
  <c r="Q1074" i="14"/>
  <c r="Q1075" i="14"/>
  <c r="Q1076" i="14"/>
  <c r="Q1077" i="14"/>
  <c r="Q1078" i="14"/>
  <c r="Q1079" i="14"/>
  <c r="Q1080" i="14"/>
  <c r="Q1081" i="14"/>
  <c r="Q1082" i="14"/>
  <c r="Q1083" i="14"/>
  <c r="Q1084" i="14"/>
  <c r="Q1085" i="14"/>
  <c r="Q1086" i="14"/>
  <c r="Q1087" i="14"/>
  <c r="Q1088" i="14"/>
  <c r="Q1089" i="14"/>
  <c r="Q1090" i="14"/>
  <c r="Q1091" i="14"/>
  <c r="Q1092" i="14"/>
  <c r="Q1093" i="14"/>
  <c r="Q1094" i="14"/>
  <c r="Q1095" i="14"/>
  <c r="Q1096" i="14"/>
  <c r="Q1097" i="14"/>
  <c r="Q1098" i="14"/>
  <c r="Q1099" i="14"/>
  <c r="Q1100" i="14"/>
  <c r="Q1101" i="14"/>
  <c r="Q1102" i="14"/>
  <c r="Q1103" i="14"/>
  <c r="Q1104" i="14"/>
  <c r="Q1105" i="14"/>
  <c r="Q1106" i="14"/>
  <c r="Q1107" i="14"/>
  <c r="Q1108" i="14"/>
  <c r="Q1109" i="14"/>
  <c r="Q1110" i="14"/>
  <c r="Q1111" i="14"/>
  <c r="Q1112" i="14"/>
  <c r="Q1113" i="14"/>
  <c r="Q1114" i="14"/>
  <c r="Q1115" i="14"/>
  <c r="Q1116" i="14"/>
  <c r="Q1117" i="14"/>
  <c r="Q1118" i="14"/>
  <c r="Q1119" i="14"/>
  <c r="Q1120" i="14"/>
  <c r="Q1121" i="14"/>
  <c r="Q1122" i="14"/>
  <c r="Q1123" i="14"/>
  <c r="Q1124" i="14"/>
  <c r="Q1125" i="14"/>
  <c r="Q1126" i="14"/>
  <c r="Q1127" i="14"/>
  <c r="Q1128" i="14"/>
  <c r="Q1129" i="14"/>
  <c r="Q1130" i="14"/>
  <c r="Q1131" i="14"/>
  <c r="Q1132" i="14"/>
  <c r="Q1133" i="14"/>
  <c r="Q1134" i="14"/>
  <c r="Q1135" i="14"/>
  <c r="Q1136" i="14"/>
  <c r="Q1137" i="14"/>
  <c r="Q1138" i="14"/>
  <c r="Q1139" i="14"/>
  <c r="Q1140" i="14"/>
  <c r="Q1141" i="14"/>
  <c r="Q1142" i="14"/>
  <c r="Q1143" i="14"/>
  <c r="Q1144" i="14"/>
  <c r="Q1145" i="14"/>
  <c r="Q1146" i="14"/>
  <c r="Q1147" i="14"/>
  <c r="Q1148" i="14"/>
  <c r="Q1149" i="14"/>
  <c r="Q1150" i="14"/>
  <c r="Q1151" i="14"/>
  <c r="Q1152" i="14"/>
  <c r="Q1153" i="14"/>
  <c r="Q1154" i="14"/>
  <c r="Q1155" i="14"/>
  <c r="Q1156" i="14"/>
  <c r="Q1157" i="14"/>
  <c r="Q1158" i="14"/>
  <c r="Q1159" i="14"/>
  <c r="Q1160" i="14"/>
  <c r="Q1161" i="14"/>
  <c r="Q1162" i="14"/>
  <c r="Q1163" i="14"/>
  <c r="Q1164" i="14"/>
  <c r="Q1165" i="14"/>
  <c r="Q1166" i="14"/>
  <c r="Q1167" i="14"/>
  <c r="Q1168" i="14"/>
  <c r="Q1169" i="14"/>
  <c r="Q1170" i="14"/>
  <c r="Q1171" i="14"/>
  <c r="Q1172" i="14"/>
  <c r="Q1173" i="14"/>
  <c r="Q1174" i="14"/>
  <c r="Q1175" i="14"/>
  <c r="Q1176" i="14"/>
  <c r="Q1177" i="14"/>
  <c r="Q1178" i="14"/>
  <c r="Q1179" i="14"/>
  <c r="Q1180" i="14"/>
  <c r="Q1181" i="14"/>
  <c r="Q1182" i="14"/>
  <c r="Q1183" i="14"/>
  <c r="Q1184" i="14"/>
  <c r="Q1185" i="14"/>
  <c r="Q1186" i="14"/>
  <c r="Q1187" i="14"/>
  <c r="Q1188" i="14"/>
  <c r="Q1189" i="14"/>
  <c r="Q1190" i="14"/>
  <c r="Q1191" i="14"/>
  <c r="Q1192" i="14"/>
  <c r="Q1193" i="14"/>
  <c r="Q1194" i="14"/>
  <c r="Q1195" i="14"/>
  <c r="Q1196" i="14"/>
  <c r="Q1197" i="14"/>
  <c r="Q1198" i="14"/>
  <c r="Q1199" i="14"/>
  <c r="Q1200" i="14"/>
  <c r="Q1201" i="14"/>
  <c r="Q1202" i="14"/>
  <c r="Q1203" i="14"/>
  <c r="Q1204" i="14"/>
  <c r="Q1205" i="14"/>
  <c r="Q1206" i="14"/>
  <c r="Q1207" i="14"/>
  <c r="Q1208" i="14"/>
  <c r="Q1209" i="14"/>
  <c r="Q1210" i="14"/>
  <c r="Q1211" i="14"/>
  <c r="Q1212" i="14"/>
  <c r="Q1213" i="14"/>
  <c r="Q1214" i="14"/>
  <c r="Q1215" i="14"/>
  <c r="Q1216" i="14"/>
  <c r="Q1217" i="14"/>
  <c r="Q1218" i="14"/>
  <c r="Q1219" i="14"/>
  <c r="Q1220" i="14"/>
  <c r="Q1221" i="14"/>
  <c r="Q1222" i="14"/>
  <c r="Q1223" i="14"/>
  <c r="Q1224" i="14"/>
  <c r="Q1225" i="14"/>
  <c r="Q1226" i="14"/>
  <c r="Q1227" i="14"/>
  <c r="Q1228" i="14"/>
  <c r="Q1229" i="14"/>
  <c r="Q1230" i="14"/>
  <c r="Q1231" i="14"/>
  <c r="Q1232" i="14"/>
  <c r="Q1233" i="14"/>
  <c r="Q1234" i="14"/>
  <c r="Q1235" i="14"/>
  <c r="Q1236" i="14"/>
  <c r="Q1237" i="14"/>
  <c r="Q1238" i="14"/>
  <c r="Q1239" i="14"/>
  <c r="Q1240" i="14"/>
  <c r="Q1241" i="14"/>
  <c r="Q1242" i="14"/>
  <c r="Q1243" i="14"/>
  <c r="Q1244" i="14"/>
  <c r="Q1245" i="14"/>
  <c r="Q1246" i="14"/>
  <c r="Q1247" i="14"/>
  <c r="Q1248" i="14"/>
  <c r="Q1249" i="14"/>
  <c r="Q1250" i="14"/>
  <c r="Q1251" i="14"/>
  <c r="Q1252" i="14"/>
  <c r="Q1253" i="14"/>
  <c r="Q1254" i="14"/>
  <c r="Q1255" i="14"/>
  <c r="Q1256" i="14"/>
  <c r="Q1257" i="14"/>
  <c r="Q1258" i="14"/>
  <c r="Q1259" i="14"/>
  <c r="Q1260" i="14"/>
  <c r="Q1261" i="14"/>
  <c r="Q1262" i="14"/>
  <c r="Q1263" i="14"/>
  <c r="Q1264" i="14"/>
  <c r="Q1265" i="14"/>
  <c r="Q1266" i="14"/>
  <c r="Q1267" i="14"/>
  <c r="Q1268" i="14"/>
  <c r="Q1269" i="14"/>
  <c r="Q1270" i="14"/>
  <c r="Q1271" i="14"/>
  <c r="Q1272" i="14"/>
  <c r="Q1273" i="14"/>
  <c r="Q1274" i="14"/>
  <c r="Q1275" i="14"/>
  <c r="Q1276" i="14"/>
  <c r="Q1277" i="14"/>
  <c r="Q1278" i="14"/>
  <c r="Q1279" i="14"/>
  <c r="Q1280" i="14"/>
  <c r="Q1281" i="14"/>
  <c r="Q1282" i="14"/>
  <c r="Q1283" i="14"/>
  <c r="Q1284" i="14"/>
  <c r="Q1285" i="14"/>
  <c r="Q1286" i="14"/>
  <c r="Q1287" i="14"/>
  <c r="Q1288" i="14"/>
  <c r="Q1289" i="14"/>
  <c r="Q1290" i="14"/>
  <c r="Q1291" i="14"/>
  <c r="Q1292" i="14"/>
  <c r="Q1293" i="14"/>
  <c r="Q1294" i="14"/>
  <c r="Q1295" i="14"/>
  <c r="Q1296" i="14"/>
  <c r="Q1297" i="14"/>
  <c r="Q1298" i="14"/>
  <c r="Q1299" i="14"/>
  <c r="Q1300" i="14"/>
  <c r="Q1301" i="14"/>
  <c r="Q1302" i="14"/>
  <c r="Q1303" i="14"/>
  <c r="Q1304" i="14"/>
  <c r="Q1305" i="14"/>
  <c r="Q1306" i="14"/>
  <c r="Q1307" i="14"/>
  <c r="Q1308" i="14"/>
  <c r="Q1309" i="14"/>
  <c r="Q1310" i="14"/>
  <c r="Q1311" i="14"/>
  <c r="Q1312" i="14"/>
  <c r="Q1313" i="14"/>
  <c r="Q1314" i="14"/>
  <c r="Q1315" i="14"/>
  <c r="Q1316" i="14"/>
  <c r="Q1317" i="14"/>
  <c r="Q1318" i="14"/>
  <c r="Q1319" i="14"/>
  <c r="Q1320" i="14"/>
  <c r="Q1321" i="14"/>
  <c r="Q1322" i="14"/>
  <c r="Q1323" i="14"/>
  <c r="Q1324" i="14"/>
  <c r="Q1325" i="14"/>
  <c r="Q1326" i="14"/>
  <c r="Q1327" i="14"/>
  <c r="Q1328" i="14"/>
  <c r="Q1329" i="14"/>
  <c r="Q1330" i="14"/>
  <c r="Q1331" i="14"/>
  <c r="Q1332" i="14"/>
  <c r="Q1333" i="14"/>
  <c r="Q1334" i="14"/>
  <c r="Q1335" i="14"/>
  <c r="Q1336" i="14"/>
  <c r="Q1337" i="14"/>
  <c r="Q1338" i="14"/>
  <c r="Q1339" i="14"/>
  <c r="Q1340" i="14"/>
  <c r="Q1341" i="14"/>
  <c r="Q1342" i="14"/>
  <c r="Q1343" i="14"/>
  <c r="Q1344" i="14"/>
  <c r="Q1345" i="14"/>
  <c r="Q1346" i="14"/>
  <c r="Q1347" i="14"/>
  <c r="Q1348" i="14"/>
  <c r="Q1349" i="14"/>
  <c r="Q1350" i="14"/>
  <c r="Q1351" i="14"/>
  <c r="S2" i="14" a="1"/>
  <c r="S2" i="14" s="1"/>
  <c r="S3" i="14" a="1"/>
  <c r="S3" i="14" s="1"/>
  <c r="S4" i="14" a="1"/>
  <c r="S4" i="14" s="1"/>
  <c r="S5" i="14" a="1"/>
  <c r="S5" i="14" s="1"/>
  <c r="S6" i="14" a="1"/>
  <c r="S6" i="14" s="1"/>
  <c r="S7" i="14" a="1"/>
  <c r="S7" i="14" s="1"/>
  <c r="S8" i="14" a="1"/>
  <c r="S8" i="14" s="1"/>
  <c r="S9" i="14" a="1"/>
  <c r="S9" i="14" s="1"/>
  <c r="S10" i="14" a="1"/>
  <c r="S10" i="14" s="1"/>
  <c r="S11" i="14" a="1"/>
  <c r="S11" i="14" s="1"/>
  <c r="S12" i="14" a="1"/>
  <c r="S12" i="14" s="1"/>
  <c r="S13" i="14" a="1"/>
  <c r="S13" i="14" s="1"/>
  <c r="S14" i="14" a="1"/>
  <c r="S14" i="14" s="1"/>
  <c r="S15" i="14" a="1"/>
  <c r="S15" i="14" s="1"/>
  <c r="S16" i="14" a="1"/>
  <c r="S16" i="14" s="1"/>
  <c r="S17" i="14" a="1"/>
  <c r="S17" i="14" s="1"/>
  <c r="S18" i="14" a="1"/>
  <c r="S18" i="14" s="1"/>
  <c r="S19" i="14" a="1"/>
  <c r="S19" i="14" s="1"/>
  <c r="S20" i="14" a="1"/>
  <c r="S20" i="14" s="1"/>
  <c r="S21" i="14" a="1"/>
  <c r="S21" i="14" s="1"/>
  <c r="S22" i="14" a="1"/>
  <c r="S22" i="14" s="1"/>
  <c r="S23" i="14" a="1"/>
  <c r="S23" i="14" s="1"/>
  <c r="S24" i="14" a="1"/>
  <c r="S24" i="14" s="1"/>
  <c r="S25" i="14" a="1"/>
  <c r="S25" i="14" s="1"/>
  <c r="S26" i="14" a="1"/>
  <c r="S26" i="14" s="1"/>
  <c r="S27" i="14" a="1"/>
  <c r="S27" i="14" s="1"/>
  <c r="S28" i="14" a="1"/>
  <c r="S28" i="14" s="1"/>
  <c r="S29" i="14" a="1"/>
  <c r="S29" i="14" s="1"/>
  <c r="S30" i="14" a="1"/>
  <c r="S30" i="14" s="1"/>
  <c r="S31" i="14" a="1"/>
  <c r="S31" i="14" s="1"/>
  <c r="S32" i="14" a="1"/>
  <c r="S32" i="14" s="1"/>
  <c r="S33" i="14" a="1"/>
  <c r="S33" i="14" s="1"/>
  <c r="S34" i="14" a="1"/>
  <c r="S34" i="14" s="1"/>
  <c r="S35" i="14" a="1"/>
  <c r="S35" i="14" s="1"/>
  <c r="S36" i="14" a="1"/>
  <c r="S36" i="14" s="1"/>
  <c r="S37" i="14" a="1"/>
  <c r="S37" i="14" s="1"/>
  <c r="S38" i="14" a="1"/>
  <c r="S38" i="14" s="1"/>
  <c r="S39" i="14" a="1"/>
  <c r="S39" i="14" s="1"/>
  <c r="S40" i="14" a="1"/>
  <c r="S40" i="14" s="1"/>
  <c r="S41" i="14" a="1"/>
  <c r="S41" i="14" s="1"/>
  <c r="S42" i="14" a="1"/>
  <c r="S42" i="14" s="1"/>
  <c r="S43" i="14" a="1"/>
  <c r="S43" i="14" s="1"/>
  <c r="S44" i="14" a="1"/>
  <c r="S44" i="14" s="1"/>
  <c r="S45" i="14" a="1"/>
  <c r="S45" i="14" s="1"/>
  <c r="S46" i="14" a="1"/>
  <c r="S46" i="14" s="1"/>
  <c r="S47" i="14" a="1"/>
  <c r="S47" i="14" s="1"/>
  <c r="S48" i="14" a="1"/>
  <c r="S48" i="14" s="1"/>
  <c r="S49" i="14" a="1"/>
  <c r="S49" i="14" s="1"/>
  <c r="S50" i="14" a="1"/>
  <c r="S50" i="14" s="1"/>
  <c r="S51" i="14" a="1"/>
  <c r="S51" i="14" s="1"/>
  <c r="S52" i="14" a="1"/>
  <c r="S52" i="14" s="1"/>
  <c r="S53" i="14" a="1"/>
  <c r="S53" i="14" s="1"/>
  <c r="S54" i="14" a="1"/>
  <c r="S54" i="14" s="1"/>
  <c r="S55" i="14" a="1"/>
  <c r="S55" i="14" s="1"/>
  <c r="S56" i="14" a="1"/>
  <c r="S56" i="14" s="1"/>
  <c r="S57" i="14" a="1"/>
  <c r="S57" i="14" s="1"/>
  <c r="S58" i="14" a="1"/>
  <c r="S58" i="14" s="1"/>
  <c r="S59" i="14" a="1"/>
  <c r="S59" i="14" s="1"/>
  <c r="S60" i="14" a="1"/>
  <c r="S60" i="14" s="1"/>
  <c r="S61" i="14" a="1"/>
  <c r="S61" i="14" s="1"/>
  <c r="S62" i="14" a="1"/>
  <c r="S62" i="14" s="1"/>
  <c r="S63" i="14" a="1"/>
  <c r="S63" i="14" s="1"/>
  <c r="S64" i="14" a="1"/>
  <c r="S64" i="14" s="1"/>
  <c r="S65" i="14" a="1"/>
  <c r="S65" i="14" s="1"/>
  <c r="S66" i="14" a="1"/>
  <c r="S66" i="14" s="1"/>
  <c r="S67" i="14" a="1"/>
  <c r="S67" i="14" s="1"/>
  <c r="S68" i="14" a="1"/>
  <c r="S68" i="14" s="1"/>
  <c r="S69" i="14" a="1"/>
  <c r="S69" i="14" s="1"/>
  <c r="S70" i="14" a="1"/>
  <c r="S70" i="14" s="1"/>
  <c r="S71" i="14" a="1"/>
  <c r="S71" i="14" s="1"/>
  <c r="S72" i="14" a="1"/>
  <c r="S72" i="14" s="1"/>
  <c r="S73" i="14" a="1"/>
  <c r="S73" i="14" s="1"/>
  <c r="S74" i="14" a="1"/>
  <c r="S74" i="14" s="1"/>
  <c r="S75" i="14" a="1"/>
  <c r="S75" i="14" s="1"/>
  <c r="S76" i="14" a="1"/>
  <c r="S76" i="14" s="1"/>
  <c r="S77" i="14" a="1"/>
  <c r="S77" i="14" s="1"/>
  <c r="S78" i="14" a="1"/>
  <c r="S78" i="14" s="1"/>
  <c r="S79" i="14" a="1"/>
  <c r="S79" i="14" s="1"/>
  <c r="S80" i="14" a="1"/>
  <c r="S80" i="14" s="1"/>
  <c r="S81" i="14" a="1"/>
  <c r="S81" i="14" s="1"/>
  <c r="S82" i="14" a="1"/>
  <c r="S82" i="14" s="1"/>
  <c r="S83" i="14" a="1"/>
  <c r="S83" i="14" s="1"/>
  <c r="S84" i="14" a="1"/>
  <c r="S84" i="14" s="1"/>
  <c r="S85" i="14" a="1"/>
  <c r="S85" i="14" s="1"/>
  <c r="S86" i="14" a="1"/>
  <c r="S86" i="14" s="1"/>
  <c r="S87" i="14" a="1"/>
  <c r="S87" i="14" s="1"/>
  <c r="S88" i="14" a="1"/>
  <c r="S88" i="14" s="1"/>
  <c r="S89" i="14" a="1"/>
  <c r="S89" i="14" s="1"/>
  <c r="S90" i="14" a="1"/>
  <c r="S90" i="14" s="1"/>
  <c r="S91" i="14" a="1"/>
  <c r="S91" i="14" s="1"/>
  <c r="S92" i="14" a="1"/>
  <c r="S92" i="14" s="1"/>
  <c r="S93" i="14" a="1"/>
  <c r="S93" i="14" s="1"/>
  <c r="S94" i="14" a="1"/>
  <c r="S94" i="14" s="1"/>
  <c r="S95" i="14" a="1"/>
  <c r="S95" i="14" s="1"/>
  <c r="S96" i="14" a="1"/>
  <c r="S96" i="14" s="1"/>
  <c r="S97" i="14" a="1"/>
  <c r="S97" i="14" s="1"/>
  <c r="S98" i="14" a="1"/>
  <c r="S98" i="14" s="1"/>
  <c r="S99" i="14" a="1"/>
  <c r="S99" i="14" s="1"/>
  <c r="S100" i="14" a="1"/>
  <c r="S100" i="14" s="1"/>
  <c r="S101" i="14" a="1"/>
  <c r="S101" i="14" s="1"/>
  <c r="S102" i="14" a="1"/>
  <c r="S102" i="14" s="1"/>
  <c r="S103" i="14" a="1"/>
  <c r="S103" i="14" s="1"/>
  <c r="S104" i="14" a="1"/>
  <c r="S104" i="14" s="1"/>
  <c r="S105" i="14" a="1"/>
  <c r="S105" i="14" s="1"/>
  <c r="S106" i="14" a="1"/>
  <c r="S106" i="14" s="1"/>
  <c r="S107" i="14" a="1"/>
  <c r="S107" i="14" s="1"/>
  <c r="S108" i="14" a="1"/>
  <c r="S108" i="14" s="1"/>
  <c r="S109" i="14" a="1"/>
  <c r="S109" i="14" s="1"/>
  <c r="S110" i="14" a="1"/>
  <c r="S110" i="14" s="1"/>
  <c r="S111" i="14" a="1"/>
  <c r="S111" i="14" s="1"/>
  <c r="S112" i="14" a="1"/>
  <c r="S112" i="14" s="1"/>
  <c r="S113" i="14" a="1"/>
  <c r="S113" i="14" s="1"/>
  <c r="S114" i="14" a="1"/>
  <c r="S114" i="14" s="1"/>
  <c r="S115" i="14" a="1"/>
  <c r="S115" i="14" s="1"/>
  <c r="S116" i="14" a="1"/>
  <c r="S116" i="14" s="1"/>
  <c r="S117" i="14" a="1"/>
  <c r="S117" i="14" s="1"/>
  <c r="S118" i="14" a="1"/>
  <c r="S118" i="14" s="1"/>
  <c r="S119" i="14" a="1"/>
  <c r="S119" i="14" s="1"/>
  <c r="S120" i="14" a="1"/>
  <c r="S120" i="14" s="1"/>
  <c r="S121" i="14" a="1"/>
  <c r="S121" i="14" s="1"/>
  <c r="S122" i="14" a="1"/>
  <c r="S122" i="14" s="1"/>
  <c r="S123" i="14" a="1"/>
  <c r="S123" i="14" s="1"/>
  <c r="S124" i="14" a="1"/>
  <c r="S124" i="14" s="1"/>
  <c r="S125" i="14" a="1"/>
  <c r="S125" i="14" s="1"/>
  <c r="S126" i="14" a="1"/>
  <c r="S126" i="14" s="1"/>
  <c r="S127" i="14" a="1"/>
  <c r="S127" i="14" s="1"/>
  <c r="S128" i="14" a="1"/>
  <c r="S128" i="14" s="1"/>
  <c r="S129" i="14" a="1"/>
  <c r="S129" i="14" s="1"/>
  <c r="S130" i="14" a="1"/>
  <c r="S130" i="14" s="1"/>
  <c r="S131" i="14" a="1"/>
  <c r="S131" i="14" s="1"/>
  <c r="S132" i="14" a="1"/>
  <c r="S132" i="14" s="1"/>
  <c r="S133" i="14" a="1"/>
  <c r="S133" i="14" s="1"/>
  <c r="S134" i="14" a="1"/>
  <c r="S134" i="14" s="1"/>
  <c r="S135" i="14" a="1"/>
  <c r="S135" i="14" s="1"/>
  <c r="S136" i="14" a="1"/>
  <c r="S136" i="14" s="1"/>
  <c r="S137" i="14" a="1"/>
  <c r="S137" i="14" s="1"/>
  <c r="S138" i="14" a="1"/>
  <c r="S138" i="14" s="1"/>
  <c r="S139" i="14" a="1"/>
  <c r="S139" i="14" s="1"/>
  <c r="S140" i="14" a="1"/>
  <c r="S140" i="14" s="1"/>
  <c r="S141" i="14" a="1"/>
  <c r="S141" i="14" s="1"/>
  <c r="S142" i="14" a="1"/>
  <c r="S142" i="14" s="1"/>
  <c r="S143" i="14" a="1"/>
  <c r="S143" i="14" s="1"/>
  <c r="S144" i="14" a="1"/>
  <c r="S144" i="14" s="1"/>
  <c r="S145" i="14" a="1"/>
  <c r="S145" i="14" s="1"/>
  <c r="S146" i="14" a="1"/>
  <c r="S146" i="14" s="1"/>
  <c r="S147" i="14" a="1"/>
  <c r="S147" i="14" s="1"/>
  <c r="S148" i="14" a="1"/>
  <c r="S148" i="14" s="1"/>
  <c r="S149" i="14" a="1"/>
  <c r="S149" i="14" s="1"/>
  <c r="S150" i="14" a="1"/>
  <c r="S150" i="14" s="1"/>
  <c r="S151" i="14" a="1"/>
  <c r="S151" i="14" s="1"/>
  <c r="S152" i="14" a="1"/>
  <c r="S152" i="14" s="1"/>
  <c r="S153" i="14" a="1"/>
  <c r="S153" i="14" s="1"/>
  <c r="S154" i="14" a="1"/>
  <c r="S154" i="14" s="1"/>
  <c r="S155" i="14" a="1"/>
  <c r="S155" i="14" s="1"/>
  <c r="S156" i="14" a="1"/>
  <c r="S156" i="14" s="1"/>
  <c r="S157" i="14" a="1"/>
  <c r="S157" i="14" s="1"/>
  <c r="S158" i="14" a="1"/>
  <c r="S158" i="14" s="1"/>
  <c r="S159" i="14" a="1"/>
  <c r="S159" i="14" s="1"/>
  <c r="S160" i="14" a="1"/>
  <c r="S160" i="14" s="1"/>
  <c r="S161" i="14" a="1"/>
  <c r="S161" i="14" s="1"/>
  <c r="S162" i="14" a="1"/>
  <c r="S162" i="14" s="1"/>
  <c r="S163" i="14" a="1"/>
  <c r="S163" i="14" s="1"/>
  <c r="S164" i="14" a="1"/>
  <c r="S164" i="14" s="1"/>
  <c r="S165" i="14" a="1"/>
  <c r="S165" i="14" s="1"/>
  <c r="S166" i="14" a="1"/>
  <c r="S166" i="14" s="1"/>
  <c r="S167" i="14" a="1"/>
  <c r="S167" i="14" s="1"/>
  <c r="S168" i="14" a="1"/>
  <c r="S168" i="14" s="1"/>
  <c r="S169" i="14" a="1"/>
  <c r="S169" i="14" s="1"/>
  <c r="S170" i="14" a="1"/>
  <c r="S170" i="14" s="1"/>
  <c r="S171" i="14" a="1"/>
  <c r="S171" i="14" s="1"/>
  <c r="S172" i="14" a="1"/>
  <c r="S172" i="14" s="1"/>
  <c r="S173" i="14" a="1"/>
  <c r="S173" i="14" s="1"/>
  <c r="S174" i="14" a="1"/>
  <c r="S174" i="14" s="1"/>
  <c r="S175" i="14" a="1"/>
  <c r="S175" i="14" s="1"/>
  <c r="S176" i="14" a="1"/>
  <c r="S176" i="14" s="1"/>
  <c r="S177" i="14" a="1"/>
  <c r="S177" i="14" s="1"/>
  <c r="S178" i="14" a="1"/>
  <c r="S178" i="14" s="1"/>
  <c r="S179" i="14" a="1"/>
  <c r="S179" i="14" s="1"/>
  <c r="S180" i="14" a="1"/>
  <c r="S180" i="14" s="1"/>
  <c r="S181" i="14" a="1"/>
  <c r="S181" i="14" s="1"/>
  <c r="S182" i="14" a="1"/>
  <c r="S182" i="14" s="1"/>
  <c r="S183" i="14" a="1"/>
  <c r="S183" i="14" s="1"/>
  <c r="S184" i="14" a="1"/>
  <c r="S184" i="14" s="1"/>
  <c r="S185" i="14" a="1"/>
  <c r="S185" i="14" s="1"/>
  <c r="S186" i="14" a="1"/>
  <c r="S186" i="14" s="1"/>
  <c r="S187" i="14" a="1"/>
  <c r="S187" i="14" s="1"/>
  <c r="S188" i="14" a="1"/>
  <c r="S188" i="14" s="1"/>
  <c r="S189" i="14" a="1"/>
  <c r="S189" i="14" s="1"/>
  <c r="S190" i="14" a="1"/>
  <c r="S190" i="14" s="1"/>
  <c r="S191" i="14" a="1"/>
  <c r="S191" i="14" s="1"/>
  <c r="S192" i="14" a="1"/>
  <c r="S192" i="14" s="1"/>
  <c r="S193" i="14" a="1"/>
  <c r="S193" i="14" s="1"/>
  <c r="S194" i="14" a="1"/>
  <c r="S194" i="14" s="1"/>
  <c r="S195" i="14" a="1"/>
  <c r="S195" i="14" s="1"/>
  <c r="S196" i="14" a="1"/>
  <c r="S196" i="14" s="1"/>
  <c r="S197" i="14" a="1"/>
  <c r="S197" i="14" s="1"/>
  <c r="S198" i="14" a="1"/>
  <c r="S198" i="14" s="1"/>
  <c r="S199" i="14" a="1"/>
  <c r="S199" i="14" s="1"/>
  <c r="S200" i="14" a="1"/>
  <c r="S200" i="14" s="1"/>
  <c r="S201" i="14" a="1"/>
  <c r="S201" i="14" s="1"/>
  <c r="S202" i="14" a="1"/>
  <c r="S202" i="14" s="1"/>
  <c r="S203" i="14" a="1"/>
  <c r="S203" i="14" s="1"/>
  <c r="S204" i="14" a="1"/>
  <c r="S204" i="14" s="1"/>
  <c r="S205" i="14" a="1"/>
  <c r="S205" i="14" s="1"/>
  <c r="S206" i="14" a="1"/>
  <c r="S206" i="14" s="1"/>
  <c r="S207" i="14" a="1"/>
  <c r="S207" i="14" s="1"/>
  <c r="S208" i="14" a="1"/>
  <c r="S208" i="14" s="1"/>
  <c r="S209" i="14" a="1"/>
  <c r="S209" i="14" s="1"/>
  <c r="S210" i="14" a="1"/>
  <c r="S210" i="14" s="1"/>
  <c r="S211" i="14" a="1"/>
  <c r="S211" i="14" s="1"/>
  <c r="S212" i="14" a="1"/>
  <c r="S212" i="14" s="1"/>
  <c r="S213" i="14" a="1"/>
  <c r="S213" i="14" s="1"/>
  <c r="S214" i="14" a="1"/>
  <c r="S214" i="14" s="1"/>
  <c r="S215" i="14" a="1"/>
  <c r="S215" i="14" s="1"/>
  <c r="S216" i="14" a="1"/>
  <c r="S216" i="14" s="1"/>
  <c r="S217" i="14" a="1"/>
  <c r="S217" i="14" s="1"/>
  <c r="S218" i="14" a="1"/>
  <c r="S218" i="14" s="1"/>
  <c r="S219" i="14" a="1"/>
  <c r="S219" i="14" s="1"/>
  <c r="S220" i="14" a="1"/>
  <c r="S220" i="14" s="1"/>
  <c r="S221" i="14" a="1"/>
  <c r="S221" i="14" s="1"/>
  <c r="S222" i="14" a="1"/>
  <c r="S222" i="14" s="1"/>
  <c r="S223" i="14" a="1"/>
  <c r="S223" i="14" s="1"/>
  <c r="S224" i="14" a="1"/>
  <c r="S224" i="14" s="1"/>
  <c r="S225" i="14" a="1"/>
  <c r="S225" i="14" s="1"/>
  <c r="S226" i="14" a="1"/>
  <c r="S226" i="14" s="1"/>
  <c r="S227" i="14" a="1"/>
  <c r="S227" i="14" s="1"/>
  <c r="S228" i="14" a="1"/>
  <c r="S228" i="14" s="1"/>
  <c r="S229" i="14" a="1"/>
  <c r="S229" i="14" s="1"/>
  <c r="S230" i="14" a="1"/>
  <c r="S230" i="14" s="1"/>
  <c r="S231" i="14" a="1"/>
  <c r="S231" i="14" s="1"/>
  <c r="S232" i="14" a="1"/>
  <c r="S232" i="14" s="1"/>
  <c r="S233" i="14" a="1"/>
  <c r="S233" i="14" s="1"/>
  <c r="S234" i="14" a="1"/>
  <c r="S234" i="14" s="1"/>
  <c r="S235" i="14" a="1"/>
  <c r="S235" i="14" s="1"/>
  <c r="S236" i="14" a="1"/>
  <c r="S236" i="14" s="1"/>
  <c r="S237" i="14" a="1"/>
  <c r="S237" i="14" s="1"/>
  <c r="S238" i="14" a="1"/>
  <c r="S238" i="14" s="1"/>
  <c r="S239" i="14" a="1"/>
  <c r="S239" i="14" s="1"/>
  <c r="S240" i="14" a="1"/>
  <c r="S240" i="14" s="1"/>
  <c r="S241" i="14" a="1"/>
  <c r="S241" i="14" s="1"/>
  <c r="S242" i="14" a="1"/>
  <c r="S242" i="14" s="1"/>
  <c r="S243" i="14" a="1"/>
  <c r="S243" i="14" s="1"/>
  <c r="S244" i="14" a="1"/>
  <c r="S244" i="14" s="1"/>
  <c r="S245" i="14" a="1"/>
  <c r="S245" i="14" s="1"/>
  <c r="S246" i="14" a="1"/>
  <c r="S246" i="14" s="1"/>
  <c r="S247" i="14" a="1"/>
  <c r="S247" i="14" s="1"/>
  <c r="S248" i="14" a="1"/>
  <c r="S248" i="14" s="1"/>
  <c r="S249" i="14" a="1"/>
  <c r="S249" i="14" s="1"/>
  <c r="S250" i="14" a="1"/>
  <c r="S250" i="14" s="1"/>
  <c r="S251" i="14" a="1"/>
  <c r="S251" i="14" s="1"/>
  <c r="S252" i="14" a="1"/>
  <c r="S252" i="14" s="1"/>
  <c r="S253" i="14" a="1"/>
  <c r="S253" i="14" s="1"/>
  <c r="S254" i="14" a="1"/>
  <c r="S254" i="14" s="1"/>
  <c r="S255" i="14" a="1"/>
  <c r="S255" i="14" s="1"/>
  <c r="S256" i="14" a="1"/>
  <c r="S256" i="14" s="1"/>
  <c r="S257" i="14" a="1"/>
  <c r="S257" i="14" s="1"/>
  <c r="S258" i="14" a="1"/>
  <c r="S258" i="14" s="1"/>
  <c r="S259" i="14" a="1"/>
  <c r="S259" i="14" s="1"/>
  <c r="S260" i="14" a="1"/>
  <c r="S260" i="14" s="1"/>
  <c r="S261" i="14" a="1"/>
  <c r="S261" i="14" s="1"/>
  <c r="S262" i="14" a="1"/>
  <c r="S262" i="14" s="1"/>
  <c r="S263" i="14" a="1"/>
  <c r="S263" i="14" s="1"/>
  <c r="S264" i="14" a="1"/>
  <c r="S264" i="14" s="1"/>
  <c r="S265" i="14" a="1"/>
  <c r="S265" i="14" s="1"/>
  <c r="S266" i="14" a="1"/>
  <c r="S266" i="14" s="1"/>
  <c r="S267" i="14" a="1"/>
  <c r="S267" i="14" s="1"/>
  <c r="S268" i="14" a="1"/>
  <c r="S268" i="14" s="1"/>
  <c r="S269" i="14" a="1"/>
  <c r="S269" i="14" s="1"/>
  <c r="S270" i="14" a="1"/>
  <c r="S270" i="14" s="1"/>
  <c r="S271" i="14" a="1"/>
  <c r="S271" i="14" s="1"/>
  <c r="S272" i="14" a="1"/>
  <c r="S272" i="14" s="1"/>
  <c r="S273" i="14" a="1"/>
  <c r="S273" i="14" s="1"/>
  <c r="S274" i="14" a="1"/>
  <c r="S274" i="14" s="1"/>
  <c r="S275" i="14" a="1"/>
  <c r="S275" i="14" s="1"/>
  <c r="S276" i="14" a="1"/>
  <c r="S276" i="14" s="1"/>
  <c r="S277" i="14" a="1"/>
  <c r="S277" i="14" s="1"/>
  <c r="S278" i="14" a="1"/>
  <c r="S278" i="14" s="1"/>
  <c r="S279" i="14" a="1"/>
  <c r="S279" i="14" s="1"/>
  <c r="S280" i="14" a="1"/>
  <c r="S280" i="14" s="1"/>
  <c r="S281" i="14" a="1"/>
  <c r="S281" i="14" s="1"/>
  <c r="S282" i="14" a="1"/>
  <c r="S282" i="14" s="1"/>
  <c r="S283" i="14" a="1"/>
  <c r="S283" i="14" s="1"/>
  <c r="S284" i="14" a="1"/>
  <c r="S284" i="14" s="1"/>
  <c r="S285" i="14" a="1"/>
  <c r="S285" i="14" s="1"/>
  <c r="S286" i="14" a="1"/>
  <c r="S286" i="14" s="1"/>
  <c r="S287" i="14" a="1"/>
  <c r="S287" i="14" s="1"/>
  <c r="S288" i="14" a="1"/>
  <c r="S288" i="14" s="1"/>
  <c r="S289" i="14" a="1"/>
  <c r="S289" i="14" s="1"/>
  <c r="S290" i="14" a="1"/>
  <c r="S290" i="14" s="1"/>
  <c r="S291" i="14" a="1"/>
  <c r="S291" i="14" s="1"/>
  <c r="S292" i="14" a="1"/>
  <c r="S292" i="14" s="1"/>
  <c r="S293" i="14" a="1"/>
  <c r="S293" i="14" s="1"/>
  <c r="S294" i="14" a="1"/>
  <c r="S294" i="14" s="1"/>
  <c r="S295" i="14" a="1"/>
  <c r="S295" i="14" s="1"/>
  <c r="S296" i="14" a="1"/>
  <c r="S296" i="14" s="1"/>
  <c r="S297" i="14" a="1"/>
  <c r="S297" i="14" s="1"/>
  <c r="S298" i="14" a="1"/>
  <c r="S298" i="14" s="1"/>
  <c r="S299" i="14" a="1"/>
  <c r="S299" i="14" s="1"/>
  <c r="S300" i="14" a="1"/>
  <c r="S300" i="14" s="1"/>
  <c r="S301" i="14" a="1"/>
  <c r="S301" i="14" s="1"/>
  <c r="S302" i="14" a="1"/>
  <c r="S302" i="14" s="1"/>
  <c r="S303" i="14" a="1"/>
  <c r="S303" i="14" s="1"/>
  <c r="S304" i="14" a="1"/>
  <c r="S304" i="14" s="1"/>
  <c r="S305" i="14" a="1"/>
  <c r="S305" i="14" s="1"/>
  <c r="S306" i="14" a="1"/>
  <c r="S306" i="14" s="1"/>
  <c r="S307" i="14" a="1"/>
  <c r="S307" i="14" s="1"/>
  <c r="S308" i="14" a="1"/>
  <c r="S308" i="14" s="1"/>
  <c r="S309" i="14" a="1"/>
  <c r="S309" i="14" s="1"/>
  <c r="S310" i="14" a="1"/>
  <c r="S310" i="14" s="1"/>
  <c r="S311" i="14" a="1"/>
  <c r="S311" i="14" s="1"/>
  <c r="S312" i="14" a="1"/>
  <c r="S312" i="14" s="1"/>
  <c r="S313" i="14" a="1"/>
  <c r="S313" i="14" s="1"/>
  <c r="S314" i="14" a="1"/>
  <c r="S314" i="14" s="1"/>
  <c r="S315" i="14" a="1"/>
  <c r="S315" i="14" s="1"/>
  <c r="S316" i="14" a="1"/>
  <c r="S316" i="14" s="1"/>
  <c r="S317" i="14" a="1"/>
  <c r="S317" i="14" s="1"/>
  <c r="S318" i="14" a="1"/>
  <c r="S318" i="14" s="1"/>
  <c r="S319" i="14" a="1"/>
  <c r="S319" i="14" s="1"/>
  <c r="S320" i="14" a="1"/>
  <c r="S320" i="14" s="1"/>
  <c r="S321" i="14" a="1"/>
  <c r="S321" i="14" s="1"/>
  <c r="S322" i="14" a="1"/>
  <c r="S322" i="14" s="1"/>
  <c r="S323" i="14" a="1"/>
  <c r="S323" i="14" s="1"/>
  <c r="S324" i="14" a="1"/>
  <c r="S324" i="14" s="1"/>
  <c r="S325" i="14" a="1"/>
  <c r="S325" i="14" s="1"/>
  <c r="S326" i="14" a="1"/>
  <c r="S326" i="14" s="1"/>
  <c r="S327" i="14" a="1"/>
  <c r="S327" i="14" s="1"/>
  <c r="S328" i="14" a="1"/>
  <c r="S328" i="14" s="1"/>
  <c r="S329" i="14" a="1"/>
  <c r="S329" i="14" s="1"/>
  <c r="S330" i="14" a="1"/>
  <c r="S330" i="14" s="1"/>
  <c r="S331" i="14" a="1"/>
  <c r="S331" i="14" s="1"/>
  <c r="S332" i="14" a="1"/>
  <c r="S332" i="14" s="1"/>
  <c r="S333" i="14" a="1"/>
  <c r="S333" i="14" s="1"/>
  <c r="S334" i="14" a="1"/>
  <c r="S334" i="14" s="1"/>
  <c r="S335" i="14" a="1"/>
  <c r="S335" i="14" s="1"/>
  <c r="S336" i="14" a="1"/>
  <c r="S336" i="14" s="1"/>
  <c r="S337" i="14" a="1"/>
  <c r="S337" i="14" s="1"/>
  <c r="S338" i="14" a="1"/>
  <c r="S338" i="14" s="1"/>
  <c r="S339" i="14" a="1"/>
  <c r="S339" i="14" s="1"/>
  <c r="S340" i="14" a="1"/>
  <c r="S340" i="14" s="1"/>
  <c r="S341" i="14" a="1"/>
  <c r="S341" i="14" s="1"/>
  <c r="S342" i="14" a="1"/>
  <c r="S342" i="14" s="1"/>
  <c r="S343" i="14" a="1"/>
  <c r="S343" i="14" s="1"/>
  <c r="S344" i="14" a="1"/>
  <c r="S344" i="14" s="1"/>
  <c r="S345" i="14" a="1"/>
  <c r="S345" i="14" s="1"/>
  <c r="S346" i="14" a="1"/>
  <c r="S346" i="14" s="1"/>
  <c r="S347" i="14" a="1"/>
  <c r="S347" i="14" s="1"/>
  <c r="S348" i="14" a="1"/>
  <c r="S348" i="14" s="1"/>
  <c r="S349" i="14" a="1"/>
  <c r="S349" i="14" s="1"/>
  <c r="S350" i="14" a="1"/>
  <c r="S350" i="14" s="1"/>
  <c r="S351" i="14" a="1"/>
  <c r="S351" i="14" s="1"/>
  <c r="S352" i="14" a="1"/>
  <c r="S352" i="14" s="1"/>
  <c r="S353" i="14" a="1"/>
  <c r="S353" i="14" s="1"/>
  <c r="S354" i="14" a="1"/>
  <c r="S354" i="14" s="1"/>
  <c r="S355" i="14" a="1"/>
  <c r="S355" i="14" s="1"/>
  <c r="S356" i="14" a="1"/>
  <c r="S356" i="14" s="1"/>
  <c r="S357" i="14" a="1"/>
  <c r="S357" i="14" s="1"/>
  <c r="S358" i="14" a="1"/>
  <c r="S358" i="14" s="1"/>
  <c r="S359" i="14" a="1"/>
  <c r="S359" i="14" s="1"/>
  <c r="S360" i="14" a="1"/>
  <c r="S360" i="14" s="1"/>
  <c r="S361" i="14" a="1"/>
  <c r="S361" i="14" s="1"/>
  <c r="S362" i="14" a="1"/>
  <c r="S362" i="14" s="1"/>
  <c r="S363" i="14" a="1"/>
  <c r="S363" i="14" s="1"/>
  <c r="S364" i="14" a="1"/>
  <c r="S364" i="14" s="1"/>
  <c r="S365" i="14" a="1"/>
  <c r="S365" i="14" s="1"/>
  <c r="S366" i="14" a="1"/>
  <c r="S366" i="14" s="1"/>
  <c r="S367" i="14" a="1"/>
  <c r="S367" i="14" s="1"/>
  <c r="S368" i="14" a="1"/>
  <c r="S368" i="14" s="1"/>
  <c r="S369" i="14" a="1"/>
  <c r="S369" i="14" s="1"/>
  <c r="S370" i="14" a="1"/>
  <c r="S370" i="14" s="1"/>
  <c r="S371" i="14" a="1"/>
  <c r="S371" i="14" s="1"/>
  <c r="S372" i="14" a="1"/>
  <c r="S372" i="14" s="1"/>
  <c r="S373" i="14" a="1"/>
  <c r="S373" i="14" s="1"/>
  <c r="S374" i="14" a="1"/>
  <c r="S374" i="14" s="1"/>
  <c r="S375" i="14" a="1"/>
  <c r="S375" i="14" s="1"/>
  <c r="S376" i="14" a="1"/>
  <c r="S376" i="14" s="1"/>
  <c r="S377" i="14" a="1"/>
  <c r="S377" i="14" s="1"/>
  <c r="S378" i="14" a="1"/>
  <c r="S378" i="14" s="1"/>
  <c r="S379" i="14" a="1"/>
  <c r="S379" i="14" s="1"/>
  <c r="S380" i="14" a="1"/>
  <c r="S380" i="14" s="1"/>
  <c r="S381" i="14" a="1"/>
  <c r="S381" i="14" s="1"/>
  <c r="S382" i="14" a="1"/>
  <c r="S382" i="14" s="1"/>
  <c r="S383" i="14" a="1"/>
  <c r="S383" i="14" s="1"/>
  <c r="S384" i="14" a="1"/>
  <c r="S384" i="14" s="1"/>
  <c r="S385" i="14" a="1"/>
  <c r="S385" i="14" s="1"/>
  <c r="S386" i="14" a="1"/>
  <c r="S386" i="14" s="1"/>
  <c r="S387" i="14" a="1"/>
  <c r="S387" i="14" s="1"/>
  <c r="S388" i="14" a="1"/>
  <c r="S388" i="14" s="1"/>
  <c r="S389" i="14" a="1"/>
  <c r="S389" i="14" s="1"/>
  <c r="S390" i="14" a="1"/>
  <c r="S390" i="14" s="1"/>
  <c r="S391" i="14" a="1"/>
  <c r="S391" i="14" s="1"/>
  <c r="S392" i="14" a="1"/>
  <c r="S392" i="14" s="1"/>
  <c r="S393" i="14" a="1"/>
  <c r="S393" i="14" s="1"/>
  <c r="S394" i="14" a="1"/>
  <c r="S394" i="14" s="1"/>
  <c r="S395" i="14" a="1"/>
  <c r="S395" i="14" s="1"/>
  <c r="S396" i="14" a="1"/>
  <c r="S396" i="14" s="1"/>
  <c r="S397" i="14" a="1"/>
  <c r="S397" i="14" s="1"/>
  <c r="S398" i="14" a="1"/>
  <c r="S398" i="14" s="1"/>
  <c r="S399" i="14" a="1"/>
  <c r="S399" i="14" s="1"/>
  <c r="S400" i="14" a="1"/>
  <c r="S400" i="14" s="1"/>
  <c r="S401" i="14" a="1"/>
  <c r="S401" i="14" s="1"/>
  <c r="S402" i="14" a="1"/>
  <c r="S402" i="14" s="1"/>
  <c r="S403" i="14" a="1"/>
  <c r="S403" i="14" s="1"/>
  <c r="S404" i="14" a="1"/>
  <c r="S404" i="14" s="1"/>
  <c r="S405" i="14" a="1"/>
  <c r="S405" i="14" s="1"/>
  <c r="S406" i="14" a="1"/>
  <c r="S406" i="14" s="1"/>
  <c r="S407" i="14" a="1"/>
  <c r="S407" i="14" s="1"/>
  <c r="S408" i="14" a="1"/>
  <c r="S408" i="14" s="1"/>
  <c r="S409" i="14" a="1"/>
  <c r="S409" i="14" s="1"/>
  <c r="S410" i="14" a="1"/>
  <c r="S410" i="14" s="1"/>
  <c r="S411" i="14" a="1"/>
  <c r="S411" i="14" s="1"/>
  <c r="S412" i="14" a="1"/>
  <c r="S412" i="14" s="1"/>
  <c r="S413" i="14" a="1"/>
  <c r="S413" i="14" s="1"/>
  <c r="S414" i="14" a="1"/>
  <c r="S414" i="14" s="1"/>
  <c r="S415" i="14" a="1"/>
  <c r="S415" i="14" s="1"/>
  <c r="S416" i="14" a="1"/>
  <c r="S416" i="14" s="1"/>
  <c r="S417" i="14" a="1"/>
  <c r="S417" i="14" s="1"/>
  <c r="S418" i="14" a="1"/>
  <c r="S418" i="14" s="1"/>
  <c r="S419" i="14" a="1"/>
  <c r="S419" i="14" s="1"/>
  <c r="S420" i="14" a="1"/>
  <c r="S420" i="14" s="1"/>
  <c r="S421" i="14" a="1"/>
  <c r="S421" i="14" s="1"/>
  <c r="S422" i="14" a="1"/>
  <c r="S422" i="14" s="1"/>
  <c r="S423" i="14" a="1"/>
  <c r="S423" i="14" s="1"/>
  <c r="S424" i="14" a="1"/>
  <c r="S424" i="14" s="1"/>
  <c r="S425" i="14" a="1"/>
  <c r="S425" i="14" s="1"/>
  <c r="S426" i="14" a="1"/>
  <c r="S426" i="14" s="1"/>
  <c r="S427" i="14" a="1"/>
  <c r="S427" i="14" s="1"/>
  <c r="S428" i="14" a="1"/>
  <c r="S428" i="14" s="1"/>
  <c r="S429" i="14" a="1"/>
  <c r="S429" i="14" s="1"/>
  <c r="S430" i="14" a="1"/>
  <c r="S430" i="14" s="1"/>
  <c r="S431" i="14" a="1"/>
  <c r="S431" i="14" s="1"/>
  <c r="S432" i="14" a="1"/>
  <c r="S432" i="14" s="1"/>
  <c r="S433" i="14" a="1"/>
  <c r="S433" i="14" s="1"/>
  <c r="S434" i="14" a="1"/>
  <c r="S434" i="14" s="1"/>
  <c r="S435" i="14" a="1"/>
  <c r="S435" i="14" s="1"/>
  <c r="S436" i="14" a="1"/>
  <c r="S436" i="14" s="1"/>
  <c r="S437" i="14" a="1"/>
  <c r="S437" i="14" s="1"/>
  <c r="S438" i="14" a="1"/>
  <c r="S438" i="14" s="1"/>
  <c r="S439" i="14" a="1"/>
  <c r="S439" i="14" s="1"/>
  <c r="S440" i="14" a="1"/>
  <c r="S440" i="14" s="1"/>
  <c r="S441" i="14" a="1"/>
  <c r="S441" i="14" s="1"/>
  <c r="S442" i="14" a="1"/>
  <c r="S442" i="14" s="1"/>
  <c r="S443" i="14" a="1"/>
  <c r="S443" i="14" s="1"/>
  <c r="S444" i="14" a="1"/>
  <c r="S444" i="14" s="1"/>
  <c r="S445" i="14" a="1"/>
  <c r="S445" i="14" s="1"/>
  <c r="S446" i="14" a="1"/>
  <c r="S446" i="14" s="1"/>
  <c r="S447" i="14" a="1"/>
  <c r="S447" i="14" s="1"/>
  <c r="S448" i="14" a="1"/>
  <c r="S448" i="14" s="1"/>
  <c r="S449" i="14" a="1"/>
  <c r="S449" i="14" s="1"/>
  <c r="S450" i="14" a="1"/>
  <c r="S450" i="14" s="1"/>
  <c r="S451" i="14" a="1"/>
  <c r="S451" i="14" s="1"/>
  <c r="S452" i="14" a="1"/>
  <c r="S452" i="14" s="1"/>
  <c r="S453" i="14" a="1"/>
  <c r="S453" i="14" s="1"/>
  <c r="S454" i="14" a="1"/>
  <c r="S454" i="14" s="1"/>
  <c r="S455" i="14" a="1"/>
  <c r="S455" i="14" s="1"/>
  <c r="S456" i="14" a="1"/>
  <c r="S456" i="14" s="1"/>
  <c r="S457" i="14" a="1"/>
  <c r="S457" i="14" s="1"/>
  <c r="S458" i="14" a="1"/>
  <c r="S458" i="14" s="1"/>
  <c r="S459" i="14" a="1"/>
  <c r="S459" i="14" s="1"/>
  <c r="S460" i="14" a="1"/>
  <c r="S460" i="14" s="1"/>
  <c r="S461" i="14" a="1"/>
  <c r="S461" i="14" s="1"/>
  <c r="S462" i="14" a="1"/>
  <c r="S462" i="14" s="1"/>
  <c r="S463" i="14" a="1"/>
  <c r="S463" i="14" s="1"/>
  <c r="S464" i="14" a="1"/>
  <c r="S464" i="14" s="1"/>
  <c r="S465" i="14" a="1"/>
  <c r="S465" i="14" s="1"/>
  <c r="S466" i="14" a="1"/>
  <c r="S466" i="14" s="1"/>
  <c r="S467" i="14" a="1"/>
  <c r="S467" i="14" s="1"/>
  <c r="S468" i="14" a="1"/>
  <c r="S468" i="14" s="1"/>
  <c r="S469" i="14" a="1"/>
  <c r="S469" i="14" s="1"/>
  <c r="S470" i="14" a="1"/>
  <c r="S470" i="14" s="1"/>
  <c r="S471" i="14" a="1"/>
  <c r="S471" i="14" s="1"/>
  <c r="S472" i="14" a="1"/>
  <c r="S472" i="14" s="1"/>
  <c r="S473" i="14" a="1"/>
  <c r="S473" i="14" s="1"/>
  <c r="S474" i="14" a="1"/>
  <c r="S474" i="14" s="1"/>
  <c r="S475" i="14" a="1"/>
  <c r="S475" i="14" s="1"/>
  <c r="S476" i="14" a="1"/>
  <c r="S476" i="14" s="1"/>
  <c r="S477" i="14" a="1"/>
  <c r="S477" i="14" s="1"/>
  <c r="S478" i="14" a="1"/>
  <c r="S478" i="14" s="1"/>
  <c r="S479" i="14" a="1"/>
  <c r="S479" i="14" s="1"/>
  <c r="S480" i="14" a="1"/>
  <c r="S480" i="14" s="1"/>
  <c r="S481" i="14" a="1"/>
  <c r="S481" i="14" s="1"/>
  <c r="S482" i="14" a="1"/>
  <c r="S482" i="14" s="1"/>
  <c r="S483" i="14" a="1"/>
  <c r="S483" i="14" s="1"/>
  <c r="S484" i="14" a="1"/>
  <c r="S484" i="14" s="1"/>
  <c r="S485" i="14" a="1"/>
  <c r="S485" i="14" s="1"/>
  <c r="S486" i="14" a="1"/>
  <c r="S486" i="14" s="1"/>
  <c r="S487" i="14" a="1"/>
  <c r="S487" i="14" s="1"/>
  <c r="S488" i="14" a="1"/>
  <c r="S488" i="14" s="1"/>
  <c r="S489" i="14" a="1"/>
  <c r="S489" i="14" s="1"/>
  <c r="S490" i="14" a="1"/>
  <c r="S490" i="14" s="1"/>
  <c r="S491" i="14" a="1"/>
  <c r="S491" i="14" s="1"/>
  <c r="S492" i="14" a="1"/>
  <c r="S492" i="14" s="1"/>
  <c r="S493" i="14" a="1"/>
  <c r="S493" i="14" s="1"/>
  <c r="S494" i="14" a="1"/>
  <c r="S494" i="14" s="1"/>
  <c r="S495" i="14" a="1"/>
  <c r="S495" i="14" s="1"/>
  <c r="S496" i="14" a="1"/>
  <c r="S496" i="14" s="1"/>
  <c r="S497" i="14" a="1"/>
  <c r="S497" i="14" s="1"/>
  <c r="S498" i="14" a="1"/>
  <c r="S498" i="14" s="1"/>
  <c r="S499" i="14" a="1"/>
  <c r="S499" i="14" s="1"/>
  <c r="S500" i="14" a="1"/>
  <c r="S500" i="14" s="1"/>
  <c r="S501" i="14" a="1"/>
  <c r="S501" i="14" s="1"/>
  <c r="S502" i="14" a="1"/>
  <c r="S502" i="14" s="1"/>
  <c r="S503" i="14" a="1"/>
  <c r="S503" i="14" s="1"/>
  <c r="S504" i="14" a="1"/>
  <c r="S504" i="14" s="1"/>
  <c r="S505" i="14" a="1"/>
  <c r="S505" i="14" s="1"/>
  <c r="S506" i="14" a="1"/>
  <c r="S506" i="14" s="1"/>
  <c r="S507" i="14" a="1"/>
  <c r="S507" i="14" s="1"/>
  <c r="S508" i="14" a="1"/>
  <c r="S508" i="14" s="1"/>
  <c r="S509" i="14" a="1"/>
  <c r="S509" i="14" s="1"/>
  <c r="S510" i="14" a="1"/>
  <c r="S510" i="14" s="1"/>
  <c r="S511" i="14" a="1"/>
  <c r="S511" i="14" s="1"/>
  <c r="S512" i="14" a="1"/>
  <c r="S512" i="14" s="1"/>
  <c r="S513" i="14" a="1"/>
  <c r="S513" i="14" s="1"/>
  <c r="S514" i="14" a="1"/>
  <c r="S514" i="14" s="1"/>
  <c r="S515" i="14" a="1"/>
  <c r="S515" i="14" s="1"/>
  <c r="S516" i="14" a="1"/>
  <c r="S516" i="14" s="1"/>
  <c r="S517" i="14" a="1"/>
  <c r="S517" i="14" s="1"/>
  <c r="S518" i="14" a="1"/>
  <c r="S518" i="14" s="1"/>
  <c r="S519" i="14" a="1"/>
  <c r="S519" i="14" s="1"/>
  <c r="S520" i="14" a="1"/>
  <c r="S520" i="14" s="1"/>
  <c r="S521" i="14" a="1"/>
  <c r="S521" i="14" s="1"/>
  <c r="S522" i="14" a="1"/>
  <c r="S522" i="14" s="1"/>
  <c r="S523" i="14" a="1"/>
  <c r="S523" i="14" s="1"/>
  <c r="S524" i="14" a="1"/>
  <c r="S524" i="14" s="1"/>
  <c r="S525" i="14" a="1"/>
  <c r="S525" i="14" s="1"/>
  <c r="S526" i="14" a="1"/>
  <c r="S526" i="14" s="1"/>
  <c r="S527" i="14" a="1"/>
  <c r="S527" i="14" s="1"/>
  <c r="S528" i="14" a="1"/>
  <c r="S528" i="14" s="1"/>
  <c r="S529" i="14" a="1"/>
  <c r="S529" i="14" s="1"/>
  <c r="S530" i="14" a="1"/>
  <c r="S530" i="14" s="1"/>
  <c r="S531" i="14" a="1"/>
  <c r="S531" i="14" s="1"/>
  <c r="S532" i="14" a="1"/>
  <c r="S532" i="14" s="1"/>
  <c r="S533" i="14" a="1"/>
  <c r="S533" i="14" s="1"/>
  <c r="S534" i="14" a="1"/>
  <c r="S534" i="14" s="1"/>
  <c r="S535" i="14" a="1"/>
  <c r="S535" i="14" s="1"/>
  <c r="S536" i="14" a="1"/>
  <c r="S536" i="14" s="1"/>
  <c r="S537" i="14" a="1"/>
  <c r="S537" i="14" s="1"/>
  <c r="S538" i="14" a="1"/>
  <c r="S538" i="14" s="1"/>
  <c r="S539" i="14" a="1"/>
  <c r="S539" i="14" s="1"/>
  <c r="S540" i="14" a="1"/>
  <c r="S540" i="14" s="1"/>
  <c r="S541" i="14" a="1"/>
  <c r="S541" i="14" s="1"/>
  <c r="S542" i="14" a="1"/>
  <c r="S542" i="14" s="1"/>
  <c r="S543" i="14" a="1"/>
  <c r="S543" i="14" s="1"/>
  <c r="S544" i="14" a="1"/>
  <c r="S544" i="14" s="1"/>
  <c r="S545" i="14" a="1"/>
  <c r="S545" i="14" s="1"/>
  <c r="S546" i="14" a="1"/>
  <c r="S546" i="14" s="1"/>
  <c r="S547" i="14" a="1"/>
  <c r="S547" i="14" s="1"/>
  <c r="S548" i="14" a="1"/>
  <c r="S548" i="14" s="1"/>
  <c r="S549" i="14" a="1"/>
  <c r="S549" i="14" s="1"/>
  <c r="S550" i="14" a="1"/>
  <c r="S550" i="14" s="1"/>
  <c r="S551" i="14" a="1"/>
  <c r="S551" i="14" s="1"/>
  <c r="S552" i="14" a="1"/>
  <c r="S552" i="14" s="1"/>
  <c r="S553" i="14" a="1"/>
  <c r="S553" i="14" s="1"/>
  <c r="S554" i="14" a="1"/>
  <c r="S554" i="14" s="1"/>
  <c r="S555" i="14" a="1"/>
  <c r="S555" i="14" s="1"/>
  <c r="S556" i="14" a="1"/>
  <c r="S556" i="14" s="1"/>
  <c r="S557" i="14" a="1"/>
  <c r="S557" i="14" s="1"/>
  <c r="S558" i="14" a="1"/>
  <c r="S558" i="14" s="1"/>
  <c r="S559" i="14" a="1"/>
  <c r="S559" i="14" s="1"/>
  <c r="S560" i="14" a="1"/>
  <c r="S560" i="14" s="1"/>
  <c r="S561" i="14" a="1"/>
  <c r="S561" i="14" s="1"/>
  <c r="S562" i="14" a="1"/>
  <c r="S562" i="14" s="1"/>
  <c r="S563" i="14" a="1"/>
  <c r="S563" i="14" s="1"/>
  <c r="S564" i="14" a="1"/>
  <c r="S564" i="14" s="1"/>
  <c r="S565" i="14" a="1"/>
  <c r="S565" i="14" s="1"/>
  <c r="S566" i="14" a="1"/>
  <c r="S566" i="14" s="1"/>
  <c r="S567" i="14" a="1"/>
  <c r="S567" i="14" s="1"/>
  <c r="S568" i="14" a="1"/>
  <c r="S568" i="14" s="1"/>
  <c r="S569" i="14" a="1"/>
  <c r="S569" i="14" s="1"/>
  <c r="S570" i="14" a="1"/>
  <c r="S570" i="14" s="1"/>
  <c r="S571" i="14" a="1"/>
  <c r="S571" i="14" s="1"/>
  <c r="S572" i="14" a="1"/>
  <c r="S572" i="14" s="1"/>
  <c r="S573" i="14" a="1"/>
  <c r="S573" i="14" s="1"/>
  <c r="S574" i="14" a="1"/>
  <c r="S574" i="14" s="1"/>
  <c r="S575" i="14" a="1"/>
  <c r="S575" i="14" s="1"/>
  <c r="S576" i="14" a="1"/>
  <c r="S576" i="14" s="1"/>
  <c r="S577" i="14" a="1"/>
  <c r="S577" i="14" s="1"/>
  <c r="S578" i="14" a="1"/>
  <c r="S578" i="14" s="1"/>
  <c r="S579" i="14" a="1"/>
  <c r="S579" i="14" s="1"/>
  <c r="S580" i="14" a="1"/>
  <c r="S580" i="14" s="1"/>
  <c r="S581" i="14" a="1"/>
  <c r="S581" i="14" s="1"/>
  <c r="S582" i="14" a="1"/>
  <c r="S582" i="14" s="1"/>
  <c r="S583" i="14" a="1"/>
  <c r="S583" i="14" s="1"/>
  <c r="S584" i="14" a="1"/>
  <c r="S584" i="14" s="1"/>
  <c r="S585" i="14" a="1"/>
  <c r="S585" i="14" s="1"/>
  <c r="S586" i="14" a="1"/>
  <c r="S586" i="14" s="1"/>
  <c r="S587" i="14" a="1"/>
  <c r="S587" i="14" s="1"/>
  <c r="S588" i="14" a="1"/>
  <c r="S588" i="14" s="1"/>
  <c r="S589" i="14" a="1"/>
  <c r="S589" i="14" s="1"/>
  <c r="S590" i="14" a="1"/>
  <c r="S590" i="14" s="1"/>
  <c r="S591" i="14" a="1"/>
  <c r="S591" i="14" s="1"/>
  <c r="S592" i="14" a="1"/>
  <c r="S592" i="14" s="1"/>
  <c r="S593" i="14" a="1"/>
  <c r="S593" i="14" s="1"/>
  <c r="S594" i="14" a="1"/>
  <c r="S594" i="14" s="1"/>
  <c r="S595" i="14" a="1"/>
  <c r="S595" i="14" s="1"/>
  <c r="S596" i="14" a="1"/>
  <c r="S596" i="14" s="1"/>
  <c r="S597" i="14" a="1"/>
  <c r="S597" i="14" s="1"/>
  <c r="S598" i="14" a="1"/>
  <c r="S598" i="14" s="1"/>
  <c r="S599" i="14" a="1"/>
  <c r="S599" i="14" s="1"/>
  <c r="S600" i="14" a="1"/>
  <c r="S600" i="14" s="1"/>
  <c r="S601" i="14" a="1"/>
  <c r="S601" i="14" s="1"/>
  <c r="S602" i="14" a="1"/>
  <c r="S602" i="14" s="1"/>
  <c r="S603" i="14" a="1"/>
  <c r="S603" i="14" s="1"/>
  <c r="S604" i="14" a="1"/>
  <c r="S604" i="14" s="1"/>
  <c r="S605" i="14" a="1"/>
  <c r="S605" i="14" s="1"/>
  <c r="S606" i="14" a="1"/>
  <c r="S606" i="14" s="1"/>
  <c r="S607" i="14" a="1"/>
  <c r="S607" i="14" s="1"/>
  <c r="S608" i="14" a="1"/>
  <c r="S608" i="14" s="1"/>
  <c r="S609" i="14" a="1"/>
  <c r="S609" i="14" s="1"/>
  <c r="S610" i="14" a="1"/>
  <c r="S610" i="14" s="1"/>
  <c r="S611" i="14" a="1"/>
  <c r="S611" i="14" s="1"/>
  <c r="S612" i="14" a="1"/>
  <c r="S612" i="14" s="1"/>
  <c r="S613" i="14" a="1"/>
  <c r="S613" i="14" s="1"/>
  <c r="S614" i="14" a="1"/>
  <c r="S614" i="14" s="1"/>
  <c r="S615" i="14" a="1"/>
  <c r="S615" i="14" s="1"/>
  <c r="S616" i="14" a="1"/>
  <c r="S616" i="14" s="1"/>
  <c r="S617" i="14" a="1"/>
  <c r="S617" i="14" s="1"/>
  <c r="S618" i="14" a="1"/>
  <c r="S618" i="14" s="1"/>
  <c r="S619" i="14" a="1"/>
  <c r="S619" i="14" s="1"/>
  <c r="S620" i="14" a="1"/>
  <c r="S620" i="14" s="1"/>
  <c r="S621" i="14" a="1"/>
  <c r="S621" i="14" s="1"/>
  <c r="S622" i="14" a="1"/>
  <c r="S622" i="14" s="1"/>
  <c r="S623" i="14" a="1"/>
  <c r="S623" i="14" s="1"/>
  <c r="S624" i="14" a="1"/>
  <c r="S624" i="14" s="1"/>
  <c r="S625" i="14" a="1"/>
  <c r="S625" i="14" s="1"/>
  <c r="S626" i="14" a="1"/>
  <c r="S626" i="14" s="1"/>
  <c r="S627" i="14" a="1"/>
  <c r="S627" i="14" s="1"/>
  <c r="S628" i="14" a="1"/>
  <c r="S628" i="14" s="1"/>
  <c r="S629" i="14" a="1"/>
  <c r="S629" i="14" s="1"/>
  <c r="S630" i="14" a="1"/>
  <c r="S630" i="14" s="1"/>
  <c r="S631" i="14" a="1"/>
  <c r="S631" i="14" s="1"/>
  <c r="S632" i="14" a="1"/>
  <c r="S632" i="14" s="1"/>
  <c r="S633" i="14" a="1"/>
  <c r="S633" i="14" s="1"/>
  <c r="S634" i="14" a="1"/>
  <c r="S634" i="14" s="1"/>
  <c r="S635" i="14" a="1"/>
  <c r="S635" i="14" s="1"/>
  <c r="S636" i="14" a="1"/>
  <c r="S636" i="14" s="1"/>
  <c r="S637" i="14" a="1"/>
  <c r="S637" i="14" s="1"/>
  <c r="S638" i="14" a="1"/>
  <c r="S638" i="14" s="1"/>
  <c r="S639" i="14" a="1"/>
  <c r="S639" i="14" s="1"/>
  <c r="S640" i="14" a="1"/>
  <c r="S640" i="14" s="1"/>
  <c r="S641" i="14" a="1"/>
  <c r="S641" i="14" s="1"/>
  <c r="S642" i="14" a="1"/>
  <c r="S642" i="14" s="1"/>
  <c r="S643" i="14" a="1"/>
  <c r="S643" i="14" s="1"/>
  <c r="S644" i="14" a="1"/>
  <c r="S644" i="14" s="1"/>
  <c r="S645" i="14" a="1"/>
  <c r="S645" i="14" s="1"/>
  <c r="S646" i="14" a="1"/>
  <c r="S646" i="14" s="1"/>
  <c r="S647" i="14" a="1"/>
  <c r="S647" i="14" s="1"/>
  <c r="S648" i="14" a="1"/>
  <c r="S648" i="14" s="1"/>
  <c r="S649" i="14" a="1"/>
  <c r="S649" i="14" s="1"/>
  <c r="S650" i="14" a="1"/>
  <c r="S650" i="14" s="1"/>
  <c r="S651" i="14" a="1"/>
  <c r="S651" i="14" s="1"/>
  <c r="S652" i="14" a="1"/>
  <c r="S652" i="14" s="1"/>
  <c r="S653" i="14" a="1"/>
  <c r="S653" i="14" s="1"/>
  <c r="S654" i="14" a="1"/>
  <c r="S654" i="14" s="1"/>
  <c r="S655" i="14" a="1"/>
  <c r="S655" i="14" s="1"/>
  <c r="S656" i="14" a="1"/>
  <c r="S656" i="14" s="1"/>
  <c r="S657" i="14" a="1"/>
  <c r="S657" i="14" s="1"/>
  <c r="S658" i="14" a="1"/>
  <c r="S658" i="14" s="1"/>
  <c r="S659" i="14" a="1"/>
  <c r="S659" i="14" s="1"/>
  <c r="S660" i="14" a="1"/>
  <c r="S660" i="14" s="1"/>
  <c r="S661" i="14" a="1"/>
  <c r="S661" i="14" s="1"/>
  <c r="S662" i="14" a="1"/>
  <c r="S662" i="14" s="1"/>
  <c r="S663" i="14" a="1"/>
  <c r="S663" i="14" s="1"/>
  <c r="S664" i="14" a="1"/>
  <c r="S664" i="14" s="1"/>
  <c r="S665" i="14" a="1"/>
  <c r="S665" i="14" s="1"/>
  <c r="S666" i="14" a="1"/>
  <c r="S666" i="14" s="1"/>
  <c r="S667" i="14" a="1"/>
  <c r="S667" i="14" s="1"/>
  <c r="S668" i="14" a="1"/>
  <c r="S668" i="14" s="1"/>
  <c r="S669" i="14" a="1"/>
  <c r="S669" i="14" s="1"/>
  <c r="S670" i="14" a="1"/>
  <c r="S670" i="14" s="1"/>
  <c r="S671" i="14" a="1"/>
  <c r="S671" i="14" s="1"/>
  <c r="S672" i="14" a="1"/>
  <c r="S672" i="14" s="1"/>
  <c r="S673" i="14" a="1"/>
  <c r="S673" i="14" s="1"/>
  <c r="S674" i="14" a="1"/>
  <c r="S674" i="14" s="1"/>
  <c r="S675" i="14" a="1"/>
  <c r="S675" i="14" s="1"/>
  <c r="S676" i="14" a="1"/>
  <c r="S676" i="14" s="1"/>
  <c r="S677" i="14" a="1"/>
  <c r="S677" i="14" s="1"/>
  <c r="S678" i="14" a="1"/>
  <c r="S678" i="14" s="1"/>
  <c r="S679" i="14" a="1"/>
  <c r="S679" i="14" s="1"/>
  <c r="S680" i="14" a="1"/>
  <c r="S680" i="14" s="1"/>
  <c r="S681" i="14" a="1"/>
  <c r="S681" i="14" s="1"/>
  <c r="S682" i="14" a="1"/>
  <c r="S682" i="14" s="1"/>
  <c r="S683" i="14" a="1"/>
  <c r="S683" i="14" s="1"/>
  <c r="S684" i="14" a="1"/>
  <c r="S684" i="14" s="1"/>
  <c r="S685" i="14" a="1"/>
  <c r="S685" i="14" s="1"/>
  <c r="S686" i="14" a="1"/>
  <c r="S686" i="14" s="1"/>
  <c r="S687" i="14" a="1"/>
  <c r="S687" i="14" s="1"/>
  <c r="S688" i="14" a="1"/>
  <c r="S688" i="14" s="1"/>
  <c r="S689" i="14" a="1"/>
  <c r="S689" i="14" s="1"/>
  <c r="S690" i="14" a="1"/>
  <c r="S690" i="14" s="1"/>
  <c r="S691" i="14" a="1"/>
  <c r="S691" i="14" s="1"/>
  <c r="S692" i="14" a="1"/>
  <c r="S692" i="14" s="1"/>
  <c r="S693" i="14" a="1"/>
  <c r="S693" i="14" s="1"/>
  <c r="S694" i="14" a="1"/>
  <c r="S694" i="14" s="1"/>
  <c r="S695" i="14" a="1"/>
  <c r="S695" i="14" s="1"/>
  <c r="S696" i="14" a="1"/>
  <c r="S696" i="14" s="1"/>
  <c r="S697" i="14" a="1"/>
  <c r="S697" i="14" s="1"/>
  <c r="S698" i="14" a="1"/>
  <c r="S698" i="14" s="1"/>
  <c r="S699" i="14" a="1"/>
  <c r="S699" i="14" s="1"/>
  <c r="S700" i="14" a="1"/>
  <c r="S700" i="14" s="1"/>
  <c r="S701" i="14" a="1"/>
  <c r="S701" i="14" s="1"/>
  <c r="S702" i="14" a="1"/>
  <c r="S702" i="14" s="1"/>
  <c r="S703" i="14" a="1"/>
  <c r="S703" i="14" s="1"/>
  <c r="S704" i="14" a="1"/>
  <c r="S704" i="14" s="1"/>
  <c r="S705" i="14" a="1"/>
  <c r="S705" i="14" s="1"/>
  <c r="S706" i="14" a="1"/>
  <c r="S706" i="14" s="1"/>
  <c r="S707" i="14" a="1"/>
  <c r="S707" i="14" s="1"/>
  <c r="S708" i="14" a="1"/>
  <c r="S708" i="14" s="1"/>
  <c r="S709" i="14" a="1"/>
  <c r="S709" i="14" s="1"/>
  <c r="S710" i="14" a="1"/>
  <c r="S710" i="14" s="1"/>
  <c r="S711" i="14" a="1"/>
  <c r="S711" i="14" s="1"/>
  <c r="S712" i="14" a="1"/>
  <c r="S712" i="14" s="1"/>
  <c r="S713" i="14" a="1"/>
  <c r="S713" i="14" s="1"/>
  <c r="S714" i="14" a="1"/>
  <c r="S714" i="14" s="1"/>
  <c r="S715" i="14" a="1"/>
  <c r="S715" i="14" s="1"/>
  <c r="S716" i="14" a="1"/>
  <c r="S716" i="14" s="1"/>
  <c r="S717" i="14" a="1"/>
  <c r="S717" i="14" s="1"/>
  <c r="S718" i="14" a="1"/>
  <c r="S718" i="14" s="1"/>
  <c r="S719" i="14" a="1"/>
  <c r="S719" i="14" s="1"/>
  <c r="S720" i="14" a="1"/>
  <c r="S720" i="14" s="1"/>
  <c r="S721" i="14" a="1"/>
  <c r="S721" i="14" s="1"/>
  <c r="S722" i="14" a="1"/>
  <c r="S722" i="14" s="1"/>
  <c r="S723" i="14" a="1"/>
  <c r="S723" i="14" s="1"/>
  <c r="S724" i="14" a="1"/>
  <c r="S724" i="14" s="1"/>
  <c r="S725" i="14" a="1"/>
  <c r="S725" i="14" s="1"/>
  <c r="S726" i="14" a="1"/>
  <c r="S726" i="14" s="1"/>
  <c r="S727" i="14" a="1"/>
  <c r="S727" i="14" s="1"/>
  <c r="S728" i="14" a="1"/>
  <c r="S728" i="14" s="1"/>
  <c r="S729" i="14" a="1"/>
  <c r="S729" i="14" s="1"/>
  <c r="S730" i="14" a="1"/>
  <c r="S730" i="14" s="1"/>
  <c r="S731" i="14" a="1"/>
  <c r="S731" i="14" s="1"/>
  <c r="S732" i="14" a="1"/>
  <c r="S732" i="14" s="1"/>
  <c r="S733" i="14" a="1"/>
  <c r="S733" i="14" s="1"/>
  <c r="S734" i="14" a="1"/>
  <c r="S734" i="14" s="1"/>
  <c r="S735" i="14" a="1"/>
  <c r="S735" i="14" s="1"/>
  <c r="S736" i="14" a="1"/>
  <c r="S736" i="14" s="1"/>
  <c r="S737" i="14" a="1"/>
  <c r="S737" i="14" s="1"/>
  <c r="S738" i="14" a="1"/>
  <c r="S738" i="14" s="1"/>
  <c r="S739" i="14" a="1"/>
  <c r="S739" i="14" s="1"/>
  <c r="S740" i="14" a="1"/>
  <c r="S740" i="14" s="1"/>
  <c r="S741" i="14" a="1"/>
  <c r="S741" i="14" s="1"/>
  <c r="S742" i="14" a="1"/>
  <c r="S742" i="14" s="1"/>
  <c r="S743" i="14" a="1"/>
  <c r="S743" i="14" s="1"/>
  <c r="S744" i="14" a="1"/>
  <c r="S744" i="14" s="1"/>
  <c r="S745" i="14" a="1"/>
  <c r="S745" i="14" s="1"/>
  <c r="S746" i="14" a="1"/>
  <c r="S746" i="14" s="1"/>
  <c r="S747" i="14" a="1"/>
  <c r="S747" i="14" s="1"/>
  <c r="S748" i="14" a="1"/>
  <c r="S748" i="14" s="1"/>
  <c r="S749" i="14" a="1"/>
  <c r="S749" i="14" s="1"/>
  <c r="S750" i="14" a="1"/>
  <c r="S750" i="14" s="1"/>
  <c r="S751" i="14" a="1"/>
  <c r="S751" i="14" s="1"/>
  <c r="S752" i="14" a="1"/>
  <c r="S752" i="14" s="1"/>
  <c r="S753" i="14" a="1"/>
  <c r="S753" i="14" s="1"/>
  <c r="S754" i="14" a="1"/>
  <c r="S754" i="14" s="1"/>
  <c r="S755" i="14" a="1"/>
  <c r="S755" i="14" s="1"/>
  <c r="S756" i="14" a="1"/>
  <c r="S756" i="14" s="1"/>
  <c r="S757" i="14" a="1"/>
  <c r="S757" i="14" s="1"/>
  <c r="S758" i="14" a="1"/>
  <c r="S758" i="14" s="1"/>
  <c r="S759" i="14" a="1"/>
  <c r="S759" i="14" s="1"/>
  <c r="S760" i="14" a="1"/>
  <c r="S760" i="14" s="1"/>
  <c r="S761" i="14" a="1"/>
  <c r="S761" i="14" s="1"/>
  <c r="S762" i="14" a="1"/>
  <c r="S762" i="14" s="1"/>
  <c r="S763" i="14" a="1"/>
  <c r="S763" i="14" s="1"/>
  <c r="S764" i="14" a="1"/>
  <c r="S764" i="14" s="1"/>
  <c r="S765" i="14" a="1"/>
  <c r="S765" i="14" s="1"/>
  <c r="S766" i="14" a="1"/>
  <c r="S766" i="14" s="1"/>
  <c r="S767" i="14" a="1"/>
  <c r="S767" i="14" s="1"/>
  <c r="S768" i="14" a="1"/>
  <c r="S768" i="14" s="1"/>
  <c r="S769" i="14" a="1"/>
  <c r="S769" i="14" s="1"/>
  <c r="S770" i="14" a="1"/>
  <c r="S770" i="14" s="1"/>
  <c r="S771" i="14" a="1"/>
  <c r="S771" i="14" s="1"/>
  <c r="S772" i="14" a="1"/>
  <c r="S772" i="14" s="1"/>
  <c r="S773" i="14" a="1"/>
  <c r="S773" i="14" s="1"/>
  <c r="S774" i="14" a="1"/>
  <c r="S774" i="14" s="1"/>
  <c r="S775" i="14" a="1"/>
  <c r="S775" i="14" s="1"/>
  <c r="S776" i="14" a="1"/>
  <c r="S776" i="14" s="1"/>
  <c r="S777" i="14" a="1"/>
  <c r="S777" i="14" s="1"/>
  <c r="S778" i="14" a="1"/>
  <c r="S778" i="14" s="1"/>
  <c r="S779" i="14" a="1"/>
  <c r="S779" i="14" s="1"/>
  <c r="S780" i="14" a="1"/>
  <c r="S780" i="14" s="1"/>
  <c r="S781" i="14" a="1"/>
  <c r="S781" i="14" s="1"/>
  <c r="S782" i="14" a="1"/>
  <c r="S782" i="14" s="1"/>
  <c r="S783" i="14" a="1"/>
  <c r="S783" i="14" s="1"/>
  <c r="S784" i="14" a="1"/>
  <c r="S784" i="14" s="1"/>
  <c r="S785" i="14" a="1"/>
  <c r="S785" i="14" s="1"/>
  <c r="S786" i="14" a="1"/>
  <c r="S786" i="14" s="1"/>
  <c r="S787" i="14" a="1"/>
  <c r="S787" i="14" s="1"/>
  <c r="S788" i="14" a="1"/>
  <c r="S788" i="14" s="1"/>
  <c r="S789" i="14" a="1"/>
  <c r="S789" i="14" s="1"/>
  <c r="S790" i="14" a="1"/>
  <c r="S790" i="14" s="1"/>
  <c r="S791" i="14" a="1"/>
  <c r="S791" i="14" s="1"/>
  <c r="S792" i="14" a="1"/>
  <c r="S792" i="14" s="1"/>
  <c r="S793" i="14" a="1"/>
  <c r="S793" i="14" s="1"/>
  <c r="S794" i="14" a="1"/>
  <c r="S794" i="14" s="1"/>
  <c r="S795" i="14" a="1"/>
  <c r="S795" i="14" s="1"/>
  <c r="S796" i="14" a="1"/>
  <c r="S796" i="14" s="1"/>
  <c r="S797" i="14" a="1"/>
  <c r="S797" i="14" s="1"/>
  <c r="S798" i="14" a="1"/>
  <c r="S798" i="14" s="1"/>
  <c r="S799" i="14" a="1"/>
  <c r="S799" i="14" s="1"/>
  <c r="S800" i="14" a="1"/>
  <c r="S800" i="14" s="1"/>
  <c r="S801" i="14" a="1"/>
  <c r="S801" i="14" s="1"/>
  <c r="S802" i="14" a="1"/>
  <c r="S802" i="14" s="1"/>
  <c r="S803" i="14" a="1"/>
  <c r="S803" i="14" s="1"/>
  <c r="S804" i="14" a="1"/>
  <c r="S804" i="14" s="1"/>
  <c r="S805" i="14" a="1"/>
  <c r="S805" i="14" s="1"/>
  <c r="S806" i="14" a="1"/>
  <c r="S806" i="14" s="1"/>
  <c r="S807" i="14" a="1"/>
  <c r="S807" i="14" s="1"/>
  <c r="S808" i="14" a="1"/>
  <c r="S808" i="14" s="1"/>
  <c r="S809" i="14" a="1"/>
  <c r="S809" i="14" s="1"/>
  <c r="S810" i="14" a="1"/>
  <c r="S810" i="14" s="1"/>
  <c r="S811" i="14" a="1"/>
  <c r="S811" i="14" s="1"/>
  <c r="S812" i="14" a="1"/>
  <c r="S812" i="14" s="1"/>
  <c r="S813" i="14" a="1"/>
  <c r="S813" i="14" s="1"/>
  <c r="S814" i="14" a="1"/>
  <c r="S814" i="14" s="1"/>
  <c r="S815" i="14" a="1"/>
  <c r="S815" i="14" s="1"/>
  <c r="S816" i="14" a="1"/>
  <c r="S816" i="14" s="1"/>
  <c r="S817" i="14" a="1"/>
  <c r="S817" i="14" s="1"/>
  <c r="S818" i="14" a="1"/>
  <c r="S818" i="14" s="1"/>
  <c r="S819" i="14" a="1"/>
  <c r="S819" i="14" s="1"/>
  <c r="S820" i="14" a="1"/>
  <c r="S820" i="14" s="1"/>
  <c r="S821" i="14" a="1"/>
  <c r="S821" i="14" s="1"/>
  <c r="S822" i="14" a="1"/>
  <c r="S822" i="14" s="1"/>
  <c r="S823" i="14" a="1"/>
  <c r="S823" i="14" s="1"/>
  <c r="S824" i="14" a="1"/>
  <c r="S824" i="14" s="1"/>
  <c r="S825" i="14" a="1"/>
  <c r="S825" i="14" s="1"/>
  <c r="S826" i="14" a="1"/>
  <c r="S826" i="14" s="1"/>
  <c r="S827" i="14" a="1"/>
  <c r="S827" i="14" s="1"/>
  <c r="S828" i="14" a="1"/>
  <c r="S828" i="14" s="1"/>
  <c r="S829" i="14" a="1"/>
  <c r="S829" i="14" s="1"/>
  <c r="S830" i="14" a="1"/>
  <c r="S830" i="14" s="1"/>
  <c r="S831" i="14" a="1"/>
  <c r="S831" i="14" s="1"/>
  <c r="S832" i="14" a="1"/>
  <c r="S832" i="14" s="1"/>
  <c r="S833" i="14" a="1"/>
  <c r="S833" i="14" s="1"/>
  <c r="S834" i="14" a="1"/>
  <c r="S834" i="14" s="1"/>
  <c r="S835" i="14" a="1"/>
  <c r="S835" i="14" s="1"/>
  <c r="S836" i="14" a="1"/>
  <c r="S836" i="14" s="1"/>
  <c r="S837" i="14" a="1"/>
  <c r="S837" i="14" s="1"/>
  <c r="S838" i="14" a="1"/>
  <c r="S838" i="14" s="1"/>
  <c r="S839" i="14" a="1"/>
  <c r="S839" i="14" s="1"/>
  <c r="S840" i="14" a="1"/>
  <c r="S840" i="14" s="1"/>
  <c r="S841" i="14" a="1"/>
  <c r="S841" i="14" s="1"/>
  <c r="S842" i="14" a="1"/>
  <c r="S842" i="14" s="1"/>
  <c r="S843" i="14" a="1"/>
  <c r="S843" i="14" s="1"/>
  <c r="S844" i="14" a="1"/>
  <c r="S844" i="14" s="1"/>
  <c r="S845" i="14" a="1"/>
  <c r="S845" i="14" s="1"/>
  <c r="S846" i="14" a="1"/>
  <c r="S846" i="14" s="1"/>
  <c r="S847" i="14" a="1"/>
  <c r="S847" i="14" s="1"/>
  <c r="S848" i="14" a="1"/>
  <c r="S848" i="14" s="1"/>
  <c r="S849" i="14" a="1"/>
  <c r="S849" i="14" s="1"/>
  <c r="S850" i="14" a="1"/>
  <c r="S850" i="14" s="1"/>
  <c r="S851" i="14" a="1"/>
  <c r="S851" i="14" s="1"/>
  <c r="S852" i="14" a="1"/>
  <c r="S852" i="14" s="1"/>
  <c r="S853" i="14" a="1"/>
  <c r="S853" i="14" s="1"/>
  <c r="S854" i="14" a="1"/>
  <c r="S854" i="14" s="1"/>
  <c r="S855" i="14" a="1"/>
  <c r="S855" i="14" s="1"/>
  <c r="S856" i="14" a="1"/>
  <c r="S856" i="14" s="1"/>
  <c r="S857" i="14" a="1"/>
  <c r="S857" i="14" s="1"/>
  <c r="S858" i="14" a="1"/>
  <c r="S858" i="14" s="1"/>
  <c r="S859" i="14" a="1"/>
  <c r="S859" i="14" s="1"/>
  <c r="S860" i="14" a="1"/>
  <c r="S860" i="14" s="1"/>
  <c r="S861" i="14" a="1"/>
  <c r="S861" i="14" s="1"/>
  <c r="S862" i="14" a="1"/>
  <c r="S862" i="14" s="1"/>
  <c r="S863" i="14" a="1"/>
  <c r="S863" i="14" s="1"/>
  <c r="S864" i="14" a="1"/>
  <c r="S864" i="14" s="1"/>
  <c r="S865" i="14" a="1"/>
  <c r="S865" i="14" s="1"/>
  <c r="S866" i="14" a="1"/>
  <c r="S866" i="14" s="1"/>
  <c r="S867" i="14" a="1"/>
  <c r="S867" i="14" s="1"/>
  <c r="S868" i="14" a="1"/>
  <c r="S868" i="14" s="1"/>
  <c r="S869" i="14" a="1"/>
  <c r="S869" i="14" s="1"/>
  <c r="S870" i="14" a="1"/>
  <c r="S870" i="14" s="1"/>
  <c r="S871" i="14" a="1"/>
  <c r="S871" i="14" s="1"/>
  <c r="S872" i="14" a="1"/>
  <c r="S872" i="14" s="1"/>
  <c r="S873" i="14" a="1"/>
  <c r="S873" i="14" s="1"/>
  <c r="S874" i="14" a="1"/>
  <c r="S874" i="14" s="1"/>
  <c r="S875" i="14" a="1"/>
  <c r="S875" i="14" s="1"/>
  <c r="S876" i="14" a="1"/>
  <c r="S876" i="14" s="1"/>
  <c r="S877" i="14" a="1"/>
  <c r="S877" i="14" s="1"/>
  <c r="S878" i="14" a="1"/>
  <c r="S878" i="14" s="1"/>
  <c r="S879" i="14" a="1"/>
  <c r="S879" i="14" s="1"/>
  <c r="S880" i="14" a="1"/>
  <c r="S880" i="14" s="1"/>
  <c r="S881" i="14" a="1"/>
  <c r="S881" i="14" s="1"/>
  <c r="S882" i="14" a="1"/>
  <c r="S882" i="14" s="1"/>
  <c r="S883" i="14" a="1"/>
  <c r="S883" i="14" s="1"/>
  <c r="S884" i="14" a="1"/>
  <c r="S884" i="14" s="1"/>
  <c r="S885" i="14" a="1"/>
  <c r="S885" i="14" s="1"/>
  <c r="S886" i="14" a="1"/>
  <c r="S886" i="14" s="1"/>
  <c r="S887" i="14" a="1"/>
  <c r="S887" i="14" s="1"/>
  <c r="S888" i="14" a="1"/>
  <c r="S888" i="14" s="1"/>
  <c r="S889" i="14" a="1"/>
  <c r="S889" i="14" s="1"/>
  <c r="S890" i="14" a="1"/>
  <c r="S890" i="14" s="1"/>
  <c r="S891" i="14" a="1"/>
  <c r="S891" i="14" s="1"/>
  <c r="S892" i="14" a="1"/>
  <c r="S892" i="14" s="1"/>
  <c r="S893" i="14" a="1"/>
  <c r="S893" i="14" s="1"/>
  <c r="S894" i="14" a="1"/>
  <c r="S894" i="14" s="1"/>
  <c r="S895" i="14" a="1"/>
  <c r="S895" i="14" s="1"/>
  <c r="S896" i="14" a="1"/>
  <c r="S896" i="14" s="1"/>
  <c r="S897" i="14" a="1"/>
  <c r="S897" i="14" s="1"/>
  <c r="S898" i="14" a="1"/>
  <c r="S898" i="14" s="1"/>
  <c r="S899" i="14" a="1"/>
  <c r="S899" i="14" s="1"/>
  <c r="S900" i="14" a="1"/>
  <c r="S900" i="14" s="1"/>
  <c r="S901" i="14" a="1"/>
  <c r="S901" i="14" s="1"/>
  <c r="S902" i="14" a="1"/>
  <c r="S902" i="14" s="1"/>
  <c r="S903" i="14" a="1"/>
  <c r="S903" i="14" s="1"/>
  <c r="S904" i="14" a="1"/>
  <c r="S904" i="14" s="1"/>
  <c r="S905" i="14" a="1"/>
  <c r="S905" i="14" s="1"/>
  <c r="S906" i="14" a="1"/>
  <c r="S906" i="14" s="1"/>
  <c r="S907" i="14" a="1"/>
  <c r="S907" i="14" s="1"/>
  <c r="S908" i="14" a="1"/>
  <c r="S908" i="14" s="1"/>
  <c r="S909" i="14" a="1"/>
  <c r="S909" i="14" s="1"/>
  <c r="S910" i="14" a="1"/>
  <c r="S910" i="14" s="1"/>
  <c r="S911" i="14" a="1"/>
  <c r="S911" i="14" s="1"/>
  <c r="S912" i="14" a="1"/>
  <c r="S912" i="14" s="1"/>
  <c r="S913" i="14" a="1"/>
  <c r="S913" i="14" s="1"/>
  <c r="S914" i="14" a="1"/>
  <c r="S914" i="14" s="1"/>
  <c r="S915" i="14" a="1"/>
  <c r="S915" i="14" s="1"/>
  <c r="S916" i="14" a="1"/>
  <c r="S916" i="14" s="1"/>
  <c r="S917" i="14" a="1"/>
  <c r="S917" i="14" s="1"/>
  <c r="S918" i="14" a="1"/>
  <c r="S918" i="14" s="1"/>
  <c r="S919" i="14" a="1"/>
  <c r="S919" i="14" s="1"/>
  <c r="S920" i="14" a="1"/>
  <c r="S920" i="14" s="1"/>
  <c r="S921" i="14" a="1"/>
  <c r="S921" i="14" s="1"/>
  <c r="S922" i="14" a="1"/>
  <c r="S922" i="14" s="1"/>
  <c r="S923" i="14" a="1"/>
  <c r="S923" i="14" s="1"/>
  <c r="S924" i="14" a="1"/>
  <c r="S924" i="14" s="1"/>
  <c r="S925" i="14" a="1"/>
  <c r="S925" i="14" s="1"/>
  <c r="S926" i="14" a="1"/>
  <c r="S926" i="14" s="1"/>
  <c r="S927" i="14" a="1"/>
  <c r="S927" i="14" s="1"/>
  <c r="S928" i="14" a="1"/>
  <c r="S928" i="14" s="1"/>
  <c r="S929" i="14" a="1"/>
  <c r="S929" i="14" s="1"/>
  <c r="S930" i="14" a="1"/>
  <c r="S930" i="14" s="1"/>
  <c r="S931" i="14" a="1"/>
  <c r="S931" i="14" s="1"/>
  <c r="S932" i="14" a="1"/>
  <c r="S932" i="14" s="1"/>
  <c r="S933" i="14" a="1"/>
  <c r="S933" i="14" s="1"/>
  <c r="S934" i="14" a="1"/>
  <c r="S934" i="14" s="1"/>
  <c r="S935" i="14" a="1"/>
  <c r="S935" i="14" s="1"/>
  <c r="S936" i="14" a="1"/>
  <c r="S936" i="14" s="1"/>
  <c r="S937" i="14" a="1"/>
  <c r="S937" i="14" s="1"/>
  <c r="S938" i="14" a="1"/>
  <c r="S938" i="14" s="1"/>
  <c r="S939" i="14" a="1"/>
  <c r="S939" i="14" s="1"/>
  <c r="S940" i="14" a="1"/>
  <c r="S940" i="14" s="1"/>
  <c r="S941" i="14" a="1"/>
  <c r="S941" i="14" s="1"/>
  <c r="S942" i="14" a="1"/>
  <c r="S942" i="14" s="1"/>
  <c r="S943" i="14" a="1"/>
  <c r="S943" i="14" s="1"/>
  <c r="S944" i="14" a="1"/>
  <c r="S944" i="14" s="1"/>
  <c r="S945" i="14" a="1"/>
  <c r="S945" i="14" s="1"/>
  <c r="S946" i="14" a="1"/>
  <c r="S946" i="14" s="1"/>
  <c r="S947" i="14" a="1"/>
  <c r="S947" i="14" s="1"/>
  <c r="S948" i="14" a="1"/>
  <c r="S948" i="14" s="1"/>
  <c r="S949" i="14" a="1"/>
  <c r="S949" i="14" s="1"/>
  <c r="S950" i="14" a="1"/>
  <c r="S950" i="14" s="1"/>
  <c r="S951" i="14" a="1"/>
  <c r="S951" i="14" s="1"/>
  <c r="S952" i="14" a="1"/>
  <c r="S952" i="14" s="1"/>
  <c r="S953" i="14" a="1"/>
  <c r="S953" i="14" s="1"/>
  <c r="S954" i="14" a="1"/>
  <c r="S954" i="14" s="1"/>
  <c r="S955" i="14" a="1"/>
  <c r="S955" i="14" s="1"/>
  <c r="S956" i="14" a="1"/>
  <c r="S956" i="14" s="1"/>
  <c r="S957" i="14" a="1"/>
  <c r="S957" i="14" s="1"/>
  <c r="S958" i="14" a="1"/>
  <c r="S958" i="14" s="1"/>
  <c r="S959" i="14" a="1"/>
  <c r="S959" i="14" s="1"/>
  <c r="S960" i="14" a="1"/>
  <c r="S960" i="14" s="1"/>
  <c r="S961" i="14" a="1"/>
  <c r="S961" i="14" s="1"/>
  <c r="S962" i="14" a="1"/>
  <c r="S962" i="14" s="1"/>
  <c r="S963" i="14" a="1"/>
  <c r="S963" i="14" s="1"/>
  <c r="S964" i="14" a="1"/>
  <c r="S964" i="14" s="1"/>
  <c r="S965" i="14" a="1"/>
  <c r="S965" i="14" s="1"/>
  <c r="S966" i="14" a="1"/>
  <c r="S966" i="14" s="1"/>
  <c r="S967" i="14" a="1"/>
  <c r="S967" i="14" s="1"/>
  <c r="S968" i="14" a="1"/>
  <c r="S968" i="14" s="1"/>
  <c r="S969" i="14" a="1"/>
  <c r="S969" i="14" s="1"/>
  <c r="S970" i="14" a="1"/>
  <c r="S970" i="14" s="1"/>
  <c r="S971" i="14" a="1"/>
  <c r="S971" i="14" s="1"/>
  <c r="S972" i="14" a="1"/>
  <c r="S972" i="14" s="1"/>
  <c r="S973" i="14" a="1"/>
  <c r="S973" i="14" s="1"/>
  <c r="S974" i="14" a="1"/>
  <c r="S974" i="14" s="1"/>
  <c r="S975" i="14" a="1"/>
  <c r="S975" i="14" s="1"/>
  <c r="S976" i="14" a="1"/>
  <c r="S976" i="14" s="1"/>
  <c r="S977" i="14" a="1"/>
  <c r="S977" i="14" s="1"/>
  <c r="S978" i="14" a="1"/>
  <c r="S978" i="14" s="1"/>
  <c r="S979" i="14" a="1"/>
  <c r="S979" i="14" s="1"/>
  <c r="S980" i="14" a="1"/>
  <c r="S980" i="14" s="1"/>
  <c r="S981" i="14" a="1"/>
  <c r="S981" i="14" s="1"/>
  <c r="S982" i="14" a="1"/>
  <c r="S982" i="14" s="1"/>
  <c r="S983" i="14" a="1"/>
  <c r="S983" i="14" s="1"/>
  <c r="S984" i="14" a="1"/>
  <c r="S984" i="14" s="1"/>
  <c r="S985" i="14" a="1"/>
  <c r="S985" i="14" s="1"/>
  <c r="S986" i="14" a="1"/>
  <c r="S986" i="14" s="1"/>
  <c r="S987" i="14" a="1"/>
  <c r="S987" i="14" s="1"/>
  <c r="S988" i="14" a="1"/>
  <c r="S988" i="14" s="1"/>
  <c r="S989" i="14" a="1"/>
  <c r="S989" i="14" s="1"/>
  <c r="S990" i="14" a="1"/>
  <c r="S990" i="14" s="1"/>
  <c r="S991" i="14" a="1"/>
  <c r="S991" i="14" s="1"/>
  <c r="S992" i="14" a="1"/>
  <c r="S992" i="14" s="1"/>
  <c r="S993" i="14" a="1"/>
  <c r="S993" i="14" s="1"/>
  <c r="S994" i="14" a="1"/>
  <c r="S994" i="14" s="1"/>
  <c r="S995" i="14" a="1"/>
  <c r="S995" i="14" s="1"/>
  <c r="S996" i="14" a="1"/>
  <c r="S996" i="14" s="1"/>
  <c r="S997" i="14" a="1"/>
  <c r="S997" i="14" s="1"/>
  <c r="S998" i="14" a="1"/>
  <c r="S998" i="14" s="1"/>
  <c r="S999" i="14" a="1"/>
  <c r="S999" i="14" s="1"/>
  <c r="S1000" i="14" a="1"/>
  <c r="S1000" i="14" s="1"/>
  <c r="S1001" i="14" a="1"/>
  <c r="S1001" i="14" s="1"/>
  <c r="S1002" i="14" a="1"/>
  <c r="S1002" i="14" s="1"/>
  <c r="S1003" i="14" a="1"/>
  <c r="S1003" i="14" s="1"/>
  <c r="S1004" i="14" a="1"/>
  <c r="S1004" i="14" s="1"/>
  <c r="S1005" i="14" a="1"/>
  <c r="S1005" i="14" s="1"/>
  <c r="S1006" i="14" a="1"/>
  <c r="S1006" i="14" s="1"/>
  <c r="S1007" i="14" a="1"/>
  <c r="S1007" i="14" s="1"/>
  <c r="S1008" i="14" a="1"/>
  <c r="S1008" i="14" s="1"/>
  <c r="S1009" i="14" a="1"/>
  <c r="S1009" i="14" s="1"/>
  <c r="S1010" i="14" a="1"/>
  <c r="S1010" i="14" s="1"/>
  <c r="S1011" i="14" a="1"/>
  <c r="S1011" i="14" s="1"/>
  <c r="S1012" i="14" a="1"/>
  <c r="S1012" i="14" s="1"/>
  <c r="S1013" i="14" a="1"/>
  <c r="S1013" i="14" s="1"/>
  <c r="S1014" i="14" a="1"/>
  <c r="S1014" i="14" s="1"/>
  <c r="S1015" i="14" a="1"/>
  <c r="S1015" i="14" s="1"/>
  <c r="S1016" i="14" a="1"/>
  <c r="S1016" i="14" s="1"/>
  <c r="S1017" i="14" a="1"/>
  <c r="S1017" i="14" s="1"/>
  <c r="S1018" i="14" a="1"/>
  <c r="S1018" i="14" s="1"/>
  <c r="S1019" i="14" a="1"/>
  <c r="S1019" i="14" s="1"/>
  <c r="S1020" i="14" a="1"/>
  <c r="S1020" i="14" s="1"/>
  <c r="S1021" i="14" a="1"/>
  <c r="S1021" i="14" s="1"/>
  <c r="S1022" i="14" a="1"/>
  <c r="S1022" i="14" s="1"/>
  <c r="S1023" i="14" a="1"/>
  <c r="S1023" i="14" s="1"/>
  <c r="S1024" i="14" a="1"/>
  <c r="S1024" i="14" s="1"/>
  <c r="S1025" i="14" a="1"/>
  <c r="S1025" i="14" s="1"/>
  <c r="S1026" i="14" a="1"/>
  <c r="S1026" i="14" s="1"/>
  <c r="S1027" i="14" a="1"/>
  <c r="S1027" i="14" s="1"/>
  <c r="S1028" i="14" a="1"/>
  <c r="S1028" i="14" s="1"/>
  <c r="S1029" i="14" a="1"/>
  <c r="S1029" i="14" s="1"/>
  <c r="S1030" i="14" a="1"/>
  <c r="S1030" i="14" s="1"/>
  <c r="S1031" i="14" a="1"/>
  <c r="S1031" i="14" s="1"/>
  <c r="S1032" i="14" a="1"/>
  <c r="S1032" i="14" s="1"/>
  <c r="S1033" i="14" a="1"/>
  <c r="S1033" i="14" s="1"/>
  <c r="S1034" i="14" a="1"/>
  <c r="S1034" i="14" s="1"/>
  <c r="S1035" i="14" a="1"/>
  <c r="S1035" i="14" s="1"/>
  <c r="S1036" i="14" a="1"/>
  <c r="S1036" i="14" s="1"/>
  <c r="S1037" i="14" a="1"/>
  <c r="S1037" i="14" s="1"/>
  <c r="S1038" i="14" a="1"/>
  <c r="S1038" i="14" s="1"/>
  <c r="S1039" i="14" a="1"/>
  <c r="S1039" i="14" s="1"/>
  <c r="S1040" i="14" a="1"/>
  <c r="S1040" i="14" s="1"/>
  <c r="S1041" i="14" a="1"/>
  <c r="S1041" i="14" s="1"/>
  <c r="S1042" i="14" a="1"/>
  <c r="S1042" i="14" s="1"/>
  <c r="S1043" i="14" a="1"/>
  <c r="S1043" i="14" s="1"/>
  <c r="S1044" i="14" a="1"/>
  <c r="S1044" i="14" s="1"/>
  <c r="S1045" i="14" a="1"/>
  <c r="S1045" i="14" s="1"/>
  <c r="S1046" i="14" a="1"/>
  <c r="S1046" i="14" s="1"/>
  <c r="S1047" i="14" a="1"/>
  <c r="S1047" i="14" s="1"/>
  <c r="S1048" i="14" a="1"/>
  <c r="S1048" i="14" s="1"/>
  <c r="S1049" i="14" a="1"/>
  <c r="S1049" i="14" s="1"/>
  <c r="S1050" i="14" a="1"/>
  <c r="S1050" i="14" s="1"/>
  <c r="S1051" i="14" a="1"/>
  <c r="S1051" i="14" s="1"/>
  <c r="S1052" i="14" a="1"/>
  <c r="S1052" i="14" s="1"/>
  <c r="S1053" i="14" a="1"/>
  <c r="S1053" i="14" s="1"/>
  <c r="S1054" i="14" a="1"/>
  <c r="S1054" i="14" s="1"/>
  <c r="S1055" i="14" a="1"/>
  <c r="S1055" i="14" s="1"/>
  <c r="S1056" i="14" a="1"/>
  <c r="S1056" i="14" s="1"/>
  <c r="S1057" i="14" a="1"/>
  <c r="S1057" i="14" s="1"/>
  <c r="S1058" i="14" a="1"/>
  <c r="S1058" i="14" s="1"/>
  <c r="S1059" i="14" a="1"/>
  <c r="S1059" i="14" s="1"/>
  <c r="S1060" i="14" a="1"/>
  <c r="S1060" i="14" s="1"/>
  <c r="S1061" i="14" a="1"/>
  <c r="S1061" i="14" s="1"/>
  <c r="S1062" i="14" a="1"/>
  <c r="S1062" i="14" s="1"/>
  <c r="S1063" i="14" a="1"/>
  <c r="S1063" i="14" s="1"/>
  <c r="S1064" i="14" a="1"/>
  <c r="S1064" i="14" s="1"/>
  <c r="S1065" i="14" a="1"/>
  <c r="S1065" i="14" s="1"/>
  <c r="S1066" i="14" a="1"/>
  <c r="S1066" i="14" s="1"/>
  <c r="S1067" i="14" a="1"/>
  <c r="S1067" i="14" s="1"/>
  <c r="S1068" i="14" a="1"/>
  <c r="S1068" i="14" s="1"/>
  <c r="S1069" i="14" a="1"/>
  <c r="S1069" i="14" s="1"/>
  <c r="S1070" i="14" a="1"/>
  <c r="S1070" i="14" s="1"/>
  <c r="S1071" i="14" a="1"/>
  <c r="S1071" i="14" s="1"/>
  <c r="S1072" i="14" a="1"/>
  <c r="S1072" i="14" s="1"/>
  <c r="S1073" i="14" a="1"/>
  <c r="S1073" i="14" s="1"/>
  <c r="S1074" i="14" a="1"/>
  <c r="S1074" i="14" s="1"/>
  <c r="S1075" i="14" a="1"/>
  <c r="S1075" i="14" s="1"/>
  <c r="S1076" i="14" a="1"/>
  <c r="S1076" i="14" s="1"/>
  <c r="S1077" i="14" a="1"/>
  <c r="S1077" i="14" s="1"/>
  <c r="S1078" i="14" a="1"/>
  <c r="S1078" i="14" s="1"/>
  <c r="S1079" i="14" a="1"/>
  <c r="S1079" i="14" s="1"/>
  <c r="S1080" i="14" a="1"/>
  <c r="S1080" i="14" s="1"/>
  <c r="S1081" i="14" a="1"/>
  <c r="S1081" i="14" s="1"/>
  <c r="S1082" i="14" a="1"/>
  <c r="S1082" i="14" s="1"/>
  <c r="S1083" i="14" a="1"/>
  <c r="S1083" i="14" s="1"/>
  <c r="S1084" i="14" a="1"/>
  <c r="S1084" i="14" s="1"/>
  <c r="S1085" i="14" a="1"/>
  <c r="S1085" i="14" s="1"/>
  <c r="S1086" i="14" a="1"/>
  <c r="S1086" i="14" s="1"/>
  <c r="S1087" i="14" a="1"/>
  <c r="S1087" i="14" s="1"/>
  <c r="S1088" i="14" a="1"/>
  <c r="S1088" i="14" s="1"/>
  <c r="S1089" i="14" a="1"/>
  <c r="S1089" i="14" s="1"/>
  <c r="S1090" i="14" a="1"/>
  <c r="S1090" i="14" s="1"/>
  <c r="S1091" i="14" a="1"/>
  <c r="S1091" i="14" s="1"/>
  <c r="S1092" i="14" a="1"/>
  <c r="S1092" i="14" s="1"/>
  <c r="S1093" i="14" a="1"/>
  <c r="S1093" i="14" s="1"/>
  <c r="S1094" i="14" a="1"/>
  <c r="S1094" i="14" s="1"/>
  <c r="S1095" i="14" a="1"/>
  <c r="S1095" i="14" s="1"/>
  <c r="S1096" i="14" a="1"/>
  <c r="S1096" i="14" s="1"/>
  <c r="S1097" i="14" a="1"/>
  <c r="S1097" i="14" s="1"/>
  <c r="S1098" i="14" a="1"/>
  <c r="S1098" i="14" s="1"/>
  <c r="S1099" i="14" a="1"/>
  <c r="S1099" i="14" s="1"/>
  <c r="S1100" i="14" a="1"/>
  <c r="S1100" i="14" s="1"/>
  <c r="S1101" i="14" a="1"/>
  <c r="S1101" i="14" s="1"/>
  <c r="S1102" i="14" a="1"/>
  <c r="S1102" i="14" s="1"/>
  <c r="S1103" i="14" a="1"/>
  <c r="S1103" i="14" s="1"/>
  <c r="S1104" i="14" a="1"/>
  <c r="S1104" i="14" s="1"/>
  <c r="S1105" i="14" a="1"/>
  <c r="S1105" i="14" s="1"/>
  <c r="S1106" i="14" a="1"/>
  <c r="S1106" i="14" s="1"/>
  <c r="S1107" i="14" a="1"/>
  <c r="S1107" i="14" s="1"/>
  <c r="S1108" i="14" a="1"/>
  <c r="S1108" i="14" s="1"/>
  <c r="S1109" i="14" a="1"/>
  <c r="S1109" i="14" s="1"/>
  <c r="S1110" i="14" a="1"/>
  <c r="S1110" i="14" s="1"/>
  <c r="S1111" i="14" a="1"/>
  <c r="S1111" i="14" s="1"/>
  <c r="S1112" i="14" a="1"/>
  <c r="S1112" i="14" s="1"/>
  <c r="S1113" i="14" a="1"/>
  <c r="S1113" i="14" s="1"/>
  <c r="S1114" i="14" a="1"/>
  <c r="S1114" i="14" s="1"/>
  <c r="S1115" i="14" a="1"/>
  <c r="S1115" i="14" s="1"/>
  <c r="S1116" i="14" a="1"/>
  <c r="S1116" i="14" s="1"/>
  <c r="S1117" i="14" a="1"/>
  <c r="S1117" i="14" s="1"/>
  <c r="S1118" i="14" a="1"/>
  <c r="S1118" i="14" s="1"/>
  <c r="S1119" i="14" a="1"/>
  <c r="S1119" i="14" s="1"/>
  <c r="S1120" i="14" a="1"/>
  <c r="S1120" i="14" s="1"/>
  <c r="S1121" i="14" a="1"/>
  <c r="S1121" i="14" s="1"/>
  <c r="S1122" i="14" a="1"/>
  <c r="S1122" i="14" s="1"/>
  <c r="S1123" i="14" a="1"/>
  <c r="S1123" i="14" s="1"/>
  <c r="S1124" i="14" a="1"/>
  <c r="S1124" i="14" s="1"/>
  <c r="S1125" i="14" a="1"/>
  <c r="S1125" i="14" s="1"/>
  <c r="S1126" i="14" a="1"/>
  <c r="S1126" i="14" s="1"/>
  <c r="S1127" i="14" a="1"/>
  <c r="S1127" i="14" s="1"/>
  <c r="S1128" i="14" a="1"/>
  <c r="S1128" i="14" s="1"/>
  <c r="S1129" i="14" a="1"/>
  <c r="S1129" i="14" s="1"/>
  <c r="S1130" i="14" a="1"/>
  <c r="S1130" i="14" s="1"/>
  <c r="S1131" i="14" a="1"/>
  <c r="S1131" i="14" s="1"/>
  <c r="S1132" i="14" a="1"/>
  <c r="S1132" i="14" s="1"/>
  <c r="S1133" i="14" a="1"/>
  <c r="S1133" i="14" s="1"/>
  <c r="S1134" i="14" a="1"/>
  <c r="S1134" i="14" s="1"/>
  <c r="S1135" i="14" a="1"/>
  <c r="S1135" i="14" s="1"/>
  <c r="S1136" i="14" a="1"/>
  <c r="S1136" i="14" s="1"/>
  <c r="S1137" i="14" a="1"/>
  <c r="S1137" i="14" s="1"/>
  <c r="S1138" i="14" a="1"/>
  <c r="S1138" i="14" s="1"/>
  <c r="S1139" i="14" a="1"/>
  <c r="S1139" i="14" s="1"/>
  <c r="S1140" i="14" a="1"/>
  <c r="S1140" i="14" s="1"/>
  <c r="S1141" i="14" a="1"/>
  <c r="S1141" i="14" s="1"/>
  <c r="S1142" i="14" a="1"/>
  <c r="S1142" i="14" s="1"/>
  <c r="S1143" i="14" a="1"/>
  <c r="S1143" i="14" s="1"/>
  <c r="S1144" i="14" a="1"/>
  <c r="S1144" i="14" s="1"/>
  <c r="S1145" i="14" a="1"/>
  <c r="S1145" i="14" s="1"/>
  <c r="S1146" i="14" a="1"/>
  <c r="S1146" i="14" s="1"/>
  <c r="S1147" i="14" a="1"/>
  <c r="S1147" i="14" s="1"/>
  <c r="S1148" i="14" a="1"/>
  <c r="S1148" i="14" s="1"/>
  <c r="S1149" i="14" a="1"/>
  <c r="S1149" i="14" s="1"/>
  <c r="S1150" i="14" a="1"/>
  <c r="S1150" i="14" s="1"/>
  <c r="S1151" i="14" a="1"/>
  <c r="S1151" i="14" s="1"/>
  <c r="S1152" i="14" a="1"/>
  <c r="S1152" i="14" s="1"/>
  <c r="S1153" i="14" a="1"/>
  <c r="S1153" i="14" s="1"/>
  <c r="S1154" i="14" a="1"/>
  <c r="S1154" i="14" s="1"/>
  <c r="S1155" i="14" a="1"/>
  <c r="S1155" i="14" s="1"/>
  <c r="S1156" i="14" a="1"/>
  <c r="S1156" i="14" s="1"/>
  <c r="S1157" i="14" a="1"/>
  <c r="S1157" i="14" s="1"/>
  <c r="S1158" i="14" a="1"/>
  <c r="S1158" i="14" s="1"/>
  <c r="S1159" i="14" a="1"/>
  <c r="S1159" i="14" s="1"/>
  <c r="S1160" i="14" a="1"/>
  <c r="S1160" i="14" s="1"/>
  <c r="S1161" i="14" a="1"/>
  <c r="S1161" i="14" s="1"/>
  <c r="S1162" i="14" a="1"/>
  <c r="S1162" i="14" s="1"/>
  <c r="S1163" i="14" a="1"/>
  <c r="S1163" i="14" s="1"/>
  <c r="S1164" i="14" a="1"/>
  <c r="S1164" i="14" s="1"/>
  <c r="S1165" i="14" a="1"/>
  <c r="S1165" i="14" s="1"/>
  <c r="S1166" i="14" a="1"/>
  <c r="S1166" i="14" s="1"/>
  <c r="S1167" i="14" a="1"/>
  <c r="S1167" i="14" s="1"/>
  <c r="S1168" i="14" a="1"/>
  <c r="S1168" i="14" s="1"/>
  <c r="S1169" i="14" a="1"/>
  <c r="S1169" i="14" s="1"/>
  <c r="S1170" i="14" a="1"/>
  <c r="S1170" i="14" s="1"/>
  <c r="S1171" i="14" a="1"/>
  <c r="S1171" i="14" s="1"/>
  <c r="S1172" i="14" a="1"/>
  <c r="S1172" i="14" s="1"/>
  <c r="S1173" i="14" a="1"/>
  <c r="S1173" i="14" s="1"/>
  <c r="S1174" i="14" a="1"/>
  <c r="S1174" i="14" s="1"/>
  <c r="S1175" i="14" a="1"/>
  <c r="S1175" i="14" s="1"/>
  <c r="S1176" i="14" a="1"/>
  <c r="S1176" i="14" s="1"/>
  <c r="S1177" i="14" a="1"/>
  <c r="S1177" i="14" s="1"/>
  <c r="S1178" i="14" a="1"/>
  <c r="S1178" i="14" s="1"/>
  <c r="S1179" i="14" a="1"/>
  <c r="S1179" i="14" s="1"/>
  <c r="S1180" i="14" a="1"/>
  <c r="S1180" i="14" s="1"/>
  <c r="S1181" i="14" a="1"/>
  <c r="S1181" i="14" s="1"/>
  <c r="S1182" i="14" a="1"/>
  <c r="S1182" i="14" s="1"/>
  <c r="S1183" i="14" a="1"/>
  <c r="S1183" i="14" s="1"/>
  <c r="S1184" i="14" a="1"/>
  <c r="S1184" i="14" s="1"/>
  <c r="S1185" i="14" a="1"/>
  <c r="S1185" i="14" s="1"/>
  <c r="S1186" i="14" a="1"/>
  <c r="S1186" i="14" s="1"/>
  <c r="S1187" i="14" a="1"/>
  <c r="S1187" i="14" s="1"/>
  <c r="S1188" i="14" a="1"/>
  <c r="S1188" i="14" s="1"/>
  <c r="S1189" i="14" a="1"/>
  <c r="S1189" i="14" s="1"/>
  <c r="S1190" i="14" a="1"/>
  <c r="S1190" i="14" s="1"/>
  <c r="S1191" i="14" a="1"/>
  <c r="S1191" i="14" s="1"/>
  <c r="S1192" i="14" a="1"/>
  <c r="S1192" i="14" s="1"/>
  <c r="S1193" i="14" a="1"/>
  <c r="S1193" i="14" s="1"/>
  <c r="S1194" i="14" a="1"/>
  <c r="S1194" i="14" s="1"/>
  <c r="S1195" i="14" a="1"/>
  <c r="S1195" i="14" s="1"/>
  <c r="S1196" i="14" a="1"/>
  <c r="S1196" i="14" s="1"/>
  <c r="S1197" i="14" a="1"/>
  <c r="S1197" i="14" s="1"/>
  <c r="S1198" i="14" a="1"/>
  <c r="S1198" i="14" s="1"/>
  <c r="S1199" i="14" a="1"/>
  <c r="S1199" i="14" s="1"/>
  <c r="S1200" i="14" a="1"/>
  <c r="S1200" i="14" s="1"/>
  <c r="S1201" i="14" a="1"/>
  <c r="S1201" i="14" s="1"/>
  <c r="S1202" i="14" a="1"/>
  <c r="S1202" i="14" s="1"/>
  <c r="S1203" i="14" a="1"/>
  <c r="S1203" i="14" s="1"/>
  <c r="S1204" i="14" a="1"/>
  <c r="S1204" i="14" s="1"/>
  <c r="S1205" i="14" a="1"/>
  <c r="S1205" i="14" s="1"/>
  <c r="S1206" i="14" a="1"/>
  <c r="S1206" i="14" s="1"/>
  <c r="S1207" i="14" a="1"/>
  <c r="S1207" i="14" s="1"/>
  <c r="S1208" i="14" a="1"/>
  <c r="S1208" i="14" s="1"/>
  <c r="S1209" i="14" a="1"/>
  <c r="S1209" i="14" s="1"/>
  <c r="S1210" i="14" a="1"/>
  <c r="S1210" i="14" s="1"/>
  <c r="S1211" i="14" a="1"/>
  <c r="S1211" i="14" s="1"/>
  <c r="S1212" i="14" a="1"/>
  <c r="S1212" i="14" s="1"/>
  <c r="S1213" i="14" a="1"/>
  <c r="S1213" i="14" s="1"/>
  <c r="S1214" i="14" a="1"/>
  <c r="S1214" i="14" s="1"/>
  <c r="S1215" i="14" a="1"/>
  <c r="S1215" i="14" s="1"/>
  <c r="S1216" i="14" a="1"/>
  <c r="S1216" i="14" s="1"/>
  <c r="S1217" i="14" a="1"/>
  <c r="S1217" i="14" s="1"/>
  <c r="S1218" i="14" a="1"/>
  <c r="S1218" i="14" s="1"/>
  <c r="S1219" i="14" a="1"/>
  <c r="S1219" i="14" s="1"/>
  <c r="S1220" i="14" a="1"/>
  <c r="S1220" i="14" s="1"/>
  <c r="S1221" i="14" a="1"/>
  <c r="S1221" i="14" s="1"/>
  <c r="S1222" i="14" a="1"/>
  <c r="S1222" i="14" s="1"/>
  <c r="S1223" i="14" a="1"/>
  <c r="S1223" i="14" s="1"/>
  <c r="S1224" i="14" a="1"/>
  <c r="S1224" i="14" s="1"/>
  <c r="S1225" i="14" a="1"/>
  <c r="S1225" i="14" s="1"/>
  <c r="S1226" i="14" a="1"/>
  <c r="S1226" i="14" s="1"/>
  <c r="S1227" i="14" a="1"/>
  <c r="S1227" i="14" s="1"/>
  <c r="S1228" i="14" a="1"/>
  <c r="S1228" i="14" s="1"/>
  <c r="S1229" i="14" a="1"/>
  <c r="S1229" i="14" s="1"/>
  <c r="S1230" i="14" a="1"/>
  <c r="S1230" i="14" s="1"/>
  <c r="S1231" i="14" a="1"/>
  <c r="S1231" i="14" s="1"/>
  <c r="S1232" i="14" a="1"/>
  <c r="S1232" i="14" s="1"/>
  <c r="S1233" i="14" a="1"/>
  <c r="S1233" i="14" s="1"/>
  <c r="S1234" i="14" a="1"/>
  <c r="S1234" i="14" s="1"/>
  <c r="S1235" i="14" a="1"/>
  <c r="S1235" i="14" s="1"/>
  <c r="S1236" i="14" a="1"/>
  <c r="S1236" i="14" s="1"/>
  <c r="S1237" i="14" a="1"/>
  <c r="S1237" i="14" s="1"/>
  <c r="S1238" i="14" a="1"/>
  <c r="S1238" i="14" s="1"/>
  <c r="S1239" i="14" a="1"/>
  <c r="S1239" i="14" s="1"/>
  <c r="S1240" i="14" a="1"/>
  <c r="S1240" i="14" s="1"/>
  <c r="S1241" i="14" a="1"/>
  <c r="S1241" i="14" s="1"/>
  <c r="S1242" i="14" a="1"/>
  <c r="S1242" i="14" s="1"/>
  <c r="S1243" i="14" a="1"/>
  <c r="S1243" i="14" s="1"/>
  <c r="S1244" i="14" a="1"/>
  <c r="S1244" i="14" s="1"/>
  <c r="S1245" i="14" a="1"/>
  <c r="S1245" i="14" s="1"/>
  <c r="S1246" i="14" a="1"/>
  <c r="S1246" i="14" s="1"/>
  <c r="S1247" i="14" a="1"/>
  <c r="S1247" i="14" s="1"/>
  <c r="S1248" i="14" a="1"/>
  <c r="S1248" i="14" s="1"/>
  <c r="S1249" i="14" a="1"/>
  <c r="S1249" i="14" s="1"/>
  <c r="S1250" i="14" a="1"/>
  <c r="S1250" i="14" s="1"/>
  <c r="S1251" i="14" a="1"/>
  <c r="S1251" i="14" s="1"/>
  <c r="S1252" i="14" a="1"/>
  <c r="S1252" i="14" s="1"/>
  <c r="S1253" i="14" a="1"/>
  <c r="S1253" i="14" s="1"/>
  <c r="S1254" i="14" a="1"/>
  <c r="S1254" i="14" s="1"/>
  <c r="S1255" i="14" a="1"/>
  <c r="S1255" i="14" s="1"/>
  <c r="S1256" i="14" a="1"/>
  <c r="S1256" i="14" s="1"/>
  <c r="S1257" i="14" a="1"/>
  <c r="S1257" i="14" s="1"/>
  <c r="S1258" i="14" a="1"/>
  <c r="S1258" i="14" s="1"/>
  <c r="S1259" i="14" a="1"/>
  <c r="S1259" i="14" s="1"/>
  <c r="S1260" i="14" a="1"/>
  <c r="S1260" i="14" s="1"/>
  <c r="S1261" i="14" a="1"/>
  <c r="S1261" i="14" s="1"/>
  <c r="S1262" i="14" a="1"/>
  <c r="S1262" i="14" s="1"/>
  <c r="S1263" i="14" a="1"/>
  <c r="S1263" i="14" s="1"/>
  <c r="S1264" i="14" a="1"/>
  <c r="S1264" i="14" s="1"/>
  <c r="S1265" i="14" a="1"/>
  <c r="S1265" i="14" s="1"/>
  <c r="S1266" i="14" a="1"/>
  <c r="S1266" i="14" s="1"/>
  <c r="S1267" i="14" a="1"/>
  <c r="S1267" i="14" s="1"/>
  <c r="S1268" i="14" a="1"/>
  <c r="S1268" i="14" s="1"/>
  <c r="S1269" i="14" a="1"/>
  <c r="S1269" i="14" s="1"/>
  <c r="S1270" i="14" a="1"/>
  <c r="S1270" i="14" s="1"/>
  <c r="S1271" i="14" a="1"/>
  <c r="S1271" i="14" s="1"/>
  <c r="S1272" i="14" a="1"/>
  <c r="S1272" i="14" s="1"/>
  <c r="S1273" i="14" a="1"/>
  <c r="S1273" i="14" s="1"/>
  <c r="S1274" i="14" a="1"/>
  <c r="S1274" i="14" s="1"/>
  <c r="S1275" i="14" a="1"/>
  <c r="S1275" i="14" s="1"/>
  <c r="S1276" i="14" a="1"/>
  <c r="S1276" i="14" s="1"/>
  <c r="S1277" i="14" a="1"/>
  <c r="S1277" i="14" s="1"/>
  <c r="S1278" i="14" a="1"/>
  <c r="S1278" i="14" s="1"/>
  <c r="S1279" i="14" a="1"/>
  <c r="S1279" i="14" s="1"/>
  <c r="S1280" i="14" a="1"/>
  <c r="S1280" i="14" s="1"/>
  <c r="S1281" i="14" a="1"/>
  <c r="S1281" i="14" s="1"/>
  <c r="S1282" i="14" a="1"/>
  <c r="S1282" i="14" s="1"/>
  <c r="S1283" i="14" a="1"/>
  <c r="S1283" i="14" s="1"/>
  <c r="S1284" i="14" a="1"/>
  <c r="S1284" i="14" s="1"/>
  <c r="S1285" i="14" a="1"/>
  <c r="S1285" i="14" s="1"/>
  <c r="S1286" i="14" a="1"/>
  <c r="S1286" i="14" s="1"/>
  <c r="S1287" i="14" a="1"/>
  <c r="S1287" i="14" s="1"/>
  <c r="S1288" i="14" a="1"/>
  <c r="S1288" i="14" s="1"/>
  <c r="S1289" i="14" a="1"/>
  <c r="S1289" i="14" s="1"/>
  <c r="S1290" i="14" a="1"/>
  <c r="S1290" i="14" s="1"/>
  <c r="S1291" i="14" a="1"/>
  <c r="S1291" i="14" s="1"/>
  <c r="S1292" i="14" a="1"/>
  <c r="S1292" i="14" s="1"/>
  <c r="S1293" i="14" a="1"/>
  <c r="S1293" i="14" s="1"/>
  <c r="S1294" i="14" a="1"/>
  <c r="S1294" i="14" s="1"/>
  <c r="S1295" i="14" a="1"/>
  <c r="S1295" i="14" s="1"/>
  <c r="S1296" i="14" a="1"/>
  <c r="S1296" i="14" s="1"/>
  <c r="S1297" i="14" a="1"/>
  <c r="S1297" i="14" s="1"/>
  <c r="S1298" i="14" a="1"/>
  <c r="S1298" i="14" s="1"/>
  <c r="S1299" i="14" a="1"/>
  <c r="S1299" i="14" s="1"/>
  <c r="S1300" i="14" a="1"/>
  <c r="S1300" i="14" s="1"/>
  <c r="S1301" i="14" a="1"/>
  <c r="S1301" i="14" s="1"/>
  <c r="S1302" i="14" a="1"/>
  <c r="S1302" i="14" s="1"/>
  <c r="S1303" i="14" a="1"/>
  <c r="S1303" i="14" s="1"/>
  <c r="S1304" i="14" a="1"/>
  <c r="S1304" i="14" s="1"/>
  <c r="S1305" i="14" a="1"/>
  <c r="S1305" i="14" s="1"/>
  <c r="S1306" i="14" a="1"/>
  <c r="S1306" i="14" s="1"/>
  <c r="S1307" i="14" a="1"/>
  <c r="S1307" i="14" s="1"/>
  <c r="S1308" i="14" a="1"/>
  <c r="S1308" i="14" s="1"/>
  <c r="S1309" i="14" a="1"/>
  <c r="S1309" i="14" s="1"/>
  <c r="S1310" i="14" a="1"/>
  <c r="S1310" i="14" s="1"/>
  <c r="S1311" i="14" a="1"/>
  <c r="S1311" i="14" s="1"/>
  <c r="S1312" i="14" a="1"/>
  <c r="S1312" i="14" s="1"/>
  <c r="S1313" i="14" a="1"/>
  <c r="S1313" i="14" s="1"/>
  <c r="S1314" i="14" a="1"/>
  <c r="S1314" i="14" s="1"/>
  <c r="S1315" i="14" a="1"/>
  <c r="S1315" i="14" s="1"/>
  <c r="S1316" i="14" a="1"/>
  <c r="S1316" i="14" s="1"/>
  <c r="S1317" i="14" a="1"/>
  <c r="S1317" i="14" s="1"/>
  <c r="S1318" i="14" a="1"/>
  <c r="S1318" i="14" s="1"/>
  <c r="S1319" i="14" a="1"/>
  <c r="S1319" i="14" s="1"/>
  <c r="S1320" i="14" a="1"/>
  <c r="S1320" i="14" s="1"/>
  <c r="S1321" i="14" a="1"/>
  <c r="S1321" i="14" s="1"/>
  <c r="S1322" i="14" a="1"/>
  <c r="S1322" i="14" s="1"/>
  <c r="S1323" i="14" a="1"/>
  <c r="S1323" i="14" s="1"/>
  <c r="S1324" i="14" a="1"/>
  <c r="S1324" i="14" s="1"/>
  <c r="S1325" i="14" a="1"/>
  <c r="S1325" i="14" s="1"/>
  <c r="S1326" i="14" a="1"/>
  <c r="S1326" i="14" s="1"/>
  <c r="S1327" i="14" a="1"/>
  <c r="S1327" i="14" s="1"/>
  <c r="S1328" i="14" a="1"/>
  <c r="S1328" i="14" s="1"/>
  <c r="S1329" i="14" a="1"/>
  <c r="S1329" i="14" s="1"/>
  <c r="S1330" i="14" a="1"/>
  <c r="S1330" i="14" s="1"/>
  <c r="S1331" i="14" a="1"/>
  <c r="S1331" i="14" s="1"/>
  <c r="S1332" i="14" a="1"/>
  <c r="S1332" i="14" s="1"/>
  <c r="S1333" i="14" a="1"/>
  <c r="S1333" i="14" s="1"/>
  <c r="S1334" i="14" a="1"/>
  <c r="S1334" i="14" s="1"/>
  <c r="S1335" i="14" a="1"/>
  <c r="S1335" i="14" s="1"/>
  <c r="S1336" i="14" a="1"/>
  <c r="S1336" i="14" s="1"/>
  <c r="S1337" i="14" a="1"/>
  <c r="S1337" i="14" s="1"/>
  <c r="S1338" i="14" a="1"/>
  <c r="S1338" i="14" s="1"/>
  <c r="S1339" i="14" a="1"/>
  <c r="S1339" i="14" s="1"/>
  <c r="S1340" i="14" a="1"/>
  <c r="S1340" i="14" s="1"/>
  <c r="S1341" i="14" a="1"/>
  <c r="S1341" i="14" s="1"/>
  <c r="S1342" i="14" a="1"/>
  <c r="S1342" i="14" s="1"/>
  <c r="S1343" i="14" a="1"/>
  <c r="S1343" i="14" s="1"/>
  <c r="S1344" i="14" a="1"/>
  <c r="S1344" i="14" s="1"/>
  <c r="S1345" i="14" a="1"/>
  <c r="S1345" i="14" s="1"/>
  <c r="S1346" i="14" a="1"/>
  <c r="S1346" i="14" s="1"/>
  <c r="S1347" i="14" a="1"/>
  <c r="S1347" i="14" s="1"/>
  <c r="S1348" i="14" a="1"/>
  <c r="S1348" i="14" s="1"/>
  <c r="S1349" i="14" a="1"/>
  <c r="S1349" i="14" s="1"/>
  <c r="S1350" i="14" a="1"/>
  <c r="S1350" i="14" s="1"/>
  <c r="S1351" i="14" a="1"/>
  <c r="S1351" i="14" s="1"/>
  <c r="Q3" i="10" a="1"/>
  <c r="Q3" i="10" s="1"/>
  <c r="Q4" i="10" a="1"/>
  <c r="Q4" i="10"/>
  <c r="Q5" i="10" a="1"/>
  <c r="Q5" i="10" s="1"/>
  <c r="Q6" i="10" a="1"/>
  <c r="Q6" i="10"/>
  <c r="Q7" i="10" a="1"/>
  <c r="Q7" i="10" s="1"/>
  <c r="Q8" i="10" a="1"/>
  <c r="Q8" i="10" s="1"/>
  <c r="Q9" i="10" a="1"/>
  <c r="Q9" i="10" s="1"/>
  <c r="Q10" i="10" a="1"/>
  <c r="Q10" i="10"/>
  <c r="Q11" i="10" a="1"/>
  <c r="Q11" i="10" s="1"/>
  <c r="Q12" i="10" a="1"/>
  <c r="Q12" i="10"/>
  <c r="Q13" i="10" a="1"/>
  <c r="Q13" i="10" s="1"/>
  <c r="Q14" i="10" a="1"/>
  <c r="Q14" i="10" s="1"/>
  <c r="Q15" i="10" a="1"/>
  <c r="Q15" i="10" s="1"/>
  <c r="Q16" i="10" a="1"/>
  <c r="Q16" i="10" s="1"/>
  <c r="Q17" i="10" a="1"/>
  <c r="Q17" i="10" s="1"/>
  <c r="Q18" i="10" a="1"/>
  <c r="Q18" i="10" s="1"/>
  <c r="Q19" i="10" a="1"/>
  <c r="Q19" i="10" s="1"/>
  <c r="Q20" i="10" a="1"/>
  <c r="Q20" i="10"/>
  <c r="Q21" i="10" a="1"/>
  <c r="Q21" i="10" s="1"/>
  <c r="Q22" i="10" a="1"/>
  <c r="Q22" i="10" s="1"/>
  <c r="Q23" i="10" a="1"/>
  <c r="Q23" i="10" s="1"/>
  <c r="Q24" i="10" a="1"/>
  <c r="Q24" i="10" s="1"/>
  <c r="Q25" i="10" a="1"/>
  <c r="Q25" i="10" s="1"/>
  <c r="Q26" i="10" a="1"/>
  <c r="Q26" i="10"/>
  <c r="Q27" i="10" a="1"/>
  <c r="Q27" i="10" s="1"/>
  <c r="Q28" i="10" a="1"/>
  <c r="Q28" i="10"/>
  <c r="Q29" i="10" a="1"/>
  <c r="Q29" i="10" s="1"/>
  <c r="Q30" i="10" a="1"/>
  <c r="Q30" i="10" s="1"/>
  <c r="Q31" i="10" a="1"/>
  <c r="Q31" i="10" s="1"/>
  <c r="Q32" i="10" a="1"/>
  <c r="Q32" i="10" s="1"/>
  <c r="Q33" i="10" a="1"/>
  <c r="Q33" i="10" s="1"/>
  <c r="Q34" i="10" a="1"/>
  <c r="Q34" i="10" s="1"/>
  <c r="Q35" i="10" a="1"/>
  <c r="Q35" i="10" s="1"/>
  <c r="Q36" i="10" a="1"/>
  <c r="Q36" i="10"/>
  <c r="Q37" i="10" a="1"/>
  <c r="Q37" i="10" s="1"/>
  <c r="Q38" i="10" a="1"/>
  <c r="Q38" i="10" s="1"/>
  <c r="Q39" i="10" a="1"/>
  <c r="Q39" i="10" s="1"/>
  <c r="Q40" i="10" a="1"/>
  <c r="Q40" i="10" s="1"/>
  <c r="Q41" i="10" a="1"/>
  <c r="Q41" i="10" s="1"/>
  <c r="Q42" i="10" a="1"/>
  <c r="Q42" i="10"/>
  <c r="Q43" i="10" a="1"/>
  <c r="Q43" i="10" s="1"/>
  <c r="Q44" i="10" a="1"/>
  <c r="Q44" i="10"/>
  <c r="Q45" i="10" a="1"/>
  <c r="Q45" i="10" s="1"/>
  <c r="Q46" i="10" a="1"/>
  <c r="Q46" i="10" s="1"/>
  <c r="Q47" i="10" a="1"/>
  <c r="Q47" i="10" s="1"/>
  <c r="Q48" i="10" a="1"/>
  <c r="Q48" i="10" s="1"/>
  <c r="Q49" i="10" a="1"/>
  <c r="Q49" i="10" s="1"/>
  <c r="Q50" i="10" a="1"/>
  <c r="Q50" i="10" s="1"/>
  <c r="Q51" i="10" a="1"/>
  <c r="Q51" i="10" s="1"/>
  <c r="Q52" i="10" a="1"/>
  <c r="Q52" i="10"/>
  <c r="Q53" i="10" a="1"/>
  <c r="Q53" i="10" s="1"/>
  <c r="Q54" i="10" a="1"/>
  <c r="Q54" i="10" s="1"/>
  <c r="Q55" i="10" a="1"/>
  <c r="Q55" i="10" s="1"/>
  <c r="Q56" i="10" a="1"/>
  <c r="Q56" i="10" s="1"/>
  <c r="Q57" i="10" a="1"/>
  <c r="Q57" i="10" s="1"/>
  <c r="Q58" i="10" a="1"/>
  <c r="Q58" i="10"/>
  <c r="Q59" i="10" a="1"/>
  <c r="Q59" i="10" s="1"/>
  <c r="Q60" i="10" a="1"/>
  <c r="Q60" i="10"/>
  <c r="Q61" i="10" a="1"/>
  <c r="Q61" i="10" s="1"/>
  <c r="Q62" i="10" a="1"/>
  <c r="Q62" i="10" s="1"/>
  <c r="Q63" i="10" a="1"/>
  <c r="Q63" i="10" s="1"/>
  <c r="Q64" i="10" a="1"/>
  <c r="Q64" i="10" s="1"/>
  <c r="Q65" i="10" a="1"/>
  <c r="Q65" i="10" s="1"/>
  <c r="Q66" i="10" a="1"/>
  <c r="Q66" i="10" s="1"/>
  <c r="Q67" i="10" a="1"/>
  <c r="Q67" i="10" s="1"/>
  <c r="Q68" i="10" a="1"/>
  <c r="Q68" i="10"/>
  <c r="Q69" i="10" a="1"/>
  <c r="Q69" i="10" s="1"/>
  <c r="Q70" i="10" a="1"/>
  <c r="Q70" i="10" s="1"/>
  <c r="Q71" i="10" a="1"/>
  <c r="Q71" i="10" s="1"/>
  <c r="Q72" i="10" a="1"/>
  <c r="Q72" i="10" s="1"/>
  <c r="Q73" i="10" a="1"/>
  <c r="Q73" i="10" s="1"/>
  <c r="Q74" i="10" a="1"/>
  <c r="Q74" i="10"/>
  <c r="Q75" i="10" a="1"/>
  <c r="Q75" i="10" s="1"/>
  <c r="Q76" i="10" a="1"/>
  <c r="Q76" i="10"/>
  <c r="Q77" i="10" a="1"/>
  <c r="Q77" i="10" s="1"/>
  <c r="Q78" i="10" a="1"/>
  <c r="Q78" i="10" s="1"/>
  <c r="Q79" i="10" a="1"/>
  <c r="Q79" i="10" s="1"/>
  <c r="Q80" i="10" a="1"/>
  <c r="Q80" i="10" s="1"/>
  <c r="Q81" i="10" a="1"/>
  <c r="Q81" i="10" s="1"/>
  <c r="Q82" i="10" a="1"/>
  <c r="Q82" i="10" s="1"/>
  <c r="Q83" i="10" a="1"/>
  <c r="Q83" i="10" s="1"/>
  <c r="Q84" i="10" a="1"/>
  <c r="Q84" i="10"/>
  <c r="Q85" i="10" a="1"/>
  <c r="Q85" i="10" s="1"/>
  <c r="Q86" i="10" a="1"/>
  <c r="Q86" i="10" s="1"/>
  <c r="Q87" i="10" a="1"/>
  <c r="Q87" i="10" s="1"/>
  <c r="Q88" i="10" a="1"/>
  <c r="Q88" i="10" s="1"/>
  <c r="Q89" i="10" a="1"/>
  <c r="Q89" i="10" s="1"/>
  <c r="Q90" i="10" a="1"/>
  <c r="Q90" i="10"/>
  <c r="Q91" i="10" a="1"/>
  <c r="Q91" i="10" s="1"/>
  <c r="Q92" i="10" a="1"/>
  <c r="Q92" i="10"/>
  <c r="Q93" i="10" a="1"/>
  <c r="Q93" i="10" s="1"/>
  <c r="Q94" i="10" a="1"/>
  <c r="Q94" i="10" s="1"/>
  <c r="Q95" i="10" a="1"/>
  <c r="Q95" i="10" s="1"/>
  <c r="Q96" i="10" a="1"/>
  <c r="Q96" i="10" s="1"/>
  <c r="Q97" i="10" a="1"/>
  <c r="Q97" i="10" s="1"/>
  <c r="Q98" i="10" a="1"/>
  <c r="Q98" i="10" s="1"/>
  <c r="Q99" i="10" a="1"/>
  <c r="Q99" i="10" s="1"/>
  <c r="Q100" i="10" a="1"/>
  <c r="Q100" i="10"/>
  <c r="Q101" i="10" a="1"/>
  <c r="Q101" i="10" s="1"/>
  <c r="Q102" i="10" a="1"/>
  <c r="Q102" i="10" s="1"/>
  <c r="Q103" i="10" a="1"/>
  <c r="Q103" i="10" s="1"/>
  <c r="Q104" i="10" a="1"/>
  <c r="Q104" i="10" s="1"/>
  <c r="Q105" i="10" a="1"/>
  <c r="Q105" i="10" s="1"/>
  <c r="Q106" i="10" a="1"/>
  <c r="Q106" i="10"/>
  <c r="Q107" i="10" a="1"/>
  <c r="Q107" i="10" s="1"/>
  <c r="Q108" i="10" a="1"/>
  <c r="Q108" i="10"/>
  <c r="Q109" i="10" a="1"/>
  <c r="Q109" i="10" s="1"/>
  <c r="Q110" i="10" a="1"/>
  <c r="Q110" i="10" s="1"/>
  <c r="Q111" i="10" a="1"/>
  <c r="Q111" i="10" s="1"/>
  <c r="Q112" i="10" a="1"/>
  <c r="Q112" i="10" s="1"/>
  <c r="Q113" i="10" a="1"/>
  <c r="Q113" i="10" s="1"/>
  <c r="Q114" i="10" a="1"/>
  <c r="Q114" i="10" s="1"/>
  <c r="Q115" i="10" a="1"/>
  <c r="Q115" i="10" s="1"/>
  <c r="Q116" i="10" a="1"/>
  <c r="Q116" i="10"/>
  <c r="Q117" i="10" a="1"/>
  <c r="Q117" i="10" s="1"/>
  <c r="Q118" i="10" a="1"/>
  <c r="Q118" i="10" s="1"/>
  <c r="Q119" i="10" a="1"/>
  <c r="Q119" i="10" s="1"/>
  <c r="Q120" i="10" a="1"/>
  <c r="Q120" i="10" s="1"/>
  <c r="Q121" i="10" a="1"/>
  <c r="Q121" i="10" s="1"/>
  <c r="Q122" i="10" a="1"/>
  <c r="Q122" i="10"/>
  <c r="Q123" i="10" a="1"/>
  <c r="Q123" i="10" s="1"/>
  <c r="Q124" i="10" a="1"/>
  <c r="Q124" i="10"/>
  <c r="Q125" i="10" a="1"/>
  <c r="Q125" i="10" s="1"/>
  <c r="Q126" i="10" a="1"/>
  <c r="Q126" i="10" s="1"/>
  <c r="Q127" i="10" a="1"/>
  <c r="Q127" i="10" s="1"/>
  <c r="Q128" i="10" a="1"/>
  <c r="Q128" i="10" s="1"/>
  <c r="Q129" i="10" a="1"/>
  <c r="Q129" i="10" s="1"/>
  <c r="Q130" i="10" a="1"/>
  <c r="Q130" i="10" s="1"/>
  <c r="Q131" i="10" a="1"/>
  <c r="Q131" i="10" s="1"/>
  <c r="Q132" i="10" a="1"/>
  <c r="Q132" i="10"/>
  <c r="Q133" i="10" a="1"/>
  <c r="Q133" i="10" s="1"/>
  <c r="Q134" i="10" a="1"/>
  <c r="Q134" i="10" s="1"/>
  <c r="Q135" i="10" a="1"/>
  <c r="Q135" i="10" s="1"/>
  <c r="Q136" i="10" a="1"/>
  <c r="Q136" i="10" s="1"/>
  <c r="Q137" i="10" a="1"/>
  <c r="Q137" i="10" s="1"/>
  <c r="Q138" i="10" a="1"/>
  <c r="Q138" i="10"/>
  <c r="Q139" i="10" a="1"/>
  <c r="Q139" i="10" s="1"/>
  <c r="Q140" i="10" a="1"/>
  <c r="Q140" i="10"/>
  <c r="Q141" i="10" a="1"/>
  <c r="Q141" i="10" s="1"/>
  <c r="Q142" i="10" a="1"/>
  <c r="Q142" i="10" s="1"/>
  <c r="Q143" i="10" a="1"/>
  <c r="Q143" i="10" s="1"/>
  <c r="Q144" i="10" a="1"/>
  <c r="Q144" i="10" s="1"/>
  <c r="Q145" i="10" a="1"/>
  <c r="Q145" i="10" s="1"/>
  <c r="Q146" i="10" a="1"/>
  <c r="Q146" i="10" s="1"/>
  <c r="Q147" i="10" a="1"/>
  <c r="Q147" i="10" s="1"/>
  <c r="Q148" i="10" a="1"/>
  <c r="Q148" i="10"/>
  <c r="Q149" i="10" a="1"/>
  <c r="Q149" i="10" s="1"/>
  <c r="Q150" i="10" a="1"/>
  <c r="Q150" i="10" s="1"/>
  <c r="Q151" i="10" a="1"/>
  <c r="Q151" i="10" s="1"/>
  <c r="Q152" i="10" a="1"/>
  <c r="Q152" i="10" s="1"/>
  <c r="Q153" i="10" a="1"/>
  <c r="Q153" i="10" s="1"/>
  <c r="Q154" i="10" a="1"/>
  <c r="Q154" i="10"/>
  <c r="Q155" i="10" a="1"/>
  <c r="Q155" i="10" s="1"/>
  <c r="Q156" i="10" a="1"/>
  <c r="Q156" i="10"/>
  <c r="Q157" i="10" a="1"/>
  <c r="Q157" i="10" s="1"/>
  <c r="Q158" i="10" a="1"/>
  <c r="Q158" i="10" s="1"/>
  <c r="Q159" i="10" a="1"/>
  <c r="Q159" i="10" s="1"/>
  <c r="Q160" i="10" a="1"/>
  <c r="Q160" i="10" s="1"/>
  <c r="Q161" i="10" a="1"/>
  <c r="Q161" i="10" s="1"/>
  <c r="Q162" i="10" a="1"/>
  <c r="Q162" i="10" s="1"/>
  <c r="Q163" i="10" a="1"/>
  <c r="Q163" i="10" s="1"/>
  <c r="Q164" i="10" a="1"/>
  <c r="Q164" i="10"/>
  <c r="Q165" i="10" a="1"/>
  <c r="Q165" i="10" s="1"/>
  <c r="Q166" i="10" a="1"/>
  <c r="Q166" i="10" s="1"/>
  <c r="Q167" i="10" a="1"/>
  <c r="Q167" i="10" s="1"/>
  <c r="Q168" i="10" a="1"/>
  <c r="Q168" i="10" s="1"/>
  <c r="Q169" i="10" a="1"/>
  <c r="Q169" i="10" s="1"/>
  <c r="Q170" i="10" a="1"/>
  <c r="Q170" i="10"/>
  <c r="Q171" i="10" a="1"/>
  <c r="Q171" i="10" s="1"/>
  <c r="Q172" i="10" a="1"/>
  <c r="Q172" i="10"/>
  <c r="Q173" i="10" a="1"/>
  <c r="Q173" i="10" s="1"/>
  <c r="Q174" i="10" a="1"/>
  <c r="Q174" i="10"/>
  <c r="Q175" i="10" a="1"/>
  <c r="Q175" i="10" s="1"/>
  <c r="Q176" i="10" a="1"/>
  <c r="Q176" i="10"/>
  <c r="Q177" i="10" a="1"/>
  <c r="Q177" i="10" s="1"/>
  <c r="Q178" i="10" a="1"/>
  <c r="Q178" i="10"/>
  <c r="Q179" i="10" a="1"/>
  <c r="Q179" i="10" s="1"/>
  <c r="Q180" i="10" a="1"/>
  <c r="Q180" i="10"/>
  <c r="Q181" i="10" a="1"/>
  <c r="Q181" i="10" s="1"/>
  <c r="Q182" i="10" a="1"/>
  <c r="Q182" i="10"/>
  <c r="Q183" i="10" a="1"/>
  <c r="Q183" i="10" s="1"/>
  <c r="Q184" i="10" a="1"/>
  <c r="Q184" i="10"/>
  <c r="Q185" i="10" a="1"/>
  <c r="Q185" i="10" s="1"/>
  <c r="Q186" i="10" a="1"/>
  <c r="Q186" i="10"/>
  <c r="Q187" i="10" a="1"/>
  <c r="Q187" i="10" s="1"/>
  <c r="Q188" i="10" a="1"/>
  <c r="Q188" i="10"/>
  <c r="Q189" i="10" a="1"/>
  <c r="Q189" i="10" s="1"/>
  <c r="Q190" i="10" a="1"/>
  <c r="Q190" i="10"/>
  <c r="Q191" i="10" a="1"/>
  <c r="Q191" i="10" s="1"/>
  <c r="Q192" i="10" a="1"/>
  <c r="Q192" i="10"/>
  <c r="Q193" i="10" a="1"/>
  <c r="Q193" i="10" s="1"/>
  <c r="Q194" i="10" a="1"/>
  <c r="Q194" i="10"/>
  <c r="Q195" i="10" a="1"/>
  <c r="Q195" i="10" s="1"/>
  <c r="Q196" i="10" a="1"/>
  <c r="Q196" i="10"/>
  <c r="Q197" i="10" a="1"/>
  <c r="Q197" i="10" s="1"/>
  <c r="Q198" i="10" a="1"/>
  <c r="Q198" i="10"/>
  <c r="Q199" i="10" a="1"/>
  <c r="Q199" i="10" s="1"/>
  <c r="Q200" i="10" a="1"/>
  <c r="Q200" i="10"/>
  <c r="Q201" i="10" a="1"/>
  <c r="Q201" i="10" s="1"/>
  <c r="Q202" i="10" a="1"/>
  <c r="Q202" i="10"/>
  <c r="Q203" i="10" a="1"/>
  <c r="Q203" i="10" s="1"/>
  <c r="Q204" i="10" a="1"/>
  <c r="Q204" i="10"/>
  <c r="Q205" i="10" a="1"/>
  <c r="Q205" i="10" s="1"/>
  <c r="Q206" i="10" a="1"/>
  <c r="Q206" i="10"/>
  <c r="Q207" i="10" a="1"/>
  <c r="Q207" i="10" s="1"/>
  <c r="Q208" i="10" a="1"/>
  <c r="Q208" i="10"/>
  <c r="Q209" i="10" a="1"/>
  <c r="Q209" i="10" s="1"/>
  <c r="Q210" i="10" a="1"/>
  <c r="Q210" i="10"/>
  <c r="Q211" i="10" a="1"/>
  <c r="Q211" i="10" s="1"/>
  <c r="Q212" i="10" a="1"/>
  <c r="Q212" i="10"/>
  <c r="Q213" i="10" a="1"/>
  <c r="Q213" i="10" s="1"/>
  <c r="Q214" i="10" a="1"/>
  <c r="Q214" i="10"/>
  <c r="Q215" i="10" a="1"/>
  <c r="Q215" i="10" s="1"/>
  <c r="Q216" i="10" a="1"/>
  <c r="Q216" i="10"/>
  <c r="Q217" i="10" a="1"/>
  <c r="Q217" i="10" s="1"/>
  <c r="Q218" i="10" a="1"/>
  <c r="Q218" i="10"/>
  <c r="Q219" i="10" a="1"/>
  <c r="Q219" i="10" s="1"/>
  <c r="Q220" i="10" a="1"/>
  <c r="Q220" i="10"/>
  <c r="Q221" i="10" a="1"/>
  <c r="Q221" i="10" s="1"/>
  <c r="Q222" i="10" a="1"/>
  <c r="Q222" i="10"/>
  <c r="Q223" i="10" a="1"/>
  <c r="Q223" i="10" s="1"/>
  <c r="Q224" i="10" a="1"/>
  <c r="Q224" i="10"/>
  <c r="Q225" i="10" a="1"/>
  <c r="Q225" i="10" s="1"/>
  <c r="Q226" i="10" a="1"/>
  <c r="Q226" i="10"/>
  <c r="Q227" i="10" a="1"/>
  <c r="Q227" i="10" s="1"/>
  <c r="Q228" i="10" a="1"/>
  <c r="Q228" i="10"/>
  <c r="Q229" i="10" a="1"/>
  <c r="Q229" i="10" s="1"/>
  <c r="Q230" i="10" a="1"/>
  <c r="Q230" i="10"/>
  <c r="Q231" i="10" a="1"/>
  <c r="Q231" i="10" s="1"/>
  <c r="Q232" i="10" a="1"/>
  <c r="Q232" i="10"/>
  <c r="Q233" i="10" a="1"/>
  <c r="Q233" i="10" s="1"/>
  <c r="Q234" i="10" a="1"/>
  <c r="Q234" i="10"/>
  <c r="Q235" i="10" a="1"/>
  <c r="Q235" i="10" s="1"/>
  <c r="Q236" i="10" a="1"/>
  <c r="Q236" i="10"/>
  <c r="Q237" i="10" a="1"/>
  <c r="Q237" i="10" s="1"/>
  <c r="Q238" i="10" a="1"/>
  <c r="Q238" i="10"/>
  <c r="Q239" i="10" a="1"/>
  <c r="Q239" i="10" s="1"/>
  <c r="Q240" i="10" a="1"/>
  <c r="Q240" i="10"/>
  <c r="Q241" i="10" a="1"/>
  <c r="Q241" i="10" s="1"/>
  <c r="Q242" i="10" a="1"/>
  <c r="Q242" i="10"/>
  <c r="Q243" i="10" a="1"/>
  <c r="Q243" i="10" s="1"/>
  <c r="Q244" i="10" a="1"/>
  <c r="Q244" i="10"/>
  <c r="Q245" i="10" a="1"/>
  <c r="Q245" i="10" s="1"/>
  <c r="Q246" i="10" a="1"/>
  <c r="Q246" i="10" s="1"/>
  <c r="Q247" i="10" a="1"/>
  <c r="Q247" i="10" s="1"/>
  <c r="Q248" i="10" a="1"/>
  <c r="Q248" i="10" s="1"/>
  <c r="Q249" i="10" a="1"/>
  <c r="Q249" i="10" s="1"/>
  <c r="Q250" i="10" a="1"/>
  <c r="Q250" i="10"/>
  <c r="Q251" i="10" a="1"/>
  <c r="Q251" i="10" s="1"/>
  <c r="Q252" i="10" a="1"/>
  <c r="Q252" i="10"/>
  <c r="Q253" i="10" a="1"/>
  <c r="Q253" i="10" s="1"/>
  <c r="Q254" i="10" a="1"/>
  <c r="Q254" i="10" s="1"/>
  <c r="Q255" i="10" a="1"/>
  <c r="Q255" i="10" s="1"/>
  <c r="Q256" i="10" a="1"/>
  <c r="Q256" i="10"/>
  <c r="Q257" i="10" a="1"/>
  <c r="Q257" i="10" s="1"/>
  <c r="Q258" i="10" a="1"/>
  <c r="Q258" i="10"/>
  <c r="Q259" i="10" a="1"/>
  <c r="Q259" i="10" s="1"/>
  <c r="Q260" i="10" a="1"/>
  <c r="Q260" i="10"/>
  <c r="Q261" i="10" a="1"/>
  <c r="Q261" i="10" s="1"/>
  <c r="Q262" i="10" a="1"/>
  <c r="Q262" i="10" s="1"/>
  <c r="Q263" i="10" a="1"/>
  <c r="Q263" i="10" s="1"/>
  <c r="Q264" i="10" a="1"/>
  <c r="Q264" i="10"/>
  <c r="Q265" i="10" a="1"/>
  <c r="Q265" i="10" s="1"/>
  <c r="Q266" i="10" a="1"/>
  <c r="Q266" i="10"/>
  <c r="Q267" i="10" a="1"/>
  <c r="Q267" i="10" s="1"/>
  <c r="Q268" i="10" a="1"/>
  <c r="Q268" i="10"/>
  <c r="Q269" i="10" a="1"/>
  <c r="Q269" i="10" s="1"/>
  <c r="Q270" i="10" a="1"/>
  <c r="Q270" i="10" s="1"/>
  <c r="Q271" i="10" a="1"/>
  <c r="Q271" i="10" s="1"/>
  <c r="Q272" i="10" a="1"/>
  <c r="Q272" i="10" s="1"/>
  <c r="Q273" i="10" a="1"/>
  <c r="Q273" i="10" s="1"/>
  <c r="Q274" i="10" a="1"/>
  <c r="Q274" i="10"/>
  <c r="Q275" i="10" a="1"/>
  <c r="Q275" i="10" s="1"/>
  <c r="Q276" i="10" a="1"/>
  <c r="Q276" i="10"/>
  <c r="Q277" i="10" a="1"/>
  <c r="Q277" i="10" s="1"/>
  <c r="Q278" i="10" a="1"/>
  <c r="Q278" i="10" s="1"/>
  <c r="Q279" i="10" a="1"/>
  <c r="Q279" i="10" s="1"/>
  <c r="Q280" i="10" a="1"/>
  <c r="Q280" i="10" s="1"/>
  <c r="Q281" i="10" a="1"/>
  <c r="Q281" i="10" s="1"/>
  <c r="Q282" i="10" a="1"/>
  <c r="Q282" i="10"/>
  <c r="Q283" i="10" a="1"/>
  <c r="Q283" i="10" s="1"/>
  <c r="Q284" i="10" a="1"/>
  <c r="Q284" i="10"/>
  <c r="Q285" i="10" a="1"/>
  <c r="Q285" i="10" s="1"/>
  <c r="Q286" i="10" a="1"/>
  <c r="Q286" i="10" s="1"/>
  <c r="Q287" i="10" a="1"/>
  <c r="Q287" i="10" s="1"/>
  <c r="Q288" i="10" a="1"/>
  <c r="Q288" i="10" s="1"/>
  <c r="Q289" i="10" a="1"/>
  <c r="Q289" i="10" s="1"/>
  <c r="Q290" i="10" a="1"/>
  <c r="Q290" i="10"/>
  <c r="Q291" i="10" a="1"/>
  <c r="Q291" i="10" s="1"/>
  <c r="Q292" i="10" a="1"/>
  <c r="Q292" i="10"/>
  <c r="Q293" i="10" a="1"/>
  <c r="Q293" i="10" s="1"/>
  <c r="Q294" i="10" a="1"/>
  <c r="Q294" i="10" s="1"/>
  <c r="Q295" i="10" a="1"/>
  <c r="Q295" i="10" s="1"/>
  <c r="Q296" i="10" a="1"/>
  <c r="Q296" i="10"/>
  <c r="Q297" i="10" a="1"/>
  <c r="Q297" i="10" s="1"/>
  <c r="Q298" i="10" a="1"/>
  <c r="Q298" i="10"/>
  <c r="Q299" i="10" a="1"/>
  <c r="Q299" i="10" s="1"/>
  <c r="Q300" i="10" a="1"/>
  <c r="Q300" i="10" s="1"/>
  <c r="Q301" i="10" a="1"/>
  <c r="Q301" i="10" s="1"/>
  <c r="Q302" i="10" a="1"/>
  <c r="Q302" i="10" s="1"/>
  <c r="Q303" i="10" a="1"/>
  <c r="Q303" i="10" s="1"/>
  <c r="Q304" i="10" a="1"/>
  <c r="Q304" i="10" s="1"/>
  <c r="Q305" i="10" a="1"/>
  <c r="Q305" i="10"/>
  <c r="Q306" i="10" a="1"/>
  <c r="Q306" i="10" s="1"/>
  <c r="Q307" i="10" a="1"/>
  <c r="Q307" i="10"/>
  <c r="Q308" i="10" a="1"/>
  <c r="Q308" i="10" s="1"/>
  <c r="Q309" i="10" a="1"/>
  <c r="Q309" i="10" s="1"/>
  <c r="Q310" i="10" a="1"/>
  <c r="Q310" i="10" s="1"/>
  <c r="Q311" i="10" a="1"/>
  <c r="Q311" i="10" s="1"/>
  <c r="Q312" i="10" a="1"/>
  <c r="Q312" i="10" s="1"/>
  <c r="Q313" i="10" a="1"/>
  <c r="Q313" i="10" s="1"/>
  <c r="Q314" i="10" a="1"/>
  <c r="Q314" i="10" s="1"/>
  <c r="Q315" i="10" a="1"/>
  <c r="Q315" i="10"/>
  <c r="Q316" i="10" a="1"/>
  <c r="Q316" i="10" s="1"/>
  <c r="Q317" i="10" a="1"/>
  <c r="Q317" i="10" s="1"/>
  <c r="Q318" i="10" a="1"/>
  <c r="Q318" i="10" s="1"/>
  <c r="Q319" i="10" a="1"/>
  <c r="Q319" i="10" s="1"/>
  <c r="Q320" i="10" a="1"/>
  <c r="Q320" i="10" s="1"/>
  <c r="Q321" i="10" a="1"/>
  <c r="Q321" i="10"/>
  <c r="Q322" i="10" a="1"/>
  <c r="Q322" i="10" s="1"/>
  <c r="Q323" i="10" a="1"/>
  <c r="Q323" i="10"/>
  <c r="Q324" i="10" a="1"/>
  <c r="Q324" i="10" s="1"/>
  <c r="Q325" i="10" a="1"/>
  <c r="Q325" i="10" s="1"/>
  <c r="Q326" i="10" a="1"/>
  <c r="Q326" i="10" s="1"/>
  <c r="Q327" i="10" a="1"/>
  <c r="Q327" i="10" s="1"/>
  <c r="Q328" i="10" a="1"/>
  <c r="Q328" i="10" s="1"/>
  <c r="Q329" i="10" a="1"/>
  <c r="Q329" i="10" s="1"/>
  <c r="Q330" i="10" a="1"/>
  <c r="Q330" i="10" s="1"/>
  <c r="Q331" i="10" a="1"/>
  <c r="Q331" i="10"/>
  <c r="Q332" i="10" a="1"/>
  <c r="Q332" i="10" s="1"/>
  <c r="Q333" i="10" a="1"/>
  <c r="Q333" i="10" s="1"/>
  <c r="Q334" i="10" a="1"/>
  <c r="Q334" i="10" s="1"/>
  <c r="Q335" i="10" a="1"/>
  <c r="Q335" i="10" s="1"/>
  <c r="Q336" i="10" a="1"/>
  <c r="Q336" i="10" s="1"/>
  <c r="Q337" i="10" a="1"/>
  <c r="Q337" i="10"/>
  <c r="Q338" i="10" a="1"/>
  <c r="Q338" i="10" s="1"/>
  <c r="Q339" i="10" a="1"/>
  <c r="Q339" i="10"/>
  <c r="Q340" i="10" a="1"/>
  <c r="Q340" i="10" s="1"/>
  <c r="Q341" i="10" a="1"/>
  <c r="Q341" i="10" s="1"/>
  <c r="Q342" i="10" a="1"/>
  <c r="Q342" i="10" s="1"/>
  <c r="Q343" i="10" a="1"/>
  <c r="Q343" i="10" s="1"/>
  <c r="Q344" i="10" a="1"/>
  <c r="Q344" i="10" s="1"/>
  <c r="Q345" i="10" a="1"/>
  <c r="Q345" i="10" s="1"/>
  <c r="Q346" i="10" a="1"/>
  <c r="Q346" i="10" s="1"/>
  <c r="Q347" i="10" a="1"/>
  <c r="Q347" i="10"/>
  <c r="Q348" i="10" a="1"/>
  <c r="Q348" i="10" s="1"/>
  <c r="Q349" i="10" a="1"/>
  <c r="Q349" i="10" s="1"/>
  <c r="Q350" i="10" a="1"/>
  <c r="Q350" i="10" s="1"/>
  <c r="Q351" i="10" a="1"/>
  <c r="Q351" i="10" s="1"/>
  <c r="Q352" i="10" a="1"/>
  <c r="Q352" i="10" s="1"/>
  <c r="Q353" i="10" a="1"/>
  <c r="Q353" i="10"/>
  <c r="Q354" i="10" a="1"/>
  <c r="Q354" i="10" s="1"/>
  <c r="Q355" i="10" a="1"/>
  <c r="Q355" i="10"/>
  <c r="Q356" i="10" a="1"/>
  <c r="Q356" i="10" s="1"/>
  <c r="Q357" i="10" a="1"/>
  <c r="Q357" i="10" s="1"/>
  <c r="Q358" i="10" a="1"/>
  <c r="Q358" i="10" s="1"/>
  <c r="Q359" i="10" a="1"/>
  <c r="Q359" i="10" s="1"/>
  <c r="Q360" i="10" a="1"/>
  <c r="Q360" i="10" s="1"/>
  <c r="Q361" i="10" a="1"/>
  <c r="Q361" i="10" s="1"/>
  <c r="Q362" i="10" a="1"/>
  <c r="Q362" i="10" s="1"/>
  <c r="Q363" i="10" a="1"/>
  <c r="Q363" i="10"/>
  <c r="Q364" i="10" a="1"/>
  <c r="Q364" i="10" s="1"/>
  <c r="Q365" i="10" a="1"/>
  <c r="Q365" i="10" s="1"/>
  <c r="Q366" i="10" a="1"/>
  <c r="Q366" i="10" s="1"/>
  <c r="Q367" i="10" a="1"/>
  <c r="Q367" i="10" s="1"/>
  <c r="Q368" i="10" a="1"/>
  <c r="Q368" i="10" s="1"/>
  <c r="Q369" i="10" a="1"/>
  <c r="Q369" i="10"/>
  <c r="Q370" i="10" a="1"/>
  <c r="Q370" i="10" s="1"/>
  <c r="Q371" i="10" a="1"/>
  <c r="Q371" i="10"/>
  <c r="Q372" i="10" a="1"/>
  <c r="Q372" i="10" s="1"/>
  <c r="Q373" i="10" a="1"/>
  <c r="Q373" i="10" s="1"/>
  <c r="Q374" i="10" a="1"/>
  <c r="Q374" i="10" s="1"/>
  <c r="Q375" i="10" a="1"/>
  <c r="Q375" i="10" s="1"/>
  <c r="Q376" i="10" a="1"/>
  <c r="Q376" i="10" s="1"/>
  <c r="Q377" i="10" a="1"/>
  <c r="Q377" i="10" s="1"/>
  <c r="Q378" i="10" a="1"/>
  <c r="Q378" i="10" s="1"/>
  <c r="Q379" i="10" a="1"/>
  <c r="Q379" i="10"/>
  <c r="Q380" i="10" a="1"/>
  <c r="Q380" i="10" s="1"/>
  <c r="Q381" i="10" a="1"/>
  <c r="Q381" i="10" s="1"/>
  <c r="Q382" i="10" a="1"/>
  <c r="Q382" i="10" s="1"/>
  <c r="Q383" i="10" a="1"/>
  <c r="Q383" i="10" s="1"/>
  <c r="Q384" i="10" a="1"/>
  <c r="Q384" i="10" s="1"/>
  <c r="Q385" i="10" a="1"/>
  <c r="Q385" i="10"/>
  <c r="Q386" i="10" a="1"/>
  <c r="Q386" i="10" s="1"/>
  <c r="Q387" i="10" a="1"/>
  <c r="Q387" i="10"/>
  <c r="Q388" i="10" a="1"/>
  <c r="Q388" i="10" s="1"/>
  <c r="Q389" i="10" a="1"/>
  <c r="Q389" i="10" s="1"/>
  <c r="Q390" i="10" a="1"/>
  <c r="Q390" i="10" s="1"/>
  <c r="Q391" i="10" a="1"/>
  <c r="Q391" i="10" s="1"/>
  <c r="Q392" i="10" a="1"/>
  <c r="Q392" i="10" s="1"/>
  <c r="Q393" i="10" a="1"/>
  <c r="Q393" i="10" s="1"/>
  <c r="Q394" i="10" a="1"/>
  <c r="Q394" i="10" s="1"/>
  <c r="Q395" i="10" a="1"/>
  <c r="Q395" i="10"/>
  <c r="Q396" i="10" a="1"/>
  <c r="Q396" i="10" s="1"/>
  <c r="Q397" i="10" a="1"/>
  <c r="Q397" i="10" s="1"/>
  <c r="Q398" i="10" a="1"/>
  <c r="Q398" i="10" s="1"/>
  <c r="Q399" i="10" a="1"/>
  <c r="Q399" i="10" s="1"/>
  <c r="Q400" i="10" a="1"/>
  <c r="Q400" i="10" s="1"/>
  <c r="Q401" i="10" a="1"/>
  <c r="Q401" i="10"/>
  <c r="Q402" i="10" a="1"/>
  <c r="Q402" i="10" s="1"/>
  <c r="Q403" i="10" a="1"/>
  <c r="Q403" i="10"/>
  <c r="Q404" i="10" a="1"/>
  <c r="Q404" i="10" s="1"/>
  <c r="Q405" i="10" a="1"/>
  <c r="Q405" i="10" s="1"/>
  <c r="Q406" i="10" a="1"/>
  <c r="Q406" i="10" s="1"/>
  <c r="Q407" i="10" a="1"/>
  <c r="Q407" i="10" s="1"/>
  <c r="Q408" i="10" a="1"/>
  <c r="Q408" i="10" s="1"/>
  <c r="Q409" i="10" a="1"/>
  <c r="Q409" i="10" s="1"/>
  <c r="Q410" i="10" a="1"/>
  <c r="Q410" i="10" s="1"/>
  <c r="Q411" i="10" a="1"/>
  <c r="Q411" i="10"/>
  <c r="Q412" i="10" a="1"/>
  <c r="Q412" i="10" s="1"/>
  <c r="Q413" i="10" a="1"/>
  <c r="Q413" i="10" s="1"/>
  <c r="Q414" i="10" a="1"/>
  <c r="Q414" i="10" s="1"/>
  <c r="Q415" i="10" a="1"/>
  <c r="Q415" i="10" s="1"/>
  <c r="Q416" i="10" a="1"/>
  <c r="Q416" i="10" s="1"/>
  <c r="Q417" i="10" a="1"/>
  <c r="Q417" i="10"/>
  <c r="Q418" i="10" a="1"/>
  <c r="Q418" i="10" s="1"/>
  <c r="Q419" i="10" a="1"/>
  <c r="Q419" i="10"/>
  <c r="Q420" i="10" a="1"/>
  <c r="Q420" i="10" s="1"/>
  <c r="Q421" i="10" a="1"/>
  <c r="Q421" i="10" s="1"/>
  <c r="Q422" i="10" a="1"/>
  <c r="Q422" i="10" s="1"/>
  <c r="Q423" i="10" a="1"/>
  <c r="Q423" i="10" s="1"/>
  <c r="Q424" i="10" a="1"/>
  <c r="Q424" i="10" s="1"/>
  <c r="Q425" i="10" a="1"/>
  <c r="Q425" i="10" s="1"/>
  <c r="Q426" i="10" a="1"/>
  <c r="Q426" i="10" s="1"/>
  <c r="Q427" i="10" a="1"/>
  <c r="Q427" i="10"/>
  <c r="Q428" i="10" a="1"/>
  <c r="Q428" i="10" s="1"/>
  <c r="Q429" i="10" a="1"/>
  <c r="Q429" i="10" s="1"/>
  <c r="Q430" i="10" a="1"/>
  <c r="Q430" i="10" s="1"/>
  <c r="Q431" i="10" a="1"/>
  <c r="Q431" i="10" s="1"/>
  <c r="Q432" i="10" a="1"/>
  <c r="Q432" i="10" s="1"/>
  <c r="Q433" i="10" a="1"/>
  <c r="Q433" i="10"/>
  <c r="Q434" i="10" a="1"/>
  <c r="Q434" i="10" s="1"/>
  <c r="Q435" i="10" a="1"/>
  <c r="Q435" i="10"/>
  <c r="Q436" i="10" a="1"/>
  <c r="Q436" i="10" s="1"/>
  <c r="Q437" i="10" a="1"/>
  <c r="Q437" i="10" s="1"/>
  <c r="Q438" i="10" a="1"/>
  <c r="Q438" i="10" s="1"/>
  <c r="Q439" i="10" a="1"/>
  <c r="Q439" i="10" s="1"/>
  <c r="Q440" i="10" a="1"/>
  <c r="Q440" i="10" s="1"/>
  <c r="Q441" i="10" a="1"/>
  <c r="Q441" i="10" s="1"/>
  <c r="Q442" i="10" a="1"/>
  <c r="Q442" i="10" s="1"/>
  <c r="Q443" i="10" a="1"/>
  <c r="Q443" i="10"/>
  <c r="Q444" i="10" a="1"/>
  <c r="Q444" i="10" s="1"/>
  <c r="Q445" i="10" a="1"/>
  <c r="Q445" i="10" s="1"/>
  <c r="Q446" i="10" a="1"/>
  <c r="Q446" i="10" s="1"/>
  <c r="Q447" i="10" a="1"/>
  <c r="Q447" i="10" s="1"/>
  <c r="Q448" i="10" a="1"/>
  <c r="Q448" i="10" s="1"/>
  <c r="Q449" i="10" a="1"/>
  <c r="Q449" i="10"/>
  <c r="Q450" i="10" a="1"/>
  <c r="Q450" i="10" s="1"/>
  <c r="Q451" i="10" a="1"/>
  <c r="Q451" i="10"/>
  <c r="Q452" i="10" a="1"/>
  <c r="Q452" i="10" s="1"/>
  <c r="Q453" i="10" a="1"/>
  <c r="Q453" i="10" s="1"/>
  <c r="Q454" i="10" a="1"/>
  <c r="Q454" i="10" s="1"/>
  <c r="Q455" i="10" a="1"/>
  <c r="Q455" i="10" s="1"/>
  <c r="Q456" i="10" a="1"/>
  <c r="Q456" i="10" s="1"/>
  <c r="Q457" i="10" a="1"/>
  <c r="Q457" i="10" s="1"/>
  <c r="Q458" i="10" a="1"/>
  <c r="Q458" i="10" s="1"/>
  <c r="Q459" i="10" a="1"/>
  <c r="Q459" i="10"/>
  <c r="Q460" i="10" a="1"/>
  <c r="Q460" i="10" s="1"/>
  <c r="Q461" i="10" a="1"/>
  <c r="Q461" i="10" s="1"/>
  <c r="Q462" i="10" a="1"/>
  <c r="Q462" i="10" s="1"/>
  <c r="Q463" i="10" a="1"/>
  <c r="Q463" i="10" s="1"/>
  <c r="Q464" i="10" a="1"/>
  <c r="Q464" i="10" s="1"/>
  <c r="Q465" i="10" a="1"/>
  <c r="Q465" i="10"/>
  <c r="Q466" i="10" a="1"/>
  <c r="Q466" i="10" s="1"/>
  <c r="Q467" i="10" a="1"/>
  <c r="Q467" i="10"/>
  <c r="Q468" i="10" a="1"/>
  <c r="Q468" i="10" s="1"/>
  <c r="Q469" i="10" a="1"/>
  <c r="Q469" i="10" s="1"/>
  <c r="Q470" i="10" a="1"/>
  <c r="Q470" i="10" s="1"/>
  <c r="Q471" i="10" a="1"/>
  <c r="Q471" i="10" s="1"/>
  <c r="Q472" i="10" a="1"/>
  <c r="Q472" i="10" s="1"/>
  <c r="Q473" i="10" a="1"/>
  <c r="Q473" i="10" s="1"/>
  <c r="Q474" i="10" a="1"/>
  <c r="Q474" i="10" s="1"/>
  <c r="Q475" i="10" a="1"/>
  <c r="Q475" i="10"/>
  <c r="Q476" i="10" a="1"/>
  <c r="Q476" i="10" s="1"/>
  <c r="Q477" i="10" a="1"/>
  <c r="Q477" i="10" s="1"/>
  <c r="Q478" i="10" a="1"/>
  <c r="Q478" i="10" s="1"/>
  <c r="Q479" i="10" a="1"/>
  <c r="Q479" i="10" s="1"/>
  <c r="Q480" i="10" a="1"/>
  <c r="Q480" i="10" s="1"/>
  <c r="Q481" i="10" a="1"/>
  <c r="Q481" i="10"/>
  <c r="Q482" i="10" a="1"/>
  <c r="Q482" i="10" s="1"/>
  <c r="Q483" i="10" a="1"/>
  <c r="Q483" i="10"/>
  <c r="Q484" i="10" a="1"/>
  <c r="Q484" i="10" s="1"/>
  <c r="Q485" i="10" a="1"/>
  <c r="Q485" i="10" s="1"/>
  <c r="Q486" i="10" a="1"/>
  <c r="Q486" i="10" s="1"/>
  <c r="Q487" i="10" a="1"/>
  <c r="Q487" i="10" s="1"/>
  <c r="Q488" i="10" a="1"/>
  <c r="Q488" i="10" s="1"/>
  <c r="Q489" i="10" a="1"/>
  <c r="Q489" i="10" s="1"/>
  <c r="Q490" i="10" a="1"/>
  <c r="Q490" i="10" s="1"/>
  <c r="Q491" i="10" a="1"/>
  <c r="Q491" i="10"/>
  <c r="Q492" i="10" a="1"/>
  <c r="Q492" i="10" s="1"/>
  <c r="Q493" i="10" a="1"/>
  <c r="Q493" i="10" s="1"/>
  <c r="Q494" i="10" a="1"/>
  <c r="Q494" i="10" s="1"/>
  <c r="Q495" i="10" a="1"/>
  <c r="Q495" i="10" s="1"/>
  <c r="Q496" i="10" a="1"/>
  <c r="Q496" i="10" s="1"/>
  <c r="Q497" i="10" a="1"/>
  <c r="Q497" i="10"/>
  <c r="Q498" i="10" a="1"/>
  <c r="Q498" i="10" s="1"/>
  <c r="Q499" i="10" a="1"/>
  <c r="Q499" i="10"/>
  <c r="Q500" i="10" a="1"/>
  <c r="Q500" i="10" s="1"/>
  <c r="Q501" i="10" a="1"/>
  <c r="Q501" i="10" s="1"/>
  <c r="Q502" i="10" a="1"/>
  <c r="Q502" i="10" s="1"/>
  <c r="Q503" i="10" a="1"/>
  <c r="Q503" i="10" s="1"/>
  <c r="Q504" i="10" a="1"/>
  <c r="Q504" i="10" s="1"/>
  <c r="Q505" i="10" a="1"/>
  <c r="Q505" i="10" s="1"/>
  <c r="Q506" i="10" a="1"/>
  <c r="Q506" i="10" s="1"/>
  <c r="Q507" i="10" a="1"/>
  <c r="Q507" i="10"/>
  <c r="Q508" i="10" a="1"/>
  <c r="Q508" i="10" s="1"/>
  <c r="Q509" i="10" a="1"/>
  <c r="Q509" i="10" s="1"/>
  <c r="Q510" i="10" a="1"/>
  <c r="Q510" i="10" s="1"/>
  <c r="Q511" i="10" a="1"/>
  <c r="Q511" i="10" s="1"/>
  <c r="Q512" i="10" a="1"/>
  <c r="Q512" i="10" s="1"/>
  <c r="Q513" i="10" a="1"/>
  <c r="Q513" i="10"/>
  <c r="Q514" i="10" a="1"/>
  <c r="Q514" i="10" s="1"/>
  <c r="Q515" i="10" a="1"/>
  <c r="Q515" i="10"/>
  <c r="Q516" i="10" a="1"/>
  <c r="Q516" i="10" s="1"/>
  <c r="Q517" i="10" a="1"/>
  <c r="Q517" i="10" s="1"/>
  <c r="Q518" i="10" a="1"/>
  <c r="Q518" i="10" s="1"/>
  <c r="Q519" i="10" a="1"/>
  <c r="Q519" i="10" s="1"/>
  <c r="Q520" i="10" a="1"/>
  <c r="Q520" i="10" s="1"/>
  <c r="Q521" i="10" a="1"/>
  <c r="Q521" i="10" s="1"/>
  <c r="Q522" i="10" a="1"/>
  <c r="Q522" i="10" s="1"/>
  <c r="Q523" i="10" a="1"/>
  <c r="Q523" i="10"/>
  <c r="Q524" i="10" a="1"/>
  <c r="Q524" i="10" s="1"/>
  <c r="Q525" i="10" a="1"/>
  <c r="Q525" i="10" s="1"/>
  <c r="Q526" i="10" a="1"/>
  <c r="Q526" i="10" s="1"/>
  <c r="Q527" i="10" a="1"/>
  <c r="Q527" i="10" s="1"/>
  <c r="Q528" i="10" a="1"/>
  <c r="Q528" i="10" s="1"/>
  <c r="Q529" i="10" a="1"/>
  <c r="Q529" i="10"/>
  <c r="Q530" i="10" a="1"/>
  <c r="Q530" i="10" s="1"/>
  <c r="Q531" i="10" a="1"/>
  <c r="Q531" i="10"/>
  <c r="Q532" i="10" a="1"/>
  <c r="Q532" i="10" s="1"/>
  <c r="Q533" i="10" a="1"/>
  <c r="Q533" i="10" s="1"/>
  <c r="Q534" i="10" a="1"/>
  <c r="Q534" i="10" s="1"/>
  <c r="Q535" i="10" a="1"/>
  <c r="Q535" i="10" s="1"/>
  <c r="Q536" i="10" a="1"/>
  <c r="Q536" i="10" s="1"/>
  <c r="Q537" i="10" a="1"/>
  <c r="Q537" i="10" s="1"/>
  <c r="Q538" i="10" a="1"/>
  <c r="Q538" i="10" s="1"/>
  <c r="Q539" i="10" a="1"/>
  <c r="Q539" i="10"/>
  <c r="Q540" i="10" a="1"/>
  <c r="Q540" i="10" s="1"/>
  <c r="Q541" i="10" a="1"/>
  <c r="Q541" i="10" s="1"/>
  <c r="Q542" i="10" a="1"/>
  <c r="Q542" i="10" s="1"/>
  <c r="Q543" i="10" a="1"/>
  <c r="Q543" i="10" s="1"/>
  <c r="Q544" i="10" a="1"/>
  <c r="Q544" i="10" s="1"/>
  <c r="Q545" i="10" a="1"/>
  <c r="Q545" i="10"/>
  <c r="Q546" i="10" a="1"/>
  <c r="Q546" i="10" s="1"/>
  <c r="Q547" i="10" a="1"/>
  <c r="Q547" i="10"/>
  <c r="Q548" i="10" a="1"/>
  <c r="Q548" i="10" s="1"/>
  <c r="Q549" i="10" a="1"/>
  <c r="Q549" i="10" s="1"/>
  <c r="Q550" i="10" a="1"/>
  <c r="Q550" i="10" s="1"/>
  <c r="Q551" i="10" a="1"/>
  <c r="Q551" i="10" s="1"/>
  <c r="Q552" i="10" a="1"/>
  <c r="Q552" i="10" s="1"/>
  <c r="Q553" i="10" a="1"/>
  <c r="Q553" i="10" s="1"/>
  <c r="Q554" i="10" a="1"/>
  <c r="Q554" i="10" s="1"/>
  <c r="Q555" i="10" a="1"/>
  <c r="Q555" i="10"/>
  <c r="Q556" i="10" a="1"/>
  <c r="Q556" i="10" s="1"/>
  <c r="Q557" i="10" a="1"/>
  <c r="Q557" i="10" s="1"/>
  <c r="Q558" i="10" a="1"/>
  <c r="Q558" i="10" s="1"/>
  <c r="Q559" i="10" a="1"/>
  <c r="Q559" i="10" s="1"/>
  <c r="Q560" i="10" a="1"/>
  <c r="Q560" i="10" s="1"/>
  <c r="Q561" i="10" a="1"/>
  <c r="Q561" i="10"/>
  <c r="Q562" i="10" a="1"/>
  <c r="Q562" i="10" s="1"/>
  <c r="Q563" i="10" a="1"/>
  <c r="Q563" i="10"/>
  <c r="Q564" i="10" a="1"/>
  <c r="Q564" i="10" s="1"/>
  <c r="Q565" i="10" a="1"/>
  <c r="Q565" i="10" s="1"/>
  <c r="Q566" i="10" a="1"/>
  <c r="Q566" i="10" s="1"/>
  <c r="Q567" i="10" a="1"/>
  <c r="Q567" i="10" s="1"/>
  <c r="Q568" i="10" a="1"/>
  <c r="Q568" i="10" s="1"/>
  <c r="Q569" i="10" a="1"/>
  <c r="Q569" i="10" s="1"/>
  <c r="Q570" i="10" a="1"/>
  <c r="Q570" i="10" s="1"/>
  <c r="Q571" i="10" a="1"/>
  <c r="Q571" i="10"/>
  <c r="Q572" i="10" a="1"/>
  <c r="Q572" i="10" s="1"/>
  <c r="Q573" i="10" a="1"/>
  <c r="Q573" i="10" s="1"/>
  <c r="Q574" i="10" a="1"/>
  <c r="Q574" i="10" s="1"/>
  <c r="Q575" i="10" a="1"/>
  <c r="Q575" i="10" s="1"/>
  <c r="Q576" i="10" a="1"/>
  <c r="Q576" i="10" s="1"/>
  <c r="Q577" i="10" a="1"/>
  <c r="Q577" i="10"/>
  <c r="Q578" i="10" a="1"/>
  <c r="Q578" i="10" s="1"/>
  <c r="Q579" i="10" a="1"/>
  <c r="Q579" i="10"/>
  <c r="Q580" i="10" a="1"/>
  <c r="Q580" i="10" s="1"/>
  <c r="Q581" i="10" a="1"/>
  <c r="Q581" i="10" s="1"/>
  <c r="Q582" i="10" a="1"/>
  <c r="Q582" i="10" s="1"/>
  <c r="Q583" i="10" a="1"/>
  <c r="Q583" i="10" s="1"/>
  <c r="Q584" i="10" a="1"/>
  <c r="Q584" i="10" s="1"/>
  <c r="Q585" i="10" a="1"/>
  <c r="Q585" i="10" s="1"/>
  <c r="Q586" i="10" a="1"/>
  <c r="Q586" i="10" s="1"/>
  <c r="Q587" i="10" a="1"/>
  <c r="Q587" i="10"/>
  <c r="Q588" i="10" a="1"/>
  <c r="Q588" i="10" s="1"/>
  <c r="Q589" i="10" a="1"/>
  <c r="Q589" i="10" s="1"/>
  <c r="Q590" i="10" a="1"/>
  <c r="Q590" i="10" s="1"/>
  <c r="Q591" i="10" a="1"/>
  <c r="Q591" i="10" s="1"/>
  <c r="Q592" i="10" a="1"/>
  <c r="Q592" i="10" s="1"/>
  <c r="Q593" i="10" a="1"/>
  <c r="Q593" i="10"/>
  <c r="Q594" i="10" a="1"/>
  <c r="Q594" i="10" s="1"/>
  <c r="Q595" i="10" a="1"/>
  <c r="Q595" i="10"/>
  <c r="Q596" i="10" a="1"/>
  <c r="Q596" i="10" s="1"/>
  <c r="Q597" i="10" a="1"/>
  <c r="Q597" i="10" s="1"/>
  <c r="Q598" i="10" a="1"/>
  <c r="Q598" i="10" s="1"/>
  <c r="Q599" i="10" a="1"/>
  <c r="Q599" i="10" s="1"/>
  <c r="Q600" i="10" a="1"/>
  <c r="Q600" i="10" s="1"/>
  <c r="Q601" i="10" a="1"/>
  <c r="Q601" i="10" s="1"/>
  <c r="Q602" i="10" a="1"/>
  <c r="Q602" i="10" s="1"/>
  <c r="Q603" i="10" a="1"/>
  <c r="Q603" i="10"/>
  <c r="Q604" i="10" a="1"/>
  <c r="Q604" i="10" s="1"/>
  <c r="Q605" i="10" a="1"/>
  <c r="Q605" i="10" s="1"/>
  <c r="Q606" i="10" a="1"/>
  <c r="Q606" i="10" s="1"/>
  <c r="Q607" i="10" a="1"/>
  <c r="Q607" i="10" s="1"/>
  <c r="Q608" i="10" a="1"/>
  <c r="Q608" i="10" s="1"/>
  <c r="Q609" i="10" a="1"/>
  <c r="Q609" i="10"/>
  <c r="Q610" i="10" a="1"/>
  <c r="Q610" i="10" s="1"/>
  <c r="Q611" i="10" a="1"/>
  <c r="Q611" i="10"/>
  <c r="Q612" i="10" a="1"/>
  <c r="Q612" i="10" s="1"/>
  <c r="Q613" i="10" a="1"/>
  <c r="Q613" i="10" s="1"/>
  <c r="Q614" i="10" a="1"/>
  <c r="Q614" i="10" s="1"/>
  <c r="Q615" i="10" a="1"/>
  <c r="Q615" i="10" s="1"/>
  <c r="Q616" i="10" a="1"/>
  <c r="Q616" i="10" s="1"/>
  <c r="Q617" i="10" a="1"/>
  <c r="Q617" i="10" s="1"/>
  <c r="Q618" i="10" a="1"/>
  <c r="Q618" i="10" s="1"/>
  <c r="Q619" i="10" a="1"/>
  <c r="Q619" i="10"/>
  <c r="Q620" i="10" a="1"/>
  <c r="Q620" i="10" s="1"/>
  <c r="Q621" i="10" a="1"/>
  <c r="Q621" i="10" s="1"/>
  <c r="Q622" i="10" a="1"/>
  <c r="Q622" i="10" s="1"/>
  <c r="Q623" i="10" a="1"/>
  <c r="Q623" i="10" s="1"/>
  <c r="Q624" i="10" a="1"/>
  <c r="Q624" i="10" s="1"/>
  <c r="Q625" i="10" a="1"/>
  <c r="Q625" i="10"/>
  <c r="Q626" i="10" a="1"/>
  <c r="Q626" i="10" s="1"/>
  <c r="Q627" i="10" a="1"/>
  <c r="Q627" i="10"/>
  <c r="Q628" i="10" a="1"/>
  <c r="Q628" i="10" s="1"/>
  <c r="Q629" i="10" a="1"/>
  <c r="Q629" i="10" s="1"/>
  <c r="Q630" i="10" a="1"/>
  <c r="Q630" i="10" s="1"/>
  <c r="Q631" i="10" a="1"/>
  <c r="Q631" i="10" s="1"/>
  <c r="Q632" i="10" a="1"/>
  <c r="Q632" i="10" s="1"/>
  <c r="Q633" i="10" a="1"/>
  <c r="Q633" i="10" s="1"/>
  <c r="Q634" i="10" a="1"/>
  <c r="Q634" i="10" s="1"/>
  <c r="Q635" i="10" a="1"/>
  <c r="Q635" i="10"/>
  <c r="Q636" i="10" a="1"/>
  <c r="Q636" i="10" s="1"/>
  <c r="Q637" i="10" a="1"/>
  <c r="Q637" i="10" s="1"/>
  <c r="Q638" i="10" a="1"/>
  <c r="Q638" i="10" s="1"/>
  <c r="Q639" i="10" a="1"/>
  <c r="Q639" i="10" s="1"/>
  <c r="Q640" i="10" a="1"/>
  <c r="Q640" i="10"/>
  <c r="Q641" i="10" a="1"/>
  <c r="Q641" i="10" s="1"/>
  <c r="Q642" i="10" a="1"/>
  <c r="Q642" i="10"/>
  <c r="Q643" i="10" a="1"/>
  <c r="Q643" i="10" s="1"/>
  <c r="Q644" i="10" a="1"/>
  <c r="Q644" i="10"/>
  <c r="Q645" i="10" a="1"/>
  <c r="Q645" i="10" s="1"/>
  <c r="Q646" i="10" a="1"/>
  <c r="Q646" i="10"/>
  <c r="Q647" i="10" a="1"/>
  <c r="Q647" i="10" s="1"/>
  <c r="Q648" i="10" a="1"/>
  <c r="Q648" i="10"/>
  <c r="Q649" i="10" a="1"/>
  <c r="Q649" i="10" s="1"/>
  <c r="Q650" i="10" a="1"/>
  <c r="Q650" i="10"/>
  <c r="Q651" i="10" a="1"/>
  <c r="Q651" i="10" s="1"/>
  <c r="Q652" i="10" a="1"/>
  <c r="Q652" i="10"/>
  <c r="Q653" i="10" a="1"/>
  <c r="Q653" i="10" s="1"/>
  <c r="Q654" i="10" a="1"/>
  <c r="Q654" i="10"/>
  <c r="Q655" i="10" a="1"/>
  <c r="Q655" i="10" s="1"/>
  <c r="Q656" i="10" a="1"/>
  <c r="Q656" i="10"/>
  <c r="Q657" i="10" a="1"/>
  <c r="Q657" i="10" s="1"/>
  <c r="Q658" i="10" a="1"/>
  <c r="Q658" i="10"/>
  <c r="Q659" i="10" a="1"/>
  <c r="Q659" i="10" s="1"/>
  <c r="Q660" i="10" a="1"/>
  <c r="Q660" i="10"/>
  <c r="Q661" i="10" a="1"/>
  <c r="Q661" i="10" s="1"/>
  <c r="Q662" i="10" a="1"/>
  <c r="Q662" i="10"/>
  <c r="Q663" i="10" a="1"/>
  <c r="Q663" i="10" s="1"/>
  <c r="Q664" i="10" a="1"/>
  <c r="Q664" i="10"/>
  <c r="Q665" i="10" a="1"/>
  <c r="Q665" i="10" s="1"/>
  <c r="Q666" i="10" a="1"/>
  <c r="Q666" i="10"/>
  <c r="Q667" i="10" a="1"/>
  <c r="Q667" i="10" s="1"/>
  <c r="Q668" i="10" a="1"/>
  <c r="Q668" i="10"/>
  <c r="Q669" i="10" a="1"/>
  <c r="Q669" i="10" s="1"/>
  <c r="Q670" i="10" a="1"/>
  <c r="Q670" i="10"/>
  <c r="Q671" i="10" a="1"/>
  <c r="Q671" i="10" s="1"/>
  <c r="Q672" i="10" a="1"/>
  <c r="Q672" i="10"/>
  <c r="Q673" i="10" a="1"/>
  <c r="Q673" i="10" s="1"/>
  <c r="Q674" i="10" a="1"/>
  <c r="Q674" i="10"/>
  <c r="Q675" i="10" a="1"/>
  <c r="Q675" i="10" s="1"/>
  <c r="Q676" i="10" a="1"/>
  <c r="Q676" i="10"/>
  <c r="Q677" i="10" a="1"/>
  <c r="Q677" i="10" s="1"/>
  <c r="Q678" i="10" a="1"/>
  <c r="Q678" i="10"/>
  <c r="Q679" i="10" a="1"/>
  <c r="Q679" i="10" s="1"/>
  <c r="Q680" i="10" a="1"/>
  <c r="Q680" i="10"/>
  <c r="Q681" i="10" a="1"/>
  <c r="Q681" i="10" s="1"/>
  <c r="Q682" i="10" a="1"/>
  <c r="Q682" i="10"/>
  <c r="Q683" i="10" a="1"/>
  <c r="Q683" i="10" s="1"/>
  <c r="Q684" i="10" a="1"/>
  <c r="Q684" i="10"/>
  <c r="Q685" i="10" a="1"/>
  <c r="Q685" i="10" s="1"/>
  <c r="Q686" i="10" a="1"/>
  <c r="Q686" i="10"/>
  <c r="Q687" i="10" a="1"/>
  <c r="Q687" i="10" s="1"/>
  <c r="Q688" i="10" a="1"/>
  <c r="Q688" i="10"/>
  <c r="Q689" i="10" a="1"/>
  <c r="Q689" i="10" s="1"/>
  <c r="Q690" i="10" a="1"/>
  <c r="Q690" i="10"/>
  <c r="Q691" i="10" a="1"/>
  <c r="Q691" i="10" s="1"/>
  <c r="Q692" i="10" a="1"/>
  <c r="Q692" i="10"/>
  <c r="Q693" i="10" a="1"/>
  <c r="Q693" i="10" s="1"/>
  <c r="Q694" i="10" a="1"/>
  <c r="Q694" i="10"/>
  <c r="Q695" i="10" a="1"/>
  <c r="Q695" i="10" s="1"/>
  <c r="Q696" i="10" a="1"/>
  <c r="Q696" i="10" s="1"/>
  <c r="Q697" i="10" a="1"/>
  <c r="Q697" i="10" s="1"/>
  <c r="Q698" i="10" a="1"/>
  <c r="Q698" i="10" s="1"/>
  <c r="Q699" i="10" a="1"/>
  <c r="Q699" i="10" s="1"/>
  <c r="Q700" i="10" a="1"/>
  <c r="Q700" i="10"/>
  <c r="Q701" i="10" a="1"/>
  <c r="Q701" i="10" s="1"/>
  <c r="Q702" i="10" a="1"/>
  <c r="Q702" i="10"/>
  <c r="Q703" i="10" a="1"/>
  <c r="Q703" i="10" s="1"/>
  <c r="Q704" i="10" a="1"/>
  <c r="Q704" i="10" s="1"/>
  <c r="Q705" i="10" a="1"/>
  <c r="Q705" i="10" s="1"/>
  <c r="Q706" i="10" a="1"/>
  <c r="Q706" i="10" s="1"/>
  <c r="Q707" i="10" a="1"/>
  <c r="Q707" i="10" s="1"/>
  <c r="Q708" i="10" a="1"/>
  <c r="Q708" i="10"/>
  <c r="Q709" i="10" a="1"/>
  <c r="Q709" i="10" s="1"/>
  <c r="Q710" i="10" a="1"/>
  <c r="Q710" i="10"/>
  <c r="Q711" i="10" a="1"/>
  <c r="Q711" i="10" s="1"/>
  <c r="Q712" i="10" a="1"/>
  <c r="Q712" i="10" s="1"/>
  <c r="Q713" i="10" a="1"/>
  <c r="Q713" i="10" s="1"/>
  <c r="Q714" i="10" a="1"/>
  <c r="Q714" i="10" s="1"/>
  <c r="Q715" i="10" a="1"/>
  <c r="Q715" i="10" s="1"/>
  <c r="Q716" i="10" a="1"/>
  <c r="Q716" i="10"/>
  <c r="Q717" i="10" a="1"/>
  <c r="Q717" i="10" s="1"/>
  <c r="Q718" i="10" a="1"/>
  <c r="Q718" i="10"/>
  <c r="Q719" i="10" a="1"/>
  <c r="Q719" i="10" s="1"/>
  <c r="Q720" i="10" a="1"/>
  <c r="Q720" i="10" s="1"/>
  <c r="Q721" i="10" a="1"/>
  <c r="Q721" i="10" s="1"/>
  <c r="Q722" i="10" a="1"/>
  <c r="Q722" i="10" s="1"/>
  <c r="Q723" i="10" a="1"/>
  <c r="Q723" i="10" s="1"/>
  <c r="Q724" i="10" a="1"/>
  <c r="Q724" i="10"/>
  <c r="Q725" i="10" a="1"/>
  <c r="Q725" i="10" s="1"/>
  <c r="Q726" i="10" a="1"/>
  <c r="Q726" i="10"/>
  <c r="Q727" i="10" a="1"/>
  <c r="Q727" i="10" s="1"/>
  <c r="Q728" i="10" a="1"/>
  <c r="Q728" i="10" s="1"/>
  <c r="Q729" i="10" a="1"/>
  <c r="Q729" i="10" s="1"/>
  <c r="Q730" i="10" a="1"/>
  <c r="Q730" i="10" s="1"/>
  <c r="Q731" i="10" a="1"/>
  <c r="Q731" i="10" s="1"/>
  <c r="Q732" i="10" a="1"/>
  <c r="Q732" i="10"/>
  <c r="Q733" i="10" a="1"/>
  <c r="Q733" i="10" s="1"/>
  <c r="Q734" i="10" a="1"/>
  <c r="Q734" i="10"/>
  <c r="Q735" i="10" a="1"/>
  <c r="Q735" i="10" s="1"/>
  <c r="Q736" i="10" a="1"/>
  <c r="Q736" i="10" s="1"/>
  <c r="Q737" i="10" a="1"/>
  <c r="Q737" i="10" s="1"/>
  <c r="Q738" i="10" a="1"/>
  <c r="Q738" i="10" s="1"/>
  <c r="Q739" i="10" a="1"/>
  <c r="Q739" i="10" s="1"/>
  <c r="Q740" i="10" a="1"/>
  <c r="Q740" i="10"/>
  <c r="Q741" i="10" a="1"/>
  <c r="Q741" i="10" s="1"/>
  <c r="Q742" i="10" a="1"/>
  <c r="Q742" i="10"/>
  <c r="Q743" i="10" a="1"/>
  <c r="Q743" i="10" s="1"/>
  <c r="Q744" i="10" a="1"/>
  <c r="Q744" i="10" s="1"/>
  <c r="Q745" i="10" a="1"/>
  <c r="Q745" i="10" s="1"/>
  <c r="Q746" i="10" a="1"/>
  <c r="Q746" i="10" s="1"/>
  <c r="Q747" i="10" a="1"/>
  <c r="Q747" i="10" s="1"/>
  <c r="Q748" i="10" a="1"/>
  <c r="Q748" i="10"/>
  <c r="Q749" i="10" a="1"/>
  <c r="Q749" i="10" s="1"/>
  <c r="Q750" i="10" a="1"/>
  <c r="Q750" i="10"/>
  <c r="Q751" i="10" a="1"/>
  <c r="Q751" i="10" s="1"/>
  <c r="Q752" i="10" a="1"/>
  <c r="Q752" i="10" s="1"/>
  <c r="Q753" i="10" a="1"/>
  <c r="Q753" i="10" s="1"/>
  <c r="Q754" i="10" a="1"/>
  <c r="Q754" i="10" s="1"/>
  <c r="Q755" i="10" a="1"/>
  <c r="Q755" i="10" s="1"/>
  <c r="Q756" i="10" a="1"/>
  <c r="Q756" i="10"/>
  <c r="Q757" i="10" a="1"/>
  <c r="Q757" i="10" s="1"/>
  <c r="Q758" i="10" a="1"/>
  <c r="Q758" i="10"/>
  <c r="Q759" i="10" a="1"/>
  <c r="Q759" i="10" s="1"/>
  <c r="Q760" i="10" a="1"/>
  <c r="Q760" i="10" s="1"/>
  <c r="Q761" i="10" a="1"/>
  <c r="Q761" i="10" s="1"/>
  <c r="Q762" i="10" a="1"/>
  <c r="Q762" i="10" s="1"/>
  <c r="Q763" i="10" a="1"/>
  <c r="Q763" i="10" s="1"/>
  <c r="Q764" i="10" a="1"/>
  <c r="Q764" i="10"/>
  <c r="Q765" i="10" a="1"/>
  <c r="Q765" i="10" s="1"/>
  <c r="Q766" i="10" a="1"/>
  <c r="Q766" i="10"/>
  <c r="Q767" i="10" a="1"/>
  <c r="Q767" i="10" s="1"/>
  <c r="Q768" i="10" a="1"/>
  <c r="Q768" i="10" s="1"/>
  <c r="Q769" i="10" a="1"/>
  <c r="Q769" i="10" s="1"/>
  <c r="Q770" i="10" a="1"/>
  <c r="Q770" i="10" s="1"/>
  <c r="Q771" i="10" a="1"/>
  <c r="Q771" i="10" s="1"/>
  <c r="Q772" i="10" a="1"/>
  <c r="Q772" i="10"/>
  <c r="Q773" i="10" a="1"/>
  <c r="Q773" i="10" s="1"/>
  <c r="Q774" i="10" a="1"/>
  <c r="Q774" i="10"/>
  <c r="Q775" i="10" a="1"/>
  <c r="Q775" i="10" s="1"/>
  <c r="Q776" i="10" a="1"/>
  <c r="Q776" i="10" s="1"/>
  <c r="Q777" i="10" a="1"/>
  <c r="Q777" i="10" s="1"/>
  <c r="Q778" i="10" a="1"/>
  <c r="Q778" i="10" s="1"/>
  <c r="Q779" i="10" a="1"/>
  <c r="Q779" i="10" s="1"/>
  <c r="Q780" i="10" a="1"/>
  <c r="Q780" i="10"/>
  <c r="Q781" i="10" a="1"/>
  <c r="Q781" i="10" s="1"/>
  <c r="Q782" i="10" a="1"/>
  <c r="Q782" i="10"/>
  <c r="Q783" i="10" a="1"/>
  <c r="Q783" i="10" s="1"/>
  <c r="Q784" i="10" a="1"/>
  <c r="Q784" i="10" s="1"/>
  <c r="Q785" i="10" a="1"/>
  <c r="Q785" i="10" s="1"/>
  <c r="Q786" i="10" a="1"/>
  <c r="Q786" i="10" s="1"/>
  <c r="Q787" i="10" a="1"/>
  <c r="Q787" i="10" s="1"/>
  <c r="Q788" i="10" a="1"/>
  <c r="Q788" i="10"/>
  <c r="Q789" i="10" a="1"/>
  <c r="Q789" i="10" s="1"/>
  <c r="Q790" i="10" a="1"/>
  <c r="Q790" i="10"/>
  <c r="Q791" i="10" a="1"/>
  <c r="Q791" i="10" s="1"/>
  <c r="Q792" i="10" a="1"/>
  <c r="Q792" i="10" s="1"/>
  <c r="Q793" i="10" a="1"/>
  <c r="Q793" i="10" s="1"/>
  <c r="Q794" i="10" a="1"/>
  <c r="Q794" i="10" s="1"/>
  <c r="Q795" i="10" a="1"/>
  <c r="Q795" i="10" s="1"/>
  <c r="Q796" i="10" a="1"/>
  <c r="Q796" i="10"/>
  <c r="Q797" i="10" a="1"/>
  <c r="Q797" i="10" s="1"/>
  <c r="Q798" i="10" a="1"/>
  <c r="Q798" i="10"/>
  <c r="Q799" i="10" a="1"/>
  <c r="Q799" i="10" s="1"/>
  <c r="Q800" i="10" a="1"/>
  <c r="Q800" i="10" s="1"/>
  <c r="Q801" i="10" a="1"/>
  <c r="Q801" i="10" s="1"/>
  <c r="Q802" i="10" a="1"/>
  <c r="Q802" i="10" s="1"/>
  <c r="Q803" i="10" a="1"/>
  <c r="Q803" i="10" s="1"/>
  <c r="Q804" i="10" a="1"/>
  <c r="Q804" i="10"/>
  <c r="Q805" i="10" a="1"/>
  <c r="Q805" i="10" s="1"/>
  <c r="Q806" i="10" a="1"/>
  <c r="Q806" i="10"/>
  <c r="Q807" i="10" a="1"/>
  <c r="Q807" i="10" s="1"/>
  <c r="Q808" i="10" a="1"/>
  <c r="Q808" i="10" s="1"/>
  <c r="Q809" i="10" a="1"/>
  <c r="Q809" i="10" s="1"/>
  <c r="Q810" i="10" a="1"/>
  <c r="Q810" i="10" s="1"/>
  <c r="Q811" i="10" a="1"/>
  <c r="Q811" i="10" s="1"/>
  <c r="Q812" i="10" a="1"/>
  <c r="Q812" i="10"/>
  <c r="Q813" i="10" a="1"/>
  <c r="Q813" i="10" s="1"/>
  <c r="Q814" i="10" a="1"/>
  <c r="Q814" i="10"/>
  <c r="Q815" i="10" a="1"/>
  <c r="Q815" i="10" s="1"/>
  <c r="Q816" i="10" a="1"/>
  <c r="Q816" i="10" s="1"/>
  <c r="Q817" i="10" a="1"/>
  <c r="Q817" i="10" s="1"/>
  <c r="Q818" i="10" a="1"/>
  <c r="Q818" i="10" s="1"/>
  <c r="Q819" i="10" a="1"/>
  <c r="Q819" i="10" s="1"/>
  <c r="Q820" i="10" a="1"/>
  <c r="Q820" i="10"/>
  <c r="Q821" i="10" a="1"/>
  <c r="Q821" i="10" s="1"/>
  <c r="Q822" i="10" a="1"/>
  <c r="Q822" i="10"/>
  <c r="Q823" i="10" a="1"/>
  <c r="Q823" i="10" s="1"/>
  <c r="Q824" i="10" a="1"/>
  <c r="Q824" i="10" s="1"/>
  <c r="Q825" i="10" a="1"/>
  <c r="Q825" i="10" s="1"/>
  <c r="Q826" i="10" a="1"/>
  <c r="Q826" i="10" s="1"/>
  <c r="Q827" i="10" a="1"/>
  <c r="Q827" i="10" s="1"/>
  <c r="Q828" i="10" a="1"/>
  <c r="Q828" i="10"/>
  <c r="Q829" i="10" a="1"/>
  <c r="Q829" i="10" s="1"/>
  <c r="Q830" i="10" a="1"/>
  <c r="Q830" i="10"/>
  <c r="Q831" i="10" a="1"/>
  <c r="Q831" i="10" s="1"/>
  <c r="Q832" i="10" a="1"/>
  <c r="Q832" i="10" s="1"/>
  <c r="Q833" i="10" a="1"/>
  <c r="Q833" i="10" s="1"/>
  <c r="Q834" i="10" a="1"/>
  <c r="Q834" i="10" s="1"/>
  <c r="Q835" i="10" a="1"/>
  <c r="Q835" i="10" s="1"/>
  <c r="Q836" i="10" a="1"/>
  <c r="Q836" i="10"/>
  <c r="Q837" i="10" a="1"/>
  <c r="Q837" i="10" s="1"/>
  <c r="Q838" i="10" a="1"/>
  <c r="Q838" i="10"/>
  <c r="Q839" i="10" a="1"/>
  <c r="Q839" i="10" s="1"/>
  <c r="Q840" i="10" a="1"/>
  <c r="Q840" i="10" s="1"/>
  <c r="Q841" i="10" a="1"/>
  <c r="Q841" i="10" s="1"/>
  <c r="Q842" i="10" a="1"/>
  <c r="Q842" i="10" s="1"/>
  <c r="Q843" i="10" a="1"/>
  <c r="Q843" i="10" s="1"/>
  <c r="Q844" i="10" a="1"/>
  <c r="Q844" i="10"/>
  <c r="Q845" i="10" a="1"/>
  <c r="Q845" i="10" s="1"/>
  <c r="Q846" i="10" a="1"/>
  <c r="Q846" i="10"/>
  <c r="Q847" i="10" a="1"/>
  <c r="Q847" i="10" s="1"/>
  <c r="Q848" i="10" a="1"/>
  <c r="Q848" i="10" s="1"/>
  <c r="Q849" i="10" a="1"/>
  <c r="Q849" i="10" s="1"/>
  <c r="Q850" i="10" a="1"/>
  <c r="Q850" i="10" s="1"/>
  <c r="Q851" i="10" a="1"/>
  <c r="Q851" i="10" s="1"/>
  <c r="Q852" i="10" a="1"/>
  <c r="Q852" i="10"/>
  <c r="Q853" i="10" a="1"/>
  <c r="Q853" i="10" s="1"/>
  <c r="Q854" i="10" a="1"/>
  <c r="Q854" i="10"/>
  <c r="Q855" i="10" a="1"/>
  <c r="Q855" i="10" s="1"/>
  <c r="Q856" i="10" a="1"/>
  <c r="Q856" i="10" s="1"/>
  <c r="Q857" i="10" a="1"/>
  <c r="Q857" i="10" s="1"/>
  <c r="Q858" i="10" a="1"/>
  <c r="Q858" i="10" s="1"/>
  <c r="Q859" i="10" a="1"/>
  <c r="Q859" i="10" s="1"/>
  <c r="Q860" i="10" a="1"/>
  <c r="Q860" i="10"/>
  <c r="Q861" i="10" a="1"/>
  <c r="Q861" i="10" s="1"/>
  <c r="Q862" i="10" a="1"/>
  <c r="Q862" i="10"/>
  <c r="Q863" i="10" a="1"/>
  <c r="Q863" i="10" s="1"/>
  <c r="Q864" i="10" a="1"/>
  <c r="Q864" i="10" s="1"/>
  <c r="Q865" i="10" a="1"/>
  <c r="Q865" i="10" s="1"/>
  <c r="Q866" i="10" a="1"/>
  <c r="Q866" i="10" s="1"/>
  <c r="Q867" i="10" a="1"/>
  <c r="Q867" i="10" s="1"/>
  <c r="Q868" i="10" a="1"/>
  <c r="Q868" i="10"/>
  <c r="Q869" i="10" a="1"/>
  <c r="Q869" i="10" s="1"/>
  <c r="Q870" i="10" a="1"/>
  <c r="Q870" i="10"/>
  <c r="Q871" i="10" a="1"/>
  <c r="Q871" i="10" s="1"/>
  <c r="Q872" i="10" a="1"/>
  <c r="Q872" i="10" s="1"/>
  <c r="Q873" i="10" a="1"/>
  <c r="Q873" i="10" s="1"/>
  <c r="Q874" i="10" a="1"/>
  <c r="Q874" i="10" s="1"/>
  <c r="Q875" i="10" a="1"/>
  <c r="Q875" i="10" s="1"/>
  <c r="Q876" i="10" a="1"/>
  <c r="Q876" i="10"/>
  <c r="Q877" i="10" a="1"/>
  <c r="Q877" i="10" s="1"/>
  <c r="Q878" i="10" a="1"/>
  <c r="Q878" i="10"/>
  <c r="Q879" i="10" a="1"/>
  <c r="Q879" i="10" s="1"/>
  <c r="Q880" i="10" a="1"/>
  <c r="Q880" i="10" s="1"/>
  <c r="Q881" i="10" a="1"/>
  <c r="Q881" i="10" s="1"/>
  <c r="Q882" i="10" a="1"/>
  <c r="Q882" i="10" s="1"/>
  <c r="Q883" i="10" a="1"/>
  <c r="Q883" i="10" s="1"/>
  <c r="Q884" i="10" a="1"/>
  <c r="Q884" i="10"/>
  <c r="Q885" i="10" a="1"/>
  <c r="Q885" i="10" s="1"/>
  <c r="Q886" i="10" a="1"/>
  <c r="Q886" i="10"/>
  <c r="Q887" i="10" a="1"/>
  <c r="Q887" i="10" s="1"/>
  <c r="Q888" i="10" a="1"/>
  <c r="Q888" i="10" s="1"/>
  <c r="Q889" i="10" a="1"/>
  <c r="Q889" i="10" s="1"/>
  <c r="Q890" i="10" a="1"/>
  <c r="Q890" i="10" s="1"/>
  <c r="Q891" i="10" a="1"/>
  <c r="Q891" i="10"/>
  <c r="Q892" i="10" a="1"/>
  <c r="Q892" i="10" s="1"/>
  <c r="Q893" i="10" a="1"/>
  <c r="Q893" i="10"/>
  <c r="Q894" i="10" a="1"/>
  <c r="Q894" i="10" s="1"/>
  <c r="Q895" i="10" a="1"/>
  <c r="Q895" i="10"/>
  <c r="Q896" i="10" a="1"/>
  <c r="Q896" i="10" s="1"/>
  <c r="Q897" i="10" a="1"/>
  <c r="Q897" i="10"/>
  <c r="Q898" i="10" a="1"/>
  <c r="Q898" i="10" s="1"/>
  <c r="Q899" i="10" a="1"/>
  <c r="Q899" i="10"/>
  <c r="Q900" i="10" a="1"/>
  <c r="Q900" i="10" s="1"/>
  <c r="Q901" i="10" a="1"/>
  <c r="Q901" i="10"/>
  <c r="Q902" i="10" a="1"/>
  <c r="Q902" i="10" s="1"/>
  <c r="Q903" i="10" a="1"/>
  <c r="Q903" i="10"/>
  <c r="Q904" i="10" a="1"/>
  <c r="Q904" i="10" s="1"/>
  <c r="Q905" i="10" a="1"/>
  <c r="Q905" i="10"/>
  <c r="Q906" i="10" a="1"/>
  <c r="Q906" i="10" s="1"/>
  <c r="Q907" i="10" a="1"/>
  <c r="Q907" i="10"/>
  <c r="Q908" i="10" a="1"/>
  <c r="Q908" i="10" s="1"/>
  <c r="Q909" i="10" a="1"/>
  <c r="Q909" i="10"/>
  <c r="Q910" i="10" a="1"/>
  <c r="Q910" i="10" s="1"/>
  <c r="Q911" i="10" a="1"/>
  <c r="Q911" i="10"/>
  <c r="Q912" i="10" a="1"/>
  <c r="Q912" i="10" s="1"/>
  <c r="Q913" i="10" a="1"/>
  <c r="Q913" i="10"/>
  <c r="Q914" i="10" a="1"/>
  <c r="Q914" i="10" s="1"/>
  <c r="Q915" i="10" a="1"/>
  <c r="Q915" i="10"/>
  <c r="Q916" i="10" a="1"/>
  <c r="Q916" i="10" s="1"/>
  <c r="Q917" i="10" a="1"/>
  <c r="Q917" i="10"/>
  <c r="Q918" i="10" a="1"/>
  <c r="Q918" i="10" s="1"/>
  <c r="Q919" i="10" a="1"/>
  <c r="Q919" i="10"/>
  <c r="Q920" i="10" a="1"/>
  <c r="Q920" i="10" s="1"/>
  <c r="Q921" i="10" a="1"/>
  <c r="Q921" i="10"/>
  <c r="Q922" i="10" a="1"/>
  <c r="Q922" i="10" s="1"/>
  <c r="Q923" i="10" a="1"/>
  <c r="Q923" i="10"/>
  <c r="Q924" i="10" a="1"/>
  <c r="Q924" i="10" s="1"/>
  <c r="Q925" i="10" a="1"/>
  <c r="Q925" i="10"/>
  <c r="Q926" i="10" a="1"/>
  <c r="Q926" i="10" s="1"/>
  <c r="Q927" i="10" a="1"/>
  <c r="Q927" i="10"/>
  <c r="Q928" i="10" a="1"/>
  <c r="Q928" i="10" s="1"/>
  <c r="Q929" i="10" a="1"/>
  <c r="Q929" i="10"/>
  <c r="Q930" i="10" a="1"/>
  <c r="Q930" i="10" s="1"/>
  <c r="Q931" i="10" a="1"/>
  <c r="Q931" i="10"/>
  <c r="Q932" i="10" a="1"/>
  <c r="Q932" i="10" s="1"/>
  <c r="Q933" i="10" a="1"/>
  <c r="Q933" i="10"/>
  <c r="Q934" i="10" a="1"/>
  <c r="Q934" i="10" s="1"/>
  <c r="Q935" i="10" a="1"/>
  <c r="Q935" i="10"/>
  <c r="Q936" i="10" a="1"/>
  <c r="Q936" i="10" s="1"/>
  <c r="Q937" i="10" a="1"/>
  <c r="Q937" i="10"/>
  <c r="Q938" i="10" a="1"/>
  <c r="Q938" i="10" s="1"/>
  <c r="Q939" i="10" a="1"/>
  <c r="Q939" i="10"/>
  <c r="Q940" i="10" a="1"/>
  <c r="Q940" i="10" s="1"/>
  <c r="Q941" i="10" a="1"/>
  <c r="Q941" i="10"/>
  <c r="Q942" i="10" a="1"/>
  <c r="Q942" i="10" s="1"/>
  <c r="Q943" i="10" a="1"/>
  <c r="Q943" i="10"/>
  <c r="Q944" i="10" a="1"/>
  <c r="Q944" i="10" s="1"/>
  <c r="Q945" i="10" a="1"/>
  <c r="Q945" i="10"/>
  <c r="Q946" i="10" a="1"/>
  <c r="Q946" i="10" s="1"/>
  <c r="Q947" i="10" a="1"/>
  <c r="Q947" i="10"/>
  <c r="Q948" i="10" a="1"/>
  <c r="Q948" i="10" s="1"/>
  <c r="Q949" i="10" a="1"/>
  <c r="Q949" i="10"/>
  <c r="Q950" i="10" a="1"/>
  <c r="Q950" i="10" s="1"/>
  <c r="Q951" i="10" a="1"/>
  <c r="Q951" i="10"/>
  <c r="Q952" i="10" a="1"/>
  <c r="Q952" i="10" s="1"/>
  <c r="Q953" i="10" a="1"/>
  <c r="Q953" i="10"/>
  <c r="Q954" i="10" a="1"/>
  <c r="Q954" i="10" s="1"/>
  <c r="Q955" i="10" a="1"/>
  <c r="Q955" i="10"/>
  <c r="Q956" i="10" a="1"/>
  <c r="Q956" i="10" s="1"/>
  <c r="Q957" i="10" a="1"/>
  <c r="Q957" i="10"/>
  <c r="Q958" i="10" a="1"/>
  <c r="Q958" i="10" s="1"/>
  <c r="Q959" i="10" a="1"/>
  <c r="Q959" i="10"/>
  <c r="Q960" i="10" a="1"/>
  <c r="Q960" i="10" s="1"/>
  <c r="Q961" i="10" a="1"/>
  <c r="Q961" i="10"/>
  <c r="Q962" i="10" a="1"/>
  <c r="Q962" i="10" s="1"/>
  <c r="Q963" i="10" a="1"/>
  <c r="Q963" i="10"/>
  <c r="Q964" i="10" a="1"/>
  <c r="Q964" i="10" s="1"/>
  <c r="Q965" i="10" a="1"/>
  <c r="Q965" i="10"/>
  <c r="Q966" i="10" a="1"/>
  <c r="Q966" i="10" s="1"/>
  <c r="Q967" i="10" a="1"/>
  <c r="Q967" i="10"/>
  <c r="Q968" i="10" a="1"/>
  <c r="Q968" i="10" s="1"/>
  <c r="Q969" i="10" a="1"/>
  <c r="Q969" i="10"/>
  <c r="Q970" i="10" a="1"/>
  <c r="Q970" i="10" s="1"/>
  <c r="Q971" i="10" a="1"/>
  <c r="Q971" i="10"/>
  <c r="Q972" i="10" a="1"/>
  <c r="Q972" i="10" s="1"/>
  <c r="Q973" i="10" a="1"/>
  <c r="Q973" i="10"/>
  <c r="Q974" i="10" a="1"/>
  <c r="Q974" i="10" s="1"/>
  <c r="Q975" i="10" a="1"/>
  <c r="Q975" i="10"/>
  <c r="Q976" i="10" a="1"/>
  <c r="Q976" i="10" s="1"/>
  <c r="Q977" i="10" a="1"/>
  <c r="Q977" i="10"/>
  <c r="Q978" i="10" a="1"/>
  <c r="Q978" i="10" s="1"/>
  <c r="Q979" i="10" a="1"/>
  <c r="Q979" i="10"/>
  <c r="Q980" i="10" a="1"/>
  <c r="Q980" i="10" s="1"/>
  <c r="Q981" i="10" a="1"/>
  <c r="Q981" i="10"/>
  <c r="Q982" i="10" a="1"/>
  <c r="Q982" i="10" s="1"/>
  <c r="Q983" i="10" a="1"/>
  <c r="Q983" i="10"/>
  <c r="Q984" i="10" a="1"/>
  <c r="Q984" i="10" s="1"/>
  <c r="Q985" i="10" a="1"/>
  <c r="Q985" i="10"/>
  <c r="Q986" i="10" a="1"/>
  <c r="Q986" i="10" s="1"/>
  <c r="Q987" i="10" a="1"/>
  <c r="Q987" i="10"/>
  <c r="Q988" i="10" a="1"/>
  <c r="Q988" i="10" s="1"/>
  <c r="Q989" i="10" a="1"/>
  <c r="Q989" i="10"/>
  <c r="Q990" i="10" a="1"/>
  <c r="Q990" i="10" s="1"/>
  <c r="Q991" i="10" a="1"/>
  <c r="Q991" i="10"/>
  <c r="Q992" i="10" a="1"/>
  <c r="Q992" i="10" s="1"/>
  <c r="Q993" i="10" a="1"/>
  <c r="Q993" i="10"/>
  <c r="Q994" i="10" a="1"/>
  <c r="Q994" i="10" s="1"/>
  <c r="Q995" i="10" a="1"/>
  <c r="Q995" i="10"/>
  <c r="Q996" i="10" a="1"/>
  <c r="Q996" i="10" s="1"/>
  <c r="Q997" i="10" a="1"/>
  <c r="Q997" i="10"/>
  <c r="Q998" i="10" a="1"/>
  <c r="Q998" i="10" s="1"/>
  <c r="Q999" i="10" a="1"/>
  <c r="Q999" i="10"/>
  <c r="Q1000" i="10" a="1"/>
  <c r="Q1000" i="10" s="1"/>
  <c r="Q1001" i="10" a="1"/>
  <c r="Q1001" i="10"/>
  <c r="Q1002" i="10" a="1"/>
  <c r="Q1002" i="10" s="1"/>
  <c r="Q1003" i="10" a="1"/>
  <c r="Q1003" i="10"/>
  <c r="Q1004" i="10" a="1"/>
  <c r="Q1004" i="10" s="1"/>
  <c r="Q1005" i="10" a="1"/>
  <c r="Q1005" i="10"/>
  <c r="Q1006" i="10" a="1"/>
  <c r="Q1006" i="10" s="1"/>
  <c r="Q1007" i="10" a="1"/>
  <c r="Q1007" i="10"/>
  <c r="Q1008" i="10" a="1"/>
  <c r="Q1008" i="10" s="1"/>
  <c r="Q1009" i="10" a="1"/>
  <c r="Q1009" i="10"/>
  <c r="Q1010" i="10" a="1"/>
  <c r="Q1010" i="10" s="1"/>
  <c r="Q1011" i="10" a="1"/>
  <c r="Q1011" i="10"/>
  <c r="Q1012" i="10" a="1"/>
  <c r="Q1012" i="10" s="1"/>
  <c r="Q1013" i="10" a="1"/>
  <c r="Q1013" i="10"/>
  <c r="Q1014" i="10" a="1"/>
  <c r="Q1014" i="10" s="1"/>
  <c r="Q1015" i="10" a="1"/>
  <c r="Q1015" i="10"/>
  <c r="Q1016" i="10" a="1"/>
  <c r="Q1016" i="10" s="1"/>
  <c r="Q1017" i="10" a="1"/>
  <c r="Q1017" i="10"/>
  <c r="Q1018" i="10" a="1"/>
  <c r="Q1018" i="10" s="1"/>
  <c r="Q1019" i="10" a="1"/>
  <c r="Q1019" i="10"/>
  <c r="Q1020" i="10" a="1"/>
  <c r="Q1020" i="10" s="1"/>
  <c r="Q1021" i="10" a="1"/>
  <c r="Q1021" i="10"/>
  <c r="Q1022" i="10" a="1"/>
  <c r="Q1022" i="10" s="1"/>
  <c r="Q1023" i="10" a="1"/>
  <c r="Q1023" i="10"/>
  <c r="Q1024" i="10" a="1"/>
  <c r="Q1024" i="10" s="1"/>
  <c r="Q1025" i="10" a="1"/>
  <c r="Q1025" i="10"/>
  <c r="Q1026" i="10" a="1"/>
  <c r="Q1026" i="10" s="1"/>
  <c r="Q1027" i="10" a="1"/>
  <c r="Q1027" i="10"/>
  <c r="Q1028" i="10" a="1"/>
  <c r="Q1028" i="10" s="1"/>
  <c r="Q1029" i="10" a="1"/>
  <c r="Q1029" i="10"/>
  <c r="Q1030" i="10" a="1"/>
  <c r="Q1030" i="10" s="1"/>
  <c r="Q1031" i="10" a="1"/>
  <c r="Q1031" i="10"/>
  <c r="Q1032" i="10" a="1"/>
  <c r="Q1032" i="10" s="1"/>
  <c r="Q1033" i="10" a="1"/>
  <c r="Q1033" i="10"/>
  <c r="Q1034" i="10" a="1"/>
  <c r="Q1034" i="10" s="1"/>
  <c r="Q1035" i="10" a="1"/>
  <c r="Q1035" i="10"/>
  <c r="Q1036" i="10" a="1"/>
  <c r="Q1036" i="10" s="1"/>
  <c r="Q1037" i="10" a="1"/>
  <c r="Q1037" i="10"/>
  <c r="Q1038" i="10" a="1"/>
  <c r="Q1038" i="10" s="1"/>
  <c r="Q1039" i="10" a="1"/>
  <c r="Q1039" i="10"/>
  <c r="Q1040" i="10" a="1"/>
  <c r="Q1040" i="10" s="1"/>
  <c r="Q1041" i="10" a="1"/>
  <c r="Q1041" i="10"/>
  <c r="Q1042" i="10" a="1"/>
  <c r="Q1042" i="10" s="1"/>
  <c r="Q1043" i="10" a="1"/>
  <c r="Q1043" i="10"/>
  <c r="Q1044" i="10" a="1"/>
  <c r="Q1044" i="10" s="1"/>
  <c r="Q1045" i="10" a="1"/>
  <c r="Q1045" i="10"/>
  <c r="Q1046" i="10" a="1"/>
  <c r="Q1046" i="10" s="1"/>
  <c r="Q1047" i="10" a="1"/>
  <c r="Q1047" i="10"/>
  <c r="Q1048" i="10" a="1"/>
  <c r="Q1048" i="10" s="1"/>
  <c r="Q1049" i="10" a="1"/>
  <c r="Q1049" i="10"/>
  <c r="Q1050" i="10" a="1"/>
  <c r="Q1050" i="10" s="1"/>
  <c r="Q1051" i="10" a="1"/>
  <c r="Q1051" i="10"/>
  <c r="Q1052" i="10" a="1"/>
  <c r="Q1052" i="10" s="1"/>
  <c r="Q1053" i="10" a="1"/>
  <c r="Q1053" i="10"/>
  <c r="Q1054" i="10" a="1"/>
  <c r="Q1054" i="10" s="1"/>
  <c r="Q1055" i="10" a="1"/>
  <c r="Q1055" i="10"/>
  <c r="Q1056" i="10" a="1"/>
  <c r="Q1056" i="10" s="1"/>
  <c r="Q1057" i="10" a="1"/>
  <c r="Q1057" i="10"/>
  <c r="Q1058" i="10" a="1"/>
  <c r="Q1058" i="10" s="1"/>
  <c r="Q1059" i="10" a="1"/>
  <c r="Q1059" i="10"/>
  <c r="Q1060" i="10" a="1"/>
  <c r="Q1060" i="10" s="1"/>
  <c r="Q1061" i="10" a="1"/>
  <c r="Q1061" i="10"/>
  <c r="Q1062" i="10" a="1"/>
  <c r="Q1062" i="10" s="1"/>
  <c r="Q1063" i="10" a="1"/>
  <c r="Q1063" i="10"/>
  <c r="Q1064" i="10" a="1"/>
  <c r="Q1064" i="10" s="1"/>
  <c r="Q1065" i="10" a="1"/>
  <c r="Q1065" i="10"/>
  <c r="Q1066" i="10" a="1"/>
  <c r="Q1066" i="10" s="1"/>
  <c r="Q1067" i="10" a="1"/>
  <c r="Q1067" i="10"/>
  <c r="Q1068" i="10" a="1"/>
  <c r="Q1068" i="10" s="1"/>
  <c r="Q1069" i="10" a="1"/>
  <c r="Q1069" i="10"/>
  <c r="Q1070" i="10" a="1"/>
  <c r="Q1070" i="10" s="1"/>
  <c r="Q1071" i="10" a="1"/>
  <c r="Q1071" i="10"/>
  <c r="Q1072" i="10" a="1"/>
  <c r="Q1072" i="10" s="1"/>
  <c r="Q1073" i="10" a="1"/>
  <c r="Q1073" i="10"/>
  <c r="Q1074" i="10" a="1"/>
  <c r="Q1074" i="10" s="1"/>
  <c r="Q1075" i="10" a="1"/>
  <c r="Q1075" i="10"/>
  <c r="Q1076" i="10" a="1"/>
  <c r="Q1076" i="10" s="1"/>
  <c r="Q1077" i="10" a="1"/>
  <c r="Q1077" i="10"/>
  <c r="Q1078" i="10" a="1"/>
  <c r="Q1078" i="10" s="1"/>
  <c r="Q1079" i="10" a="1"/>
  <c r="Q1079" i="10"/>
  <c r="Q1080" i="10" a="1"/>
  <c r="Q1080" i="10" s="1"/>
  <c r="Q1081" i="10" a="1"/>
  <c r="Q1081" i="10"/>
  <c r="Q1082" i="10" a="1"/>
  <c r="Q1082" i="10" s="1"/>
  <c r="Q1083" i="10" a="1"/>
  <c r="Q1083" i="10"/>
  <c r="Q1084" i="10" a="1"/>
  <c r="Q1084" i="10" s="1"/>
  <c r="Q1085" i="10" a="1"/>
  <c r="Q1085" i="10"/>
  <c r="Q1086" i="10" a="1"/>
  <c r="Q1086" i="10" s="1"/>
  <c r="Q1087" i="10" a="1"/>
  <c r="Q1087" i="10"/>
  <c r="Q1088" i="10" a="1"/>
  <c r="Q1088" i="10" s="1"/>
  <c r="Q1089" i="10" a="1"/>
  <c r="Q1089" i="10"/>
  <c r="Q1090" i="10" a="1"/>
  <c r="Q1090" i="10" s="1"/>
  <c r="Q1091" i="10" a="1"/>
  <c r="Q1091" i="10"/>
  <c r="Q1092" i="10" a="1"/>
  <c r="Q1092" i="10" s="1"/>
  <c r="Q1093" i="10" a="1"/>
  <c r="Q1093" i="10"/>
  <c r="Q1094" i="10" a="1"/>
  <c r="Q1094" i="10" s="1"/>
  <c r="Q1095" i="10" a="1"/>
  <c r="Q1095" i="10"/>
  <c r="Q1096" i="10" a="1"/>
  <c r="Q1096" i="10" s="1"/>
  <c r="Q1097" i="10" a="1"/>
  <c r="Q1097" i="10"/>
  <c r="Q1098" i="10" a="1"/>
  <c r="Q1098" i="10" s="1"/>
  <c r="Q1099" i="10" a="1"/>
  <c r="Q1099" i="10"/>
  <c r="Q1100" i="10" a="1"/>
  <c r="Q1100" i="10" s="1"/>
  <c r="Q1101" i="10" a="1"/>
  <c r="Q1101" i="10"/>
  <c r="Q1102" i="10" a="1"/>
  <c r="Q1102" i="10" s="1"/>
  <c r="Q1103" i="10" a="1"/>
  <c r="Q1103" i="10"/>
  <c r="Q1104" i="10" a="1"/>
  <c r="Q1104" i="10" s="1"/>
  <c r="Q1105" i="10" a="1"/>
  <c r="Q1105" i="10"/>
  <c r="Q1106" i="10" a="1"/>
  <c r="Q1106" i="10" s="1"/>
  <c r="Q1107" i="10" a="1"/>
  <c r="Q1107" i="10"/>
  <c r="Q1108" i="10" a="1"/>
  <c r="Q1108" i="10" s="1"/>
  <c r="Q1109" i="10" a="1"/>
  <c r="Q1109" i="10"/>
  <c r="Q1110" i="10" a="1"/>
  <c r="Q1110" i="10" s="1"/>
  <c r="Q1111" i="10" a="1"/>
  <c r="Q1111" i="10"/>
  <c r="Q1112" i="10" a="1"/>
  <c r="Q1112" i="10" s="1"/>
  <c r="Q1113" i="10" a="1"/>
  <c r="Q1113" i="10"/>
  <c r="Q1114" i="10" a="1"/>
  <c r="Q1114" i="10" s="1"/>
  <c r="Q1115" i="10" a="1"/>
  <c r="Q1115" i="10"/>
  <c r="Q1116" i="10" a="1"/>
  <c r="Q1116" i="10" s="1"/>
  <c r="Q1117" i="10" a="1"/>
  <c r="Q1117" i="10"/>
  <c r="Q1118" i="10" a="1"/>
  <c r="Q1118" i="10" s="1"/>
  <c r="Q1119" i="10" a="1"/>
  <c r="Q1119" i="10"/>
  <c r="Q1120" i="10" a="1"/>
  <c r="Q1120" i="10" s="1"/>
  <c r="Q1121" i="10" a="1"/>
  <c r="Q1121" i="10"/>
  <c r="Q1122" i="10" a="1"/>
  <c r="Q1122" i="10" s="1"/>
  <c r="Q1123" i="10" a="1"/>
  <c r="Q1123" i="10"/>
  <c r="Q1124" i="10" a="1"/>
  <c r="Q1124" i="10" s="1"/>
  <c r="Q1125" i="10" a="1"/>
  <c r="Q1125" i="10"/>
  <c r="Q1126" i="10" a="1"/>
  <c r="Q1126" i="10" s="1"/>
  <c r="Q1127" i="10" a="1"/>
  <c r="Q1127" i="10"/>
  <c r="Q1128" i="10" a="1"/>
  <c r="Q1128" i="10" s="1"/>
  <c r="Q1129" i="10" a="1"/>
  <c r="Q1129" i="10"/>
  <c r="Q1130" i="10" a="1"/>
  <c r="Q1130" i="10" s="1"/>
  <c r="Q1131" i="10" a="1"/>
  <c r="Q1131" i="10"/>
  <c r="Q1132" i="10" a="1"/>
  <c r="Q1132" i="10" s="1"/>
  <c r="Q1133" i="10" a="1"/>
  <c r="Q1133" i="10"/>
  <c r="Q1134" i="10" a="1"/>
  <c r="Q1134" i="10" s="1"/>
  <c r="Q1135" i="10" a="1"/>
  <c r="Q1135" i="10"/>
  <c r="Q1136" i="10" a="1"/>
  <c r="Q1136" i="10" s="1"/>
  <c r="Q1137" i="10" a="1"/>
  <c r="Q1137" i="10"/>
  <c r="Q1138" i="10" a="1"/>
  <c r="Q1138" i="10" s="1"/>
  <c r="Q1139" i="10" a="1"/>
  <c r="Q1139" i="10"/>
  <c r="Q1140" i="10" a="1"/>
  <c r="Q1140" i="10" s="1"/>
  <c r="Q1141" i="10" a="1"/>
  <c r="Q1141" i="10"/>
  <c r="Q1142" i="10" a="1"/>
  <c r="Q1142" i="10" s="1"/>
  <c r="Q1143" i="10" a="1"/>
  <c r="Q1143" i="10" s="1"/>
  <c r="Q1144" i="10" a="1"/>
  <c r="Q1144" i="10" s="1"/>
  <c r="Q1145" i="10" a="1"/>
  <c r="Q1145" i="10"/>
  <c r="Q1146" i="10" a="1"/>
  <c r="Q1146" i="10" s="1"/>
  <c r="Q1147" i="10" a="1"/>
  <c r="Q1147" i="10"/>
  <c r="Q1148" i="10" a="1"/>
  <c r="Q1148" i="10" s="1"/>
  <c r="Q1149" i="10" a="1"/>
  <c r="Q1149" i="10"/>
  <c r="Q1150" i="10" a="1"/>
  <c r="Q1150" i="10" s="1"/>
  <c r="Q1151" i="10" a="1"/>
  <c r="Q1151" i="10"/>
  <c r="Q1152" i="10" a="1"/>
  <c r="Q1152" i="10" s="1"/>
  <c r="Q1153" i="10" a="1"/>
  <c r="Q1153" i="10"/>
  <c r="Q1154" i="10" a="1"/>
  <c r="Q1154" i="10" s="1"/>
  <c r="Q1155" i="10" a="1"/>
  <c r="Q1155" i="10"/>
  <c r="Q1156" i="10" a="1"/>
  <c r="Q1156" i="10" s="1"/>
  <c r="Q1157" i="10" a="1"/>
  <c r="Q1157" i="10"/>
  <c r="Q1158" i="10" a="1"/>
  <c r="Q1158" i="10" s="1"/>
  <c r="Q1159" i="10" a="1"/>
  <c r="Q1159" i="10"/>
  <c r="Q1160" i="10" a="1"/>
  <c r="Q1160" i="10" s="1"/>
  <c r="Q1161" i="10" a="1"/>
  <c r="Q1161" i="10"/>
  <c r="Q1162" i="10" a="1"/>
  <c r="Q1162" i="10" s="1"/>
  <c r="Q1163" i="10" a="1"/>
  <c r="Q1163" i="10"/>
  <c r="Q1164" i="10" a="1"/>
  <c r="Q1164" i="10" s="1"/>
  <c r="Q1165" i="10" a="1"/>
  <c r="Q1165" i="10"/>
  <c r="Q1166" i="10" a="1"/>
  <c r="Q1166" i="10" s="1"/>
  <c r="Q1167" i="10" a="1"/>
  <c r="Q1167" i="10"/>
  <c r="Q1168" i="10" a="1"/>
  <c r="Q1168" i="10" s="1"/>
  <c r="Q1169" i="10" a="1"/>
  <c r="Q1169" i="10"/>
  <c r="Q1170" i="10" a="1"/>
  <c r="Q1170" i="10" s="1"/>
  <c r="Q1171" i="10" a="1"/>
  <c r="Q1171" i="10"/>
  <c r="Q1172" i="10" a="1"/>
  <c r="Q1172" i="10" s="1"/>
  <c r="Q1173" i="10" a="1"/>
  <c r="Q1173" i="10"/>
  <c r="Q1174" i="10" a="1"/>
  <c r="Q1174" i="10" s="1"/>
  <c r="Q1175" i="10" a="1"/>
  <c r="Q1175" i="10"/>
  <c r="Q1176" i="10" a="1"/>
  <c r="Q1176" i="10" s="1"/>
  <c r="Q1177" i="10" a="1"/>
  <c r="Q1177" i="10"/>
  <c r="Q1178" i="10" a="1"/>
  <c r="Q1178" i="10" s="1"/>
  <c r="Q1179" i="10" a="1"/>
  <c r="Q1179" i="10"/>
  <c r="Q1180" i="10" a="1"/>
  <c r="Q1180" i="10" s="1"/>
  <c r="Q1181" i="10" a="1"/>
  <c r="Q1181" i="10"/>
  <c r="Q1182" i="10" a="1"/>
  <c r="Q1182" i="10" s="1"/>
  <c r="Q1183" i="10" a="1"/>
  <c r="Q1183" i="10"/>
  <c r="Q1184" i="10" a="1"/>
  <c r="Q1184" i="10" s="1"/>
  <c r="Q1185" i="10" a="1"/>
  <c r="Q1185" i="10"/>
  <c r="Q1186" i="10" a="1"/>
  <c r="Q1186" i="10" s="1"/>
  <c r="Q1187" i="10" a="1"/>
  <c r="Q1187" i="10"/>
  <c r="Q1188" i="10" a="1"/>
  <c r="Q1188" i="10" s="1"/>
  <c r="Q1189" i="10" a="1"/>
  <c r="Q1189" i="10"/>
  <c r="Q1190" i="10" a="1"/>
  <c r="Q1190" i="10" s="1"/>
  <c r="Q1191" i="10" a="1"/>
  <c r="Q1191" i="10"/>
  <c r="Q1192" i="10" a="1"/>
  <c r="Q1192" i="10" s="1"/>
  <c r="Q1193" i="10" a="1"/>
  <c r="Q1193" i="10"/>
  <c r="Q1194" i="10" a="1"/>
  <c r="Q1194" i="10" s="1"/>
  <c r="Q1195" i="10" a="1"/>
  <c r="Q1195" i="10"/>
  <c r="Q1196" i="10" a="1"/>
  <c r="Q1196" i="10" s="1"/>
  <c r="Q1197" i="10" a="1"/>
  <c r="Q1197" i="10"/>
  <c r="Q1198" i="10" a="1"/>
  <c r="Q1198" i="10" s="1"/>
  <c r="Q1199" i="10" a="1"/>
  <c r="Q1199" i="10"/>
  <c r="Q1200" i="10" a="1"/>
  <c r="Q1200" i="10" s="1"/>
  <c r="Q1201" i="10" a="1"/>
  <c r="Q1201" i="10"/>
  <c r="Q1202" i="10" a="1"/>
  <c r="Q1202" i="10" s="1"/>
  <c r="Q1203" i="10" a="1"/>
  <c r="Q1203" i="10"/>
  <c r="Q1204" i="10" a="1"/>
  <c r="Q1204" i="10" s="1"/>
  <c r="Q1205" i="10" a="1"/>
  <c r="Q1205" i="10"/>
  <c r="Q1206" i="10" a="1"/>
  <c r="Q1206" i="10" s="1"/>
  <c r="Q1207" i="10" a="1"/>
  <c r="Q1207" i="10"/>
  <c r="Q1208" i="10" a="1"/>
  <c r="Q1208" i="10" s="1"/>
  <c r="Q1209" i="10" a="1"/>
  <c r="Q1209" i="10"/>
  <c r="Q1210" i="10" a="1"/>
  <c r="Q1210" i="10" s="1"/>
  <c r="Q1211" i="10" a="1"/>
  <c r="Q1211" i="10"/>
  <c r="Q1212" i="10" a="1"/>
  <c r="Q1212" i="10" s="1"/>
  <c r="Q1213" i="10" a="1"/>
  <c r="Q1213" i="10"/>
  <c r="Q1214" i="10" a="1"/>
  <c r="Q1214" i="10" s="1"/>
  <c r="Q1215" i="10" a="1"/>
  <c r="Q1215" i="10"/>
  <c r="Q1216" i="10" a="1"/>
  <c r="Q1216" i="10" s="1"/>
  <c r="Q1217" i="10" a="1"/>
  <c r="Q1217" i="10"/>
  <c r="Q1218" i="10" a="1"/>
  <c r="Q1218" i="10" s="1"/>
  <c r="Q1219" i="10" a="1"/>
  <c r="Q1219" i="10"/>
  <c r="Q1220" i="10" a="1"/>
  <c r="Q1220" i="10" s="1"/>
  <c r="Q1221" i="10" a="1"/>
  <c r="Q1221" i="10" s="1"/>
  <c r="Q1222" i="10" a="1"/>
  <c r="Q1222" i="10" s="1"/>
  <c r="Q1223" i="10" a="1"/>
  <c r="Q1223" i="10" s="1"/>
  <c r="Q1224" i="10" a="1"/>
  <c r="Q1224" i="10" s="1"/>
  <c r="Q1225" i="10" a="1"/>
  <c r="Q1225" i="10" s="1"/>
  <c r="Q1226" i="10" a="1"/>
  <c r="Q1226" i="10" s="1"/>
  <c r="Q1227" i="10" a="1"/>
  <c r="Q1227" i="10" s="1"/>
  <c r="Q1228" i="10" a="1"/>
  <c r="Q1228" i="10" s="1"/>
  <c r="Q1229" i="10" a="1"/>
  <c r="Q1229" i="10" s="1"/>
  <c r="Q1230" i="10" a="1"/>
  <c r="Q1230" i="10" s="1"/>
  <c r="Q1231" i="10" a="1"/>
  <c r="Q1231" i="10" s="1"/>
  <c r="Q1232" i="10" a="1"/>
  <c r="Q1232" i="10" s="1"/>
  <c r="Q1233" i="10" a="1"/>
  <c r="Q1233" i="10" s="1"/>
  <c r="Q1234" i="10" a="1"/>
  <c r="Q1234" i="10" s="1"/>
  <c r="Q1235" i="10" a="1"/>
  <c r="Q1235" i="10" s="1"/>
  <c r="Q1236" i="10" a="1"/>
  <c r="Q1236" i="10" s="1"/>
  <c r="Q1237" i="10" a="1"/>
  <c r="Q1237" i="10" s="1"/>
  <c r="Q1238" i="10" a="1"/>
  <c r="Q1238" i="10" s="1"/>
  <c r="Q1239" i="10" a="1"/>
  <c r="Q1239" i="10" s="1"/>
  <c r="Q1240" i="10" a="1"/>
  <c r="Q1240" i="10" s="1"/>
  <c r="Q1241" i="10" a="1"/>
  <c r="Q1241" i="10" s="1"/>
  <c r="Q1242" i="10" a="1"/>
  <c r="Q1242" i="10" s="1"/>
  <c r="Q1243" i="10" a="1"/>
  <c r="Q1243" i="10" s="1"/>
  <c r="Q1244" i="10" a="1"/>
  <c r="Q1244" i="10" s="1"/>
  <c r="Q1245" i="10" a="1"/>
  <c r="Q1245" i="10" s="1"/>
  <c r="Q1246" i="10" a="1"/>
  <c r="Q1246" i="10" s="1"/>
  <c r="Q1247" i="10" a="1"/>
  <c r="Q1247" i="10" s="1"/>
  <c r="Q1248" i="10" a="1"/>
  <c r="Q1248" i="10" s="1"/>
  <c r="Q1249" i="10" a="1"/>
  <c r="Q1249" i="10" s="1"/>
  <c r="Q1250" i="10" a="1"/>
  <c r="Q1250" i="10" s="1"/>
  <c r="Q1251" i="10" a="1"/>
  <c r="Q1251" i="10" s="1"/>
  <c r="Q1252" i="10" a="1"/>
  <c r="Q1252" i="10" s="1"/>
  <c r="Q1253" i="10" a="1"/>
  <c r="Q1253" i="10" s="1"/>
  <c r="Q1254" i="10" a="1"/>
  <c r="Q1254" i="10" s="1"/>
  <c r="Q1255" i="10" a="1"/>
  <c r="Q1255" i="10" s="1"/>
  <c r="Q1256" i="10" a="1"/>
  <c r="Q1256" i="10" s="1"/>
  <c r="Q1257" i="10" a="1"/>
  <c r="Q1257" i="10" s="1"/>
  <c r="Q1258" i="10" a="1"/>
  <c r="Q1258" i="10" s="1"/>
  <c r="Q1259" i="10" a="1"/>
  <c r="Q1259" i="10" s="1"/>
  <c r="Q1260" i="10" a="1"/>
  <c r="Q1260" i="10" s="1"/>
  <c r="Q1261" i="10" a="1"/>
  <c r="Q1261" i="10" s="1"/>
  <c r="Q1262" i="10" a="1"/>
  <c r="Q1262" i="10" s="1"/>
  <c r="Q1263" i="10" a="1"/>
  <c r="Q1263" i="10" s="1"/>
  <c r="Q1264" i="10" a="1"/>
  <c r="Q1264" i="10" s="1"/>
  <c r="Q1265" i="10" a="1"/>
  <c r="Q1265" i="10" s="1"/>
  <c r="Q1266" i="10" a="1"/>
  <c r="Q1266" i="10" s="1"/>
  <c r="Q1267" i="10" a="1"/>
  <c r="Q1267" i="10" s="1"/>
  <c r="Q1268" i="10" a="1"/>
  <c r="Q1268" i="10" s="1"/>
  <c r="Q1269" i="10" a="1"/>
  <c r="Q1269" i="10" s="1"/>
  <c r="Q1270" i="10" a="1"/>
  <c r="Q1270" i="10" s="1"/>
  <c r="Q1271" i="10" a="1"/>
  <c r="Q1271" i="10" s="1"/>
  <c r="Q1272" i="10" a="1"/>
  <c r="Q1272" i="10" s="1"/>
  <c r="Q1273" i="10" a="1"/>
  <c r="Q1273" i="10" s="1"/>
  <c r="Q1274" i="10" a="1"/>
  <c r="Q1274" i="10" s="1"/>
  <c r="Q1275" i="10" a="1"/>
  <c r="Q1275" i="10" s="1"/>
  <c r="Q1276" i="10" a="1"/>
  <c r="Q1276" i="10" s="1"/>
  <c r="Q1277" i="10" a="1"/>
  <c r="Q1277" i="10" s="1"/>
  <c r="Q1278" i="10" a="1"/>
  <c r="Q1278" i="10" s="1"/>
  <c r="Q1279" i="10" a="1"/>
  <c r="Q1279" i="10" s="1"/>
  <c r="Q1280" i="10" a="1"/>
  <c r="Q1280" i="10" s="1"/>
  <c r="Q1281" i="10" a="1"/>
  <c r="Q1281" i="10" s="1"/>
  <c r="Q1282" i="10" a="1"/>
  <c r="Q1282" i="10" s="1"/>
  <c r="Q1283" i="10" a="1"/>
  <c r="Q1283" i="10" s="1"/>
  <c r="Q1284" i="10" a="1"/>
  <c r="Q1284" i="10" s="1"/>
  <c r="Q1285" i="10" a="1"/>
  <c r="Q1285" i="10" s="1"/>
  <c r="Q1286" i="10" a="1"/>
  <c r="Q1286" i="10" s="1"/>
  <c r="Q1287" i="10" a="1"/>
  <c r="Q1287" i="10" s="1"/>
  <c r="Q1288" i="10" a="1"/>
  <c r="Q1288" i="10" s="1"/>
  <c r="Q1289" i="10" a="1"/>
  <c r="Q1289" i="10" s="1"/>
  <c r="Q1290" i="10" a="1"/>
  <c r="Q1290" i="10" s="1"/>
  <c r="Q1291" i="10" a="1"/>
  <c r="Q1291" i="10" s="1"/>
  <c r="Q1292" i="10" a="1"/>
  <c r="Q1292" i="10" s="1"/>
  <c r="Q1293" i="10" a="1"/>
  <c r="Q1293" i="10" s="1"/>
  <c r="Q1294" i="10" a="1"/>
  <c r="Q1294" i="10" s="1"/>
  <c r="Q1295" i="10" a="1"/>
  <c r="Q1295" i="10" s="1"/>
  <c r="Q1296" i="10" a="1"/>
  <c r="Q1296" i="10" s="1"/>
  <c r="Q1297" i="10" a="1"/>
  <c r="Q1297" i="10" s="1"/>
  <c r="Q1298" i="10" a="1"/>
  <c r="Q1298" i="10" s="1"/>
  <c r="Q1299" i="10" a="1"/>
  <c r="Q1299" i="10" s="1"/>
  <c r="Q1300" i="10" a="1"/>
  <c r="Q1300" i="10" s="1"/>
  <c r="Q1301" i="10" a="1"/>
  <c r="Q1301" i="10" s="1"/>
  <c r="Q1302" i="10" a="1"/>
  <c r="Q1302" i="10" s="1"/>
  <c r="Q1303" i="10" a="1"/>
  <c r="Q1303" i="10" s="1"/>
  <c r="Q1304" i="10" a="1"/>
  <c r="Q1304" i="10" s="1"/>
  <c r="Q1305" i="10" a="1"/>
  <c r="Q1305" i="10" s="1"/>
  <c r="Q1306" i="10" a="1"/>
  <c r="Q1306" i="10" s="1"/>
  <c r="Q1307" i="10" a="1"/>
  <c r="Q1307" i="10" s="1"/>
  <c r="Q1308" i="10" a="1"/>
  <c r="Q1308" i="10" s="1"/>
  <c r="Q1309" i="10" a="1"/>
  <c r="Q1309" i="10" s="1"/>
  <c r="Q1310" i="10" a="1"/>
  <c r="Q1310" i="10" s="1"/>
  <c r="Q1311" i="10" a="1"/>
  <c r="Q1311" i="10" s="1"/>
  <c r="Q1312" i="10" a="1"/>
  <c r="Q1312" i="10" s="1"/>
  <c r="Q1313" i="10" a="1"/>
  <c r="Q1313" i="10" s="1"/>
  <c r="Q1314" i="10" a="1"/>
  <c r="Q1314" i="10" s="1"/>
  <c r="Q1315" i="10" a="1"/>
  <c r="Q1315" i="10" s="1"/>
  <c r="Q1316" i="10" a="1"/>
  <c r="Q1316" i="10" s="1"/>
  <c r="Q1317" i="10" a="1"/>
  <c r="Q1317" i="10" s="1"/>
  <c r="Q1318" i="10" a="1"/>
  <c r="Q1318" i="10" s="1"/>
  <c r="Q1319" i="10" a="1"/>
  <c r="Q1319" i="10" s="1"/>
  <c r="Q1320" i="10" a="1"/>
  <c r="Q1320" i="10" s="1"/>
  <c r="Q1321" i="10" a="1"/>
  <c r="Q1321" i="10" s="1"/>
  <c r="Q1322" i="10" a="1"/>
  <c r="Q1322" i="10" s="1"/>
  <c r="Q1323" i="10" a="1"/>
  <c r="Q1323" i="10" s="1"/>
  <c r="Q1324" i="10" a="1"/>
  <c r="Q1324" i="10" s="1"/>
  <c r="Q1325" i="10" a="1"/>
  <c r="Q1325" i="10" s="1"/>
  <c r="Q1326" i="10" a="1"/>
  <c r="Q1326" i="10" s="1"/>
  <c r="Q1327" i="10" a="1"/>
  <c r="Q1327" i="10" s="1"/>
  <c r="Q1328" i="10" a="1"/>
  <c r="Q1328" i="10" s="1"/>
  <c r="Q1329" i="10" a="1"/>
  <c r="Q1329" i="10" s="1"/>
  <c r="Q1330" i="10" a="1"/>
  <c r="Q1330" i="10" s="1"/>
  <c r="Q1331" i="10" a="1"/>
  <c r="Q1331" i="10" s="1"/>
  <c r="Q1332" i="10" a="1"/>
  <c r="Q1332" i="10" s="1"/>
  <c r="Q1333" i="10" a="1"/>
  <c r="Q1333" i="10" s="1"/>
  <c r="Q1334" i="10" a="1"/>
  <c r="Q1334" i="10" s="1"/>
  <c r="Q1335" i="10" a="1"/>
  <c r="Q1335" i="10" s="1"/>
  <c r="Q1336" i="10" a="1"/>
  <c r="Q1336" i="10" s="1"/>
  <c r="Q1337" i="10" a="1"/>
  <c r="Q1337" i="10" s="1"/>
  <c r="Q1338" i="10" a="1"/>
  <c r="Q1338" i="10" s="1"/>
  <c r="Q1339" i="10" a="1"/>
  <c r="Q1339" i="10" s="1"/>
  <c r="Q1340" i="10" a="1"/>
  <c r="Q1340" i="10" s="1"/>
  <c r="Q1341" i="10" a="1"/>
  <c r="Q1341" i="10" s="1"/>
  <c r="Q1342" i="10" a="1"/>
  <c r="Q1342" i="10" s="1"/>
  <c r="Q1343" i="10" a="1"/>
  <c r="Q1343" i="10" s="1"/>
  <c r="Q1344" i="10" a="1"/>
  <c r="Q1344" i="10" s="1"/>
  <c r="Q1345" i="10" a="1"/>
  <c r="Q1345" i="10" s="1"/>
  <c r="Q1346" i="10" a="1"/>
  <c r="Q1346" i="10" s="1"/>
  <c r="Q1347" i="10" a="1"/>
  <c r="Q1347" i="10" s="1"/>
  <c r="Q1348" i="10" a="1"/>
  <c r="Q1348" i="10" s="1"/>
  <c r="Q1349" i="10" a="1"/>
  <c r="Q1349" i="10" s="1"/>
  <c r="Q1350" i="10" a="1"/>
  <c r="Q1350" i="10" s="1"/>
  <c r="Q1351" i="10" a="1"/>
  <c r="Q1351" i="10" s="1"/>
  <c r="Q2" i="10" a="1"/>
  <c r="Q2" i="10" s="1"/>
  <c r="A14" i="15"/>
  <c r="N1351" i="14" l="1"/>
  <c r="P1351" i="14" s="1"/>
  <c r="K1351" i="14"/>
  <c r="N1350" i="14"/>
  <c r="P1350" i="14" s="1"/>
  <c r="K1350" i="14"/>
  <c r="N1349" i="14"/>
  <c r="P1349" i="14" s="1"/>
  <c r="K1349" i="14"/>
  <c r="N1348" i="14"/>
  <c r="P1348" i="14" s="1"/>
  <c r="K1348" i="14"/>
  <c r="N1347" i="14"/>
  <c r="P1347" i="14" s="1"/>
  <c r="K1347" i="14"/>
  <c r="N1346" i="14"/>
  <c r="P1346" i="14" s="1"/>
  <c r="K1346" i="14"/>
  <c r="N1345" i="14"/>
  <c r="P1345" i="14" s="1"/>
  <c r="K1345" i="14"/>
  <c r="N1344" i="14"/>
  <c r="P1344" i="14" s="1"/>
  <c r="K1344" i="14"/>
  <c r="N1343" i="14"/>
  <c r="P1343" i="14" s="1"/>
  <c r="K1343" i="14"/>
  <c r="N1342" i="14"/>
  <c r="P1342" i="14" s="1"/>
  <c r="K1342" i="14"/>
  <c r="N1341" i="14"/>
  <c r="P1341" i="14" s="1"/>
  <c r="K1341" i="14"/>
  <c r="N1340" i="14"/>
  <c r="P1340" i="14" s="1"/>
  <c r="K1340" i="14"/>
  <c r="N1339" i="14"/>
  <c r="P1339" i="14" s="1"/>
  <c r="K1339" i="14"/>
  <c r="N1338" i="14"/>
  <c r="P1338" i="14" s="1"/>
  <c r="K1338" i="14"/>
  <c r="N1337" i="14"/>
  <c r="P1337" i="14" s="1"/>
  <c r="K1337" i="14"/>
  <c r="N1336" i="14"/>
  <c r="P1336" i="14" s="1"/>
  <c r="K1336" i="14"/>
  <c r="N1335" i="14"/>
  <c r="P1335" i="14" s="1"/>
  <c r="K1335" i="14"/>
  <c r="N1334" i="14"/>
  <c r="P1334" i="14" s="1"/>
  <c r="K1334" i="14"/>
  <c r="N1333" i="14"/>
  <c r="P1333" i="14" s="1"/>
  <c r="K1333" i="14"/>
  <c r="N1332" i="14"/>
  <c r="P1332" i="14" s="1"/>
  <c r="K1332" i="14"/>
  <c r="N1331" i="14"/>
  <c r="P1331" i="14" s="1"/>
  <c r="K1331" i="14"/>
  <c r="N1330" i="14"/>
  <c r="P1330" i="14" s="1"/>
  <c r="K1330" i="14"/>
  <c r="N1329" i="14"/>
  <c r="P1329" i="14" s="1"/>
  <c r="K1329" i="14"/>
  <c r="N1328" i="14"/>
  <c r="P1328" i="14" s="1"/>
  <c r="K1328" i="14"/>
  <c r="N1327" i="14"/>
  <c r="P1327" i="14" s="1"/>
  <c r="K1327" i="14"/>
  <c r="N1326" i="14"/>
  <c r="P1326" i="14" s="1"/>
  <c r="K1326" i="14"/>
  <c r="N1325" i="14"/>
  <c r="P1325" i="14" s="1"/>
  <c r="K1325" i="14"/>
  <c r="N1324" i="14"/>
  <c r="P1324" i="14" s="1"/>
  <c r="K1324" i="14"/>
  <c r="N1323" i="14"/>
  <c r="P1323" i="14" s="1"/>
  <c r="K1323" i="14"/>
  <c r="N1322" i="14"/>
  <c r="P1322" i="14" s="1"/>
  <c r="K1322" i="14"/>
  <c r="N1321" i="14"/>
  <c r="P1321" i="14" s="1"/>
  <c r="K1321" i="14"/>
  <c r="N1320" i="14"/>
  <c r="P1320" i="14" s="1"/>
  <c r="K1320" i="14"/>
  <c r="N1319" i="14"/>
  <c r="P1319" i="14" s="1"/>
  <c r="K1319" i="14"/>
  <c r="N1318" i="14"/>
  <c r="P1318" i="14" s="1"/>
  <c r="K1318" i="14"/>
  <c r="N1317" i="14"/>
  <c r="P1317" i="14" s="1"/>
  <c r="K1317" i="14"/>
  <c r="N1316" i="14"/>
  <c r="P1316" i="14" s="1"/>
  <c r="K1316" i="14"/>
  <c r="P1315" i="14"/>
  <c r="N1315" i="14"/>
  <c r="K1315" i="14"/>
  <c r="N1314" i="14"/>
  <c r="P1314" i="14" s="1"/>
  <c r="K1314" i="14"/>
  <c r="N1313" i="14"/>
  <c r="P1313" i="14" s="1"/>
  <c r="K1313" i="14"/>
  <c r="N1312" i="14"/>
  <c r="P1312" i="14" s="1"/>
  <c r="K1312" i="14"/>
  <c r="N1311" i="14"/>
  <c r="P1311" i="14" s="1"/>
  <c r="K1311" i="14"/>
  <c r="N1310" i="14"/>
  <c r="P1310" i="14" s="1"/>
  <c r="K1310" i="14"/>
  <c r="N1309" i="14"/>
  <c r="P1309" i="14" s="1"/>
  <c r="K1309" i="14"/>
  <c r="N1308" i="14"/>
  <c r="P1308" i="14" s="1"/>
  <c r="K1308" i="14"/>
  <c r="N1307" i="14"/>
  <c r="P1307" i="14" s="1"/>
  <c r="K1307" i="14"/>
  <c r="N1306" i="14"/>
  <c r="P1306" i="14" s="1"/>
  <c r="K1306" i="14"/>
  <c r="N1305" i="14"/>
  <c r="P1305" i="14" s="1"/>
  <c r="K1305" i="14"/>
  <c r="N1304" i="14"/>
  <c r="P1304" i="14" s="1"/>
  <c r="K1304" i="14"/>
  <c r="N1303" i="14"/>
  <c r="P1303" i="14" s="1"/>
  <c r="K1303" i="14"/>
  <c r="N1302" i="14"/>
  <c r="P1302" i="14" s="1"/>
  <c r="K1302" i="14"/>
  <c r="N1301" i="14"/>
  <c r="P1301" i="14" s="1"/>
  <c r="K1301" i="14"/>
  <c r="N1300" i="14"/>
  <c r="P1300" i="14" s="1"/>
  <c r="K1300" i="14"/>
  <c r="N1299" i="14"/>
  <c r="P1299" i="14" s="1"/>
  <c r="K1299" i="14"/>
  <c r="N1298" i="14"/>
  <c r="P1298" i="14" s="1"/>
  <c r="K1298" i="14"/>
  <c r="N1297" i="14"/>
  <c r="P1297" i="14" s="1"/>
  <c r="K1297" i="14"/>
  <c r="N1296" i="14"/>
  <c r="P1296" i="14" s="1"/>
  <c r="K1296" i="14"/>
  <c r="N1295" i="14"/>
  <c r="P1295" i="14" s="1"/>
  <c r="K1295" i="14"/>
  <c r="N1294" i="14"/>
  <c r="P1294" i="14" s="1"/>
  <c r="K1294" i="14"/>
  <c r="N1293" i="14"/>
  <c r="P1293" i="14" s="1"/>
  <c r="K1293" i="14"/>
  <c r="N1292" i="14"/>
  <c r="P1292" i="14" s="1"/>
  <c r="K1292" i="14"/>
  <c r="N1291" i="14"/>
  <c r="P1291" i="14" s="1"/>
  <c r="K1291" i="14"/>
  <c r="N1290" i="14"/>
  <c r="P1290" i="14" s="1"/>
  <c r="K1290" i="14"/>
  <c r="N1289" i="14"/>
  <c r="P1289" i="14" s="1"/>
  <c r="K1289" i="14"/>
  <c r="N1288" i="14"/>
  <c r="P1288" i="14" s="1"/>
  <c r="K1288" i="14"/>
  <c r="N1287" i="14"/>
  <c r="P1287" i="14" s="1"/>
  <c r="K1287" i="14"/>
  <c r="N1286" i="14"/>
  <c r="P1286" i="14" s="1"/>
  <c r="K1286" i="14"/>
  <c r="N1285" i="14"/>
  <c r="P1285" i="14" s="1"/>
  <c r="K1285" i="14"/>
  <c r="N1284" i="14"/>
  <c r="P1284" i="14" s="1"/>
  <c r="K1284" i="14"/>
  <c r="N1283" i="14"/>
  <c r="P1283" i="14" s="1"/>
  <c r="K1283" i="14"/>
  <c r="N1282" i="14"/>
  <c r="P1282" i="14" s="1"/>
  <c r="K1282" i="14"/>
  <c r="N1281" i="14"/>
  <c r="P1281" i="14" s="1"/>
  <c r="K1281" i="14"/>
  <c r="N1280" i="14"/>
  <c r="P1280" i="14" s="1"/>
  <c r="K1280" i="14"/>
  <c r="N1279" i="14"/>
  <c r="P1279" i="14" s="1"/>
  <c r="K1279" i="14"/>
  <c r="N1278" i="14"/>
  <c r="P1278" i="14" s="1"/>
  <c r="K1278" i="14"/>
  <c r="N1277" i="14"/>
  <c r="P1277" i="14" s="1"/>
  <c r="K1277" i="14"/>
  <c r="N1276" i="14"/>
  <c r="P1276" i="14" s="1"/>
  <c r="K1276" i="14"/>
  <c r="N1275" i="14"/>
  <c r="P1275" i="14" s="1"/>
  <c r="K1275" i="14"/>
  <c r="N1274" i="14"/>
  <c r="P1274" i="14" s="1"/>
  <c r="K1274" i="14"/>
  <c r="N1273" i="14"/>
  <c r="P1273" i="14" s="1"/>
  <c r="K1273" i="14"/>
  <c r="N1272" i="14"/>
  <c r="P1272" i="14" s="1"/>
  <c r="K1272" i="14"/>
  <c r="N1271" i="14"/>
  <c r="P1271" i="14" s="1"/>
  <c r="K1271" i="14"/>
  <c r="N1270" i="14"/>
  <c r="P1270" i="14" s="1"/>
  <c r="K1270" i="14"/>
  <c r="N1269" i="14"/>
  <c r="P1269" i="14" s="1"/>
  <c r="K1269" i="14"/>
  <c r="N1268" i="14"/>
  <c r="P1268" i="14" s="1"/>
  <c r="K1268" i="14"/>
  <c r="N1267" i="14"/>
  <c r="P1267" i="14" s="1"/>
  <c r="K1267" i="14"/>
  <c r="N1266" i="14"/>
  <c r="P1266" i="14" s="1"/>
  <c r="K1266" i="14"/>
  <c r="N1265" i="14"/>
  <c r="P1265" i="14" s="1"/>
  <c r="K1265" i="14"/>
  <c r="N1264" i="14"/>
  <c r="P1264" i="14" s="1"/>
  <c r="K1264" i="14"/>
  <c r="N1263" i="14"/>
  <c r="P1263" i="14" s="1"/>
  <c r="K1263" i="14"/>
  <c r="N1262" i="14"/>
  <c r="P1262" i="14" s="1"/>
  <c r="K1262" i="14"/>
  <c r="N1261" i="14"/>
  <c r="P1261" i="14" s="1"/>
  <c r="K1261" i="14"/>
  <c r="N1260" i="14"/>
  <c r="P1260" i="14" s="1"/>
  <c r="K1260" i="14"/>
  <c r="N1259" i="14"/>
  <c r="P1259" i="14" s="1"/>
  <c r="K1259" i="14"/>
  <c r="N1258" i="14"/>
  <c r="P1258" i="14" s="1"/>
  <c r="K1258" i="14"/>
  <c r="N1257" i="14"/>
  <c r="P1257" i="14" s="1"/>
  <c r="K1257" i="14"/>
  <c r="N1256" i="14"/>
  <c r="P1256" i="14" s="1"/>
  <c r="K1256" i="14"/>
  <c r="N1255" i="14"/>
  <c r="P1255" i="14" s="1"/>
  <c r="K1255" i="14"/>
  <c r="N1254" i="14"/>
  <c r="P1254" i="14" s="1"/>
  <c r="K1254" i="14"/>
  <c r="N1253" i="14"/>
  <c r="P1253" i="14" s="1"/>
  <c r="K1253" i="14"/>
  <c r="N1252" i="14"/>
  <c r="P1252" i="14" s="1"/>
  <c r="K1252" i="14"/>
  <c r="N1251" i="14"/>
  <c r="P1251" i="14" s="1"/>
  <c r="K1251" i="14"/>
  <c r="N1250" i="14"/>
  <c r="P1250" i="14" s="1"/>
  <c r="K1250" i="14"/>
  <c r="N1249" i="14"/>
  <c r="P1249" i="14" s="1"/>
  <c r="K1249" i="14"/>
  <c r="N1248" i="14"/>
  <c r="P1248" i="14" s="1"/>
  <c r="K1248" i="14"/>
  <c r="N1247" i="14"/>
  <c r="P1247" i="14" s="1"/>
  <c r="K1247" i="14"/>
  <c r="N1246" i="14"/>
  <c r="P1246" i="14" s="1"/>
  <c r="K1246" i="14"/>
  <c r="N1245" i="14"/>
  <c r="P1245" i="14" s="1"/>
  <c r="K1245" i="14"/>
  <c r="N1244" i="14"/>
  <c r="P1244" i="14" s="1"/>
  <c r="K1244" i="14"/>
  <c r="N1243" i="14"/>
  <c r="P1243" i="14" s="1"/>
  <c r="K1243" i="14"/>
  <c r="N1242" i="14"/>
  <c r="P1242" i="14" s="1"/>
  <c r="K1242" i="14"/>
  <c r="N1241" i="14"/>
  <c r="P1241" i="14" s="1"/>
  <c r="K1241" i="14"/>
  <c r="N1240" i="14"/>
  <c r="P1240" i="14" s="1"/>
  <c r="K1240" i="14"/>
  <c r="N1239" i="14"/>
  <c r="P1239" i="14" s="1"/>
  <c r="K1239" i="14"/>
  <c r="N1238" i="14"/>
  <c r="P1238" i="14" s="1"/>
  <c r="K1238" i="14"/>
  <c r="N1237" i="14"/>
  <c r="P1237" i="14" s="1"/>
  <c r="K1237" i="14"/>
  <c r="N1236" i="14"/>
  <c r="P1236" i="14" s="1"/>
  <c r="K1236" i="14"/>
  <c r="N1235" i="14"/>
  <c r="P1235" i="14" s="1"/>
  <c r="K1235" i="14"/>
  <c r="N1234" i="14"/>
  <c r="P1234" i="14" s="1"/>
  <c r="K1234" i="14"/>
  <c r="N1233" i="14"/>
  <c r="P1233" i="14" s="1"/>
  <c r="K1233" i="14"/>
  <c r="N1232" i="14"/>
  <c r="P1232" i="14" s="1"/>
  <c r="K1232" i="14"/>
  <c r="N1231" i="14"/>
  <c r="P1231" i="14" s="1"/>
  <c r="K1231" i="14"/>
  <c r="N1230" i="14"/>
  <c r="P1230" i="14" s="1"/>
  <c r="K1230" i="14"/>
  <c r="N1229" i="14"/>
  <c r="P1229" i="14" s="1"/>
  <c r="K1229" i="14"/>
  <c r="N1228" i="14"/>
  <c r="P1228" i="14" s="1"/>
  <c r="K1228" i="14"/>
  <c r="N1227" i="14"/>
  <c r="P1227" i="14" s="1"/>
  <c r="K1227" i="14"/>
  <c r="N1226" i="14"/>
  <c r="P1226" i="14" s="1"/>
  <c r="K1226" i="14"/>
  <c r="N1225" i="14"/>
  <c r="P1225" i="14" s="1"/>
  <c r="K1225" i="14"/>
  <c r="N1224" i="14"/>
  <c r="P1224" i="14" s="1"/>
  <c r="K1224" i="14"/>
  <c r="N1223" i="14"/>
  <c r="P1223" i="14" s="1"/>
  <c r="K1223" i="14"/>
  <c r="N1222" i="14"/>
  <c r="P1222" i="14" s="1"/>
  <c r="K1222" i="14"/>
  <c r="N1221" i="14"/>
  <c r="P1221" i="14" s="1"/>
  <c r="K1221" i="14"/>
  <c r="N1220" i="14"/>
  <c r="P1220" i="14" s="1"/>
  <c r="K1220" i="14"/>
  <c r="N1219" i="14"/>
  <c r="P1219" i="14" s="1"/>
  <c r="K1219" i="14"/>
  <c r="N1218" i="14"/>
  <c r="P1218" i="14" s="1"/>
  <c r="K1218" i="14"/>
  <c r="N1217" i="14"/>
  <c r="P1217" i="14" s="1"/>
  <c r="K1217" i="14"/>
  <c r="N1216" i="14"/>
  <c r="P1216" i="14" s="1"/>
  <c r="K1216" i="14"/>
  <c r="N1215" i="14"/>
  <c r="P1215" i="14" s="1"/>
  <c r="K1215" i="14"/>
  <c r="N1214" i="14"/>
  <c r="P1214" i="14" s="1"/>
  <c r="K1214" i="14"/>
  <c r="N1213" i="14"/>
  <c r="P1213" i="14" s="1"/>
  <c r="K1213" i="14"/>
  <c r="N1212" i="14"/>
  <c r="P1212" i="14" s="1"/>
  <c r="K1212" i="14"/>
  <c r="N1211" i="14"/>
  <c r="P1211" i="14" s="1"/>
  <c r="K1211" i="14"/>
  <c r="N1210" i="14"/>
  <c r="P1210" i="14" s="1"/>
  <c r="K1210" i="14"/>
  <c r="N1209" i="14"/>
  <c r="P1209" i="14" s="1"/>
  <c r="K1209" i="14"/>
  <c r="N1208" i="14"/>
  <c r="P1208" i="14" s="1"/>
  <c r="K1208" i="14"/>
  <c r="N1207" i="14"/>
  <c r="P1207" i="14" s="1"/>
  <c r="K1207" i="14"/>
  <c r="N1206" i="14"/>
  <c r="P1206" i="14" s="1"/>
  <c r="K1206" i="14"/>
  <c r="N1205" i="14"/>
  <c r="P1205" i="14" s="1"/>
  <c r="K1205" i="14"/>
  <c r="N1204" i="14"/>
  <c r="P1204" i="14" s="1"/>
  <c r="K1204" i="14"/>
  <c r="N1203" i="14"/>
  <c r="P1203" i="14" s="1"/>
  <c r="K1203" i="14"/>
  <c r="N1202" i="14"/>
  <c r="P1202" i="14" s="1"/>
  <c r="K1202" i="14"/>
  <c r="N1201" i="14"/>
  <c r="P1201" i="14" s="1"/>
  <c r="K1201" i="14"/>
  <c r="N1200" i="14"/>
  <c r="P1200" i="14" s="1"/>
  <c r="K1200" i="14"/>
  <c r="N1199" i="14"/>
  <c r="P1199" i="14" s="1"/>
  <c r="K1199" i="14"/>
  <c r="N1198" i="14"/>
  <c r="P1198" i="14" s="1"/>
  <c r="K1198" i="14"/>
  <c r="N1197" i="14"/>
  <c r="P1197" i="14" s="1"/>
  <c r="K1197" i="14"/>
  <c r="N1196" i="14"/>
  <c r="P1196" i="14" s="1"/>
  <c r="K1196" i="14"/>
  <c r="N1195" i="14"/>
  <c r="P1195" i="14" s="1"/>
  <c r="K1195" i="14"/>
  <c r="N1194" i="14"/>
  <c r="P1194" i="14" s="1"/>
  <c r="K1194" i="14"/>
  <c r="N1193" i="14"/>
  <c r="P1193" i="14" s="1"/>
  <c r="K1193" i="14"/>
  <c r="N1192" i="14"/>
  <c r="P1192" i="14" s="1"/>
  <c r="K1192" i="14"/>
  <c r="N1191" i="14"/>
  <c r="P1191" i="14" s="1"/>
  <c r="K1191" i="14"/>
  <c r="N1190" i="14"/>
  <c r="P1190" i="14" s="1"/>
  <c r="K1190" i="14"/>
  <c r="N1189" i="14"/>
  <c r="P1189" i="14" s="1"/>
  <c r="K1189" i="14"/>
  <c r="N1188" i="14"/>
  <c r="P1188" i="14" s="1"/>
  <c r="K1188" i="14"/>
  <c r="N1187" i="14"/>
  <c r="P1187" i="14" s="1"/>
  <c r="K1187" i="14"/>
  <c r="N1186" i="14"/>
  <c r="P1186" i="14" s="1"/>
  <c r="K1186" i="14"/>
  <c r="N1185" i="14"/>
  <c r="P1185" i="14" s="1"/>
  <c r="K1185" i="14"/>
  <c r="N1184" i="14"/>
  <c r="P1184" i="14" s="1"/>
  <c r="K1184" i="14"/>
  <c r="N1183" i="14"/>
  <c r="P1183" i="14" s="1"/>
  <c r="K1183" i="14"/>
  <c r="N1182" i="14"/>
  <c r="P1182" i="14" s="1"/>
  <c r="K1182" i="14"/>
  <c r="N1181" i="14"/>
  <c r="P1181" i="14" s="1"/>
  <c r="K1181" i="14"/>
  <c r="N1180" i="14"/>
  <c r="P1180" i="14" s="1"/>
  <c r="K1180" i="14"/>
  <c r="N1179" i="14"/>
  <c r="P1179" i="14" s="1"/>
  <c r="K1179" i="14"/>
  <c r="N1178" i="14"/>
  <c r="P1178" i="14" s="1"/>
  <c r="K1178" i="14"/>
  <c r="N1177" i="14"/>
  <c r="P1177" i="14" s="1"/>
  <c r="K1177" i="14"/>
  <c r="N1176" i="14"/>
  <c r="P1176" i="14" s="1"/>
  <c r="K1176" i="14"/>
  <c r="N1175" i="14"/>
  <c r="P1175" i="14" s="1"/>
  <c r="K1175" i="14"/>
  <c r="N1174" i="14"/>
  <c r="P1174" i="14" s="1"/>
  <c r="K1174" i="14"/>
  <c r="N1173" i="14"/>
  <c r="P1173" i="14" s="1"/>
  <c r="K1173" i="14"/>
  <c r="N1172" i="14"/>
  <c r="P1172" i="14" s="1"/>
  <c r="K1172" i="14"/>
  <c r="N1171" i="14"/>
  <c r="P1171" i="14" s="1"/>
  <c r="K1171" i="14"/>
  <c r="N1170" i="14"/>
  <c r="P1170" i="14" s="1"/>
  <c r="K1170" i="14"/>
  <c r="N1169" i="14"/>
  <c r="P1169" i="14" s="1"/>
  <c r="K1169" i="14"/>
  <c r="N1168" i="14"/>
  <c r="P1168" i="14" s="1"/>
  <c r="K1168" i="14"/>
  <c r="N1167" i="14"/>
  <c r="P1167" i="14" s="1"/>
  <c r="K1167" i="14"/>
  <c r="N1166" i="14"/>
  <c r="P1166" i="14" s="1"/>
  <c r="K1166" i="14"/>
  <c r="N1165" i="14"/>
  <c r="P1165" i="14" s="1"/>
  <c r="K1165" i="14"/>
  <c r="N1164" i="14"/>
  <c r="P1164" i="14" s="1"/>
  <c r="K1164" i="14"/>
  <c r="N1163" i="14"/>
  <c r="P1163" i="14" s="1"/>
  <c r="K1163" i="14"/>
  <c r="N1162" i="14"/>
  <c r="P1162" i="14" s="1"/>
  <c r="K1162" i="14"/>
  <c r="N1161" i="14"/>
  <c r="P1161" i="14" s="1"/>
  <c r="K1161" i="14"/>
  <c r="N1160" i="14"/>
  <c r="P1160" i="14" s="1"/>
  <c r="K1160" i="14"/>
  <c r="N1159" i="14"/>
  <c r="P1159" i="14" s="1"/>
  <c r="K1159" i="14"/>
  <c r="N1158" i="14"/>
  <c r="P1158" i="14" s="1"/>
  <c r="K1158" i="14"/>
  <c r="N1157" i="14"/>
  <c r="P1157" i="14" s="1"/>
  <c r="K1157" i="14"/>
  <c r="N1156" i="14"/>
  <c r="P1156" i="14" s="1"/>
  <c r="K1156" i="14"/>
  <c r="N1155" i="14"/>
  <c r="P1155" i="14" s="1"/>
  <c r="K1155" i="14"/>
  <c r="N1154" i="14"/>
  <c r="P1154" i="14" s="1"/>
  <c r="K1154" i="14"/>
  <c r="N1153" i="14"/>
  <c r="P1153" i="14" s="1"/>
  <c r="K1153" i="14"/>
  <c r="N1152" i="14"/>
  <c r="P1152" i="14" s="1"/>
  <c r="K1152" i="14"/>
  <c r="N1151" i="14"/>
  <c r="P1151" i="14" s="1"/>
  <c r="K1151" i="14"/>
  <c r="N1150" i="14"/>
  <c r="P1150" i="14" s="1"/>
  <c r="K1150" i="14"/>
  <c r="N1149" i="14"/>
  <c r="P1149" i="14" s="1"/>
  <c r="K1149" i="14"/>
  <c r="N1148" i="14"/>
  <c r="P1148" i="14" s="1"/>
  <c r="K1148" i="14"/>
  <c r="N1147" i="14"/>
  <c r="P1147" i="14" s="1"/>
  <c r="K1147" i="14"/>
  <c r="N1146" i="14"/>
  <c r="P1146" i="14" s="1"/>
  <c r="K1146" i="14"/>
  <c r="N1145" i="14"/>
  <c r="P1145" i="14" s="1"/>
  <c r="K1145" i="14"/>
  <c r="N1144" i="14"/>
  <c r="P1144" i="14" s="1"/>
  <c r="K1144" i="14"/>
  <c r="N1143" i="14"/>
  <c r="P1143" i="14" s="1"/>
  <c r="K1143" i="14"/>
  <c r="N1142" i="14"/>
  <c r="P1142" i="14" s="1"/>
  <c r="K1142" i="14"/>
  <c r="N1141" i="14"/>
  <c r="P1141" i="14" s="1"/>
  <c r="K1141" i="14"/>
  <c r="N1140" i="14"/>
  <c r="P1140" i="14" s="1"/>
  <c r="K1140" i="14"/>
  <c r="N1139" i="14"/>
  <c r="P1139" i="14" s="1"/>
  <c r="K1139" i="14"/>
  <c r="N1138" i="14"/>
  <c r="P1138" i="14" s="1"/>
  <c r="K1138" i="14"/>
  <c r="N1137" i="14"/>
  <c r="P1137" i="14" s="1"/>
  <c r="K1137" i="14"/>
  <c r="N1136" i="14"/>
  <c r="P1136" i="14" s="1"/>
  <c r="K1136" i="14"/>
  <c r="N1135" i="14"/>
  <c r="P1135" i="14" s="1"/>
  <c r="K1135" i="14"/>
  <c r="N1134" i="14"/>
  <c r="P1134" i="14" s="1"/>
  <c r="K1134" i="14"/>
  <c r="N1133" i="14"/>
  <c r="P1133" i="14" s="1"/>
  <c r="K1133" i="14"/>
  <c r="N1132" i="14"/>
  <c r="P1132" i="14" s="1"/>
  <c r="K1132" i="14"/>
  <c r="N1131" i="14"/>
  <c r="P1131" i="14" s="1"/>
  <c r="K1131" i="14"/>
  <c r="N1130" i="14"/>
  <c r="P1130" i="14" s="1"/>
  <c r="K1130" i="14"/>
  <c r="N1129" i="14"/>
  <c r="P1129" i="14" s="1"/>
  <c r="K1129" i="14"/>
  <c r="N1128" i="14"/>
  <c r="P1128" i="14" s="1"/>
  <c r="K1128" i="14"/>
  <c r="N1127" i="14"/>
  <c r="P1127" i="14" s="1"/>
  <c r="K1127" i="14"/>
  <c r="N1126" i="14"/>
  <c r="P1126" i="14" s="1"/>
  <c r="K1126" i="14"/>
  <c r="N1125" i="14"/>
  <c r="P1125" i="14" s="1"/>
  <c r="K1125" i="14"/>
  <c r="N1124" i="14"/>
  <c r="P1124" i="14" s="1"/>
  <c r="K1124" i="14"/>
  <c r="N1123" i="14"/>
  <c r="P1123" i="14" s="1"/>
  <c r="K1123" i="14"/>
  <c r="N1122" i="14"/>
  <c r="P1122" i="14" s="1"/>
  <c r="K1122" i="14"/>
  <c r="N1121" i="14"/>
  <c r="P1121" i="14" s="1"/>
  <c r="K1121" i="14"/>
  <c r="N1120" i="14"/>
  <c r="P1120" i="14" s="1"/>
  <c r="K1120" i="14"/>
  <c r="N1119" i="14"/>
  <c r="P1119" i="14" s="1"/>
  <c r="K1119" i="14"/>
  <c r="N1118" i="14"/>
  <c r="P1118" i="14" s="1"/>
  <c r="K1118" i="14"/>
  <c r="N1117" i="14"/>
  <c r="P1117" i="14" s="1"/>
  <c r="K1117" i="14"/>
  <c r="N1116" i="14"/>
  <c r="P1116" i="14" s="1"/>
  <c r="K1116" i="14"/>
  <c r="N1115" i="14"/>
  <c r="P1115" i="14" s="1"/>
  <c r="K1115" i="14"/>
  <c r="N1114" i="14"/>
  <c r="P1114" i="14" s="1"/>
  <c r="K1114" i="14"/>
  <c r="N1113" i="14"/>
  <c r="P1113" i="14" s="1"/>
  <c r="K1113" i="14"/>
  <c r="N1112" i="14"/>
  <c r="P1112" i="14" s="1"/>
  <c r="K1112" i="14"/>
  <c r="N1111" i="14"/>
  <c r="P1111" i="14" s="1"/>
  <c r="K1111" i="14"/>
  <c r="N1110" i="14"/>
  <c r="P1110" i="14" s="1"/>
  <c r="K1110" i="14"/>
  <c r="N1109" i="14"/>
  <c r="P1109" i="14" s="1"/>
  <c r="K1109" i="14"/>
  <c r="N1108" i="14"/>
  <c r="P1108" i="14" s="1"/>
  <c r="K1108" i="14"/>
  <c r="N1107" i="14"/>
  <c r="P1107" i="14" s="1"/>
  <c r="K1107" i="14"/>
  <c r="N1106" i="14"/>
  <c r="P1106" i="14" s="1"/>
  <c r="K1106" i="14"/>
  <c r="N1105" i="14"/>
  <c r="P1105" i="14" s="1"/>
  <c r="K1105" i="14"/>
  <c r="N1104" i="14"/>
  <c r="P1104" i="14" s="1"/>
  <c r="K1104" i="14"/>
  <c r="N1103" i="14"/>
  <c r="P1103" i="14" s="1"/>
  <c r="K1103" i="14"/>
  <c r="N1102" i="14"/>
  <c r="P1102" i="14" s="1"/>
  <c r="K1102" i="14"/>
  <c r="N1101" i="14"/>
  <c r="P1101" i="14" s="1"/>
  <c r="K1101" i="14"/>
  <c r="N1100" i="14"/>
  <c r="P1100" i="14" s="1"/>
  <c r="K1100" i="14"/>
  <c r="N1099" i="14"/>
  <c r="P1099" i="14" s="1"/>
  <c r="K1099" i="14"/>
  <c r="N1098" i="14"/>
  <c r="P1098" i="14" s="1"/>
  <c r="K1098" i="14"/>
  <c r="N1097" i="14"/>
  <c r="P1097" i="14" s="1"/>
  <c r="K1097" i="14"/>
  <c r="N1096" i="14"/>
  <c r="P1096" i="14" s="1"/>
  <c r="K1096" i="14"/>
  <c r="N1095" i="14"/>
  <c r="P1095" i="14" s="1"/>
  <c r="K1095" i="14"/>
  <c r="N1094" i="14"/>
  <c r="P1094" i="14" s="1"/>
  <c r="K1094" i="14"/>
  <c r="N1093" i="14"/>
  <c r="P1093" i="14" s="1"/>
  <c r="K1093" i="14"/>
  <c r="N1092" i="14"/>
  <c r="P1092" i="14" s="1"/>
  <c r="K1092" i="14"/>
  <c r="N1091" i="14"/>
  <c r="P1091" i="14" s="1"/>
  <c r="K1091" i="14"/>
  <c r="N1090" i="14"/>
  <c r="P1090" i="14" s="1"/>
  <c r="K1090" i="14"/>
  <c r="N1089" i="14"/>
  <c r="P1089" i="14" s="1"/>
  <c r="K1089" i="14"/>
  <c r="N1088" i="14"/>
  <c r="P1088" i="14" s="1"/>
  <c r="K1088" i="14"/>
  <c r="N1087" i="14"/>
  <c r="P1087" i="14" s="1"/>
  <c r="K1087" i="14"/>
  <c r="N1086" i="14"/>
  <c r="P1086" i="14" s="1"/>
  <c r="K1086" i="14"/>
  <c r="N1085" i="14"/>
  <c r="P1085" i="14" s="1"/>
  <c r="K1085" i="14"/>
  <c r="N1084" i="14"/>
  <c r="P1084" i="14" s="1"/>
  <c r="K1084" i="14"/>
  <c r="N1083" i="14"/>
  <c r="P1083" i="14" s="1"/>
  <c r="K1083" i="14"/>
  <c r="N1082" i="14"/>
  <c r="P1082" i="14" s="1"/>
  <c r="K1082" i="14"/>
  <c r="N1081" i="14"/>
  <c r="P1081" i="14" s="1"/>
  <c r="K1081" i="14"/>
  <c r="N1080" i="14"/>
  <c r="P1080" i="14" s="1"/>
  <c r="K1080" i="14"/>
  <c r="N1079" i="14"/>
  <c r="P1079" i="14" s="1"/>
  <c r="K1079" i="14"/>
  <c r="N1078" i="14"/>
  <c r="P1078" i="14" s="1"/>
  <c r="K1078" i="14"/>
  <c r="N1077" i="14"/>
  <c r="P1077" i="14" s="1"/>
  <c r="K1077" i="14"/>
  <c r="N1076" i="14"/>
  <c r="P1076" i="14" s="1"/>
  <c r="K1076" i="14"/>
  <c r="N1075" i="14"/>
  <c r="P1075" i="14" s="1"/>
  <c r="K1075" i="14"/>
  <c r="N1074" i="14"/>
  <c r="P1074" i="14" s="1"/>
  <c r="K1074" i="14"/>
  <c r="N1073" i="14"/>
  <c r="P1073" i="14" s="1"/>
  <c r="K1073" i="14"/>
  <c r="N1072" i="14"/>
  <c r="P1072" i="14" s="1"/>
  <c r="K1072" i="14"/>
  <c r="N1071" i="14"/>
  <c r="P1071" i="14" s="1"/>
  <c r="K1071" i="14"/>
  <c r="N1070" i="14"/>
  <c r="P1070" i="14" s="1"/>
  <c r="K1070" i="14"/>
  <c r="N1069" i="14"/>
  <c r="P1069" i="14" s="1"/>
  <c r="K1069" i="14"/>
  <c r="N1068" i="14"/>
  <c r="P1068" i="14" s="1"/>
  <c r="K1068" i="14"/>
  <c r="N1067" i="14"/>
  <c r="P1067" i="14" s="1"/>
  <c r="K1067" i="14"/>
  <c r="N1066" i="14"/>
  <c r="P1066" i="14" s="1"/>
  <c r="K1066" i="14"/>
  <c r="N1065" i="14"/>
  <c r="P1065" i="14" s="1"/>
  <c r="K1065" i="14"/>
  <c r="N1064" i="14"/>
  <c r="P1064" i="14" s="1"/>
  <c r="K1064" i="14"/>
  <c r="N1063" i="14"/>
  <c r="P1063" i="14" s="1"/>
  <c r="K1063" i="14"/>
  <c r="N1062" i="14"/>
  <c r="P1062" i="14" s="1"/>
  <c r="K1062" i="14"/>
  <c r="N1061" i="14"/>
  <c r="P1061" i="14" s="1"/>
  <c r="K1061" i="14"/>
  <c r="N1060" i="14"/>
  <c r="P1060" i="14" s="1"/>
  <c r="K1060" i="14"/>
  <c r="N1059" i="14"/>
  <c r="P1059" i="14" s="1"/>
  <c r="K1059" i="14"/>
  <c r="N1058" i="14"/>
  <c r="P1058" i="14" s="1"/>
  <c r="K1058" i="14"/>
  <c r="N1057" i="14"/>
  <c r="P1057" i="14" s="1"/>
  <c r="K1057" i="14"/>
  <c r="N1056" i="14"/>
  <c r="P1056" i="14" s="1"/>
  <c r="K1056" i="14"/>
  <c r="N1055" i="14"/>
  <c r="P1055" i="14" s="1"/>
  <c r="K1055" i="14"/>
  <c r="N1054" i="14"/>
  <c r="P1054" i="14" s="1"/>
  <c r="K1054" i="14"/>
  <c r="N1053" i="14"/>
  <c r="P1053" i="14" s="1"/>
  <c r="K1053" i="14"/>
  <c r="N1052" i="14"/>
  <c r="P1052" i="14" s="1"/>
  <c r="K1052" i="14"/>
  <c r="N1051" i="14"/>
  <c r="P1051" i="14" s="1"/>
  <c r="K1051" i="14"/>
  <c r="N1050" i="14"/>
  <c r="P1050" i="14" s="1"/>
  <c r="K1050" i="14"/>
  <c r="N1049" i="14"/>
  <c r="P1049" i="14" s="1"/>
  <c r="K1049" i="14"/>
  <c r="N1048" i="14"/>
  <c r="P1048" i="14" s="1"/>
  <c r="K1048" i="14"/>
  <c r="N1047" i="14"/>
  <c r="P1047" i="14" s="1"/>
  <c r="K1047" i="14"/>
  <c r="N1046" i="14"/>
  <c r="P1046" i="14" s="1"/>
  <c r="K1046" i="14"/>
  <c r="N1045" i="14"/>
  <c r="P1045" i="14" s="1"/>
  <c r="K1045" i="14"/>
  <c r="N1044" i="14"/>
  <c r="P1044" i="14" s="1"/>
  <c r="K1044" i="14"/>
  <c r="N1043" i="14"/>
  <c r="P1043" i="14" s="1"/>
  <c r="K1043" i="14"/>
  <c r="N1042" i="14"/>
  <c r="P1042" i="14" s="1"/>
  <c r="K1042" i="14"/>
  <c r="N1041" i="14"/>
  <c r="P1041" i="14" s="1"/>
  <c r="K1041" i="14"/>
  <c r="N1040" i="14"/>
  <c r="P1040" i="14" s="1"/>
  <c r="K1040" i="14"/>
  <c r="N1039" i="14"/>
  <c r="P1039" i="14" s="1"/>
  <c r="K1039" i="14"/>
  <c r="N1038" i="14"/>
  <c r="P1038" i="14" s="1"/>
  <c r="K1038" i="14"/>
  <c r="N1037" i="14"/>
  <c r="P1037" i="14" s="1"/>
  <c r="K1037" i="14"/>
  <c r="N1036" i="14"/>
  <c r="P1036" i="14" s="1"/>
  <c r="K1036" i="14"/>
  <c r="N1035" i="14"/>
  <c r="P1035" i="14" s="1"/>
  <c r="K1035" i="14"/>
  <c r="N1034" i="14"/>
  <c r="P1034" i="14" s="1"/>
  <c r="K1034" i="14"/>
  <c r="N1033" i="14"/>
  <c r="P1033" i="14" s="1"/>
  <c r="K1033" i="14"/>
  <c r="N1032" i="14"/>
  <c r="P1032" i="14" s="1"/>
  <c r="K1032" i="14"/>
  <c r="N1031" i="14"/>
  <c r="P1031" i="14" s="1"/>
  <c r="K1031" i="14"/>
  <c r="N1030" i="14"/>
  <c r="P1030" i="14" s="1"/>
  <c r="K1030" i="14"/>
  <c r="N1029" i="14"/>
  <c r="P1029" i="14" s="1"/>
  <c r="K1029" i="14"/>
  <c r="N1028" i="14"/>
  <c r="P1028" i="14" s="1"/>
  <c r="K1028" i="14"/>
  <c r="N1027" i="14"/>
  <c r="P1027" i="14" s="1"/>
  <c r="K1027" i="14"/>
  <c r="N1026" i="14"/>
  <c r="P1026" i="14" s="1"/>
  <c r="K1026" i="14"/>
  <c r="N1025" i="14"/>
  <c r="P1025" i="14" s="1"/>
  <c r="K1025" i="14"/>
  <c r="N1024" i="14"/>
  <c r="P1024" i="14" s="1"/>
  <c r="K1024" i="14"/>
  <c r="N1023" i="14"/>
  <c r="P1023" i="14" s="1"/>
  <c r="K1023" i="14"/>
  <c r="N1022" i="14"/>
  <c r="P1022" i="14" s="1"/>
  <c r="K1022" i="14"/>
  <c r="N1021" i="14"/>
  <c r="P1021" i="14" s="1"/>
  <c r="K1021" i="14"/>
  <c r="N1020" i="14"/>
  <c r="P1020" i="14" s="1"/>
  <c r="K1020" i="14"/>
  <c r="N1019" i="14"/>
  <c r="P1019" i="14" s="1"/>
  <c r="K1019" i="14"/>
  <c r="N1018" i="14"/>
  <c r="P1018" i="14" s="1"/>
  <c r="K1018" i="14"/>
  <c r="N1017" i="14"/>
  <c r="P1017" i="14" s="1"/>
  <c r="K1017" i="14"/>
  <c r="N1016" i="14"/>
  <c r="P1016" i="14" s="1"/>
  <c r="K1016" i="14"/>
  <c r="N1015" i="14"/>
  <c r="P1015" i="14" s="1"/>
  <c r="K1015" i="14"/>
  <c r="N1014" i="14"/>
  <c r="P1014" i="14" s="1"/>
  <c r="K1014" i="14"/>
  <c r="N1013" i="14"/>
  <c r="P1013" i="14" s="1"/>
  <c r="K1013" i="14"/>
  <c r="N1012" i="14"/>
  <c r="P1012" i="14" s="1"/>
  <c r="K1012" i="14"/>
  <c r="N1011" i="14"/>
  <c r="P1011" i="14" s="1"/>
  <c r="K1011" i="14"/>
  <c r="N1010" i="14"/>
  <c r="P1010" i="14" s="1"/>
  <c r="K1010" i="14"/>
  <c r="N1009" i="14"/>
  <c r="P1009" i="14" s="1"/>
  <c r="K1009" i="14"/>
  <c r="N1008" i="14"/>
  <c r="P1008" i="14" s="1"/>
  <c r="K1008" i="14"/>
  <c r="N1007" i="14"/>
  <c r="P1007" i="14" s="1"/>
  <c r="K1007" i="14"/>
  <c r="N1006" i="14"/>
  <c r="P1006" i="14" s="1"/>
  <c r="K1006" i="14"/>
  <c r="N1005" i="14"/>
  <c r="P1005" i="14" s="1"/>
  <c r="K1005" i="14"/>
  <c r="N1004" i="14"/>
  <c r="P1004" i="14" s="1"/>
  <c r="K1004" i="14"/>
  <c r="N1003" i="14"/>
  <c r="P1003" i="14" s="1"/>
  <c r="K1003" i="14"/>
  <c r="N1002" i="14"/>
  <c r="P1002" i="14" s="1"/>
  <c r="K1002" i="14"/>
  <c r="N1001" i="14"/>
  <c r="P1001" i="14" s="1"/>
  <c r="K1001" i="14"/>
  <c r="N1000" i="14"/>
  <c r="P1000" i="14" s="1"/>
  <c r="K1000" i="14"/>
  <c r="N999" i="14"/>
  <c r="P999" i="14" s="1"/>
  <c r="K999" i="14"/>
  <c r="N998" i="14"/>
  <c r="P998" i="14" s="1"/>
  <c r="K998" i="14"/>
  <c r="N997" i="14"/>
  <c r="P997" i="14" s="1"/>
  <c r="K997" i="14"/>
  <c r="N996" i="14"/>
  <c r="P996" i="14" s="1"/>
  <c r="K996" i="14"/>
  <c r="N995" i="14"/>
  <c r="P995" i="14" s="1"/>
  <c r="K995" i="14"/>
  <c r="N994" i="14"/>
  <c r="P994" i="14" s="1"/>
  <c r="K994" i="14"/>
  <c r="N993" i="14"/>
  <c r="P993" i="14" s="1"/>
  <c r="K993" i="14"/>
  <c r="N992" i="14"/>
  <c r="P992" i="14" s="1"/>
  <c r="K992" i="14"/>
  <c r="N991" i="14"/>
  <c r="P991" i="14" s="1"/>
  <c r="K991" i="14"/>
  <c r="N990" i="14"/>
  <c r="P990" i="14" s="1"/>
  <c r="K990" i="14"/>
  <c r="N989" i="14"/>
  <c r="P989" i="14" s="1"/>
  <c r="K989" i="14"/>
  <c r="N988" i="14"/>
  <c r="P988" i="14" s="1"/>
  <c r="K988" i="14"/>
  <c r="N987" i="14"/>
  <c r="P987" i="14" s="1"/>
  <c r="K987" i="14"/>
  <c r="N986" i="14"/>
  <c r="P986" i="14" s="1"/>
  <c r="K986" i="14"/>
  <c r="N985" i="14"/>
  <c r="P985" i="14" s="1"/>
  <c r="K985" i="14"/>
  <c r="N984" i="14"/>
  <c r="P984" i="14" s="1"/>
  <c r="K984" i="14"/>
  <c r="N983" i="14"/>
  <c r="P983" i="14" s="1"/>
  <c r="K983" i="14"/>
  <c r="N982" i="14"/>
  <c r="P982" i="14" s="1"/>
  <c r="K982" i="14"/>
  <c r="N981" i="14"/>
  <c r="P981" i="14" s="1"/>
  <c r="K981" i="14"/>
  <c r="N980" i="14"/>
  <c r="P980" i="14" s="1"/>
  <c r="K980" i="14"/>
  <c r="N979" i="14"/>
  <c r="P979" i="14" s="1"/>
  <c r="K979" i="14"/>
  <c r="N978" i="14"/>
  <c r="P978" i="14" s="1"/>
  <c r="K978" i="14"/>
  <c r="N977" i="14"/>
  <c r="P977" i="14" s="1"/>
  <c r="K977" i="14"/>
  <c r="N976" i="14"/>
  <c r="P976" i="14" s="1"/>
  <c r="K976" i="14"/>
  <c r="N975" i="14"/>
  <c r="P975" i="14" s="1"/>
  <c r="K975" i="14"/>
  <c r="N974" i="14"/>
  <c r="P974" i="14" s="1"/>
  <c r="K974" i="14"/>
  <c r="N973" i="14"/>
  <c r="P973" i="14" s="1"/>
  <c r="K973" i="14"/>
  <c r="N972" i="14"/>
  <c r="P972" i="14" s="1"/>
  <c r="K972" i="14"/>
  <c r="N971" i="14"/>
  <c r="P971" i="14" s="1"/>
  <c r="K971" i="14"/>
  <c r="N970" i="14"/>
  <c r="P970" i="14" s="1"/>
  <c r="K970" i="14"/>
  <c r="N969" i="14"/>
  <c r="P969" i="14" s="1"/>
  <c r="K969" i="14"/>
  <c r="N968" i="14"/>
  <c r="P968" i="14" s="1"/>
  <c r="K968" i="14"/>
  <c r="N967" i="14"/>
  <c r="P967" i="14" s="1"/>
  <c r="K967" i="14"/>
  <c r="N966" i="14"/>
  <c r="P966" i="14" s="1"/>
  <c r="K966" i="14"/>
  <c r="N965" i="14"/>
  <c r="P965" i="14" s="1"/>
  <c r="K965" i="14"/>
  <c r="N964" i="14"/>
  <c r="P964" i="14" s="1"/>
  <c r="K964" i="14"/>
  <c r="N963" i="14"/>
  <c r="P963" i="14" s="1"/>
  <c r="K963" i="14"/>
  <c r="N962" i="14"/>
  <c r="P962" i="14" s="1"/>
  <c r="K962" i="14"/>
  <c r="N961" i="14"/>
  <c r="P961" i="14" s="1"/>
  <c r="K961" i="14"/>
  <c r="N960" i="14"/>
  <c r="P960" i="14" s="1"/>
  <c r="K960" i="14"/>
  <c r="N959" i="14"/>
  <c r="P959" i="14" s="1"/>
  <c r="K959" i="14"/>
  <c r="N958" i="14"/>
  <c r="P958" i="14" s="1"/>
  <c r="K958" i="14"/>
  <c r="N957" i="14"/>
  <c r="P957" i="14" s="1"/>
  <c r="K957" i="14"/>
  <c r="N956" i="14"/>
  <c r="P956" i="14" s="1"/>
  <c r="K956" i="14"/>
  <c r="N955" i="14"/>
  <c r="P955" i="14" s="1"/>
  <c r="K955" i="14"/>
  <c r="N954" i="14"/>
  <c r="P954" i="14" s="1"/>
  <c r="K954" i="14"/>
  <c r="N953" i="14"/>
  <c r="P953" i="14" s="1"/>
  <c r="K953" i="14"/>
  <c r="N952" i="14"/>
  <c r="P952" i="14" s="1"/>
  <c r="K952" i="14"/>
  <c r="N951" i="14"/>
  <c r="P951" i="14" s="1"/>
  <c r="K951" i="14"/>
  <c r="N950" i="14"/>
  <c r="P950" i="14" s="1"/>
  <c r="K950" i="14"/>
  <c r="N949" i="14"/>
  <c r="P949" i="14" s="1"/>
  <c r="K949" i="14"/>
  <c r="N948" i="14"/>
  <c r="P948" i="14" s="1"/>
  <c r="K948" i="14"/>
  <c r="N947" i="14"/>
  <c r="P947" i="14" s="1"/>
  <c r="K947" i="14"/>
  <c r="N946" i="14"/>
  <c r="P946" i="14" s="1"/>
  <c r="K946" i="14"/>
  <c r="N945" i="14"/>
  <c r="P945" i="14" s="1"/>
  <c r="K945" i="14"/>
  <c r="N944" i="14"/>
  <c r="P944" i="14" s="1"/>
  <c r="K944" i="14"/>
  <c r="N943" i="14"/>
  <c r="P943" i="14" s="1"/>
  <c r="K943" i="14"/>
  <c r="N942" i="14"/>
  <c r="P942" i="14" s="1"/>
  <c r="K942" i="14"/>
  <c r="N941" i="14"/>
  <c r="P941" i="14" s="1"/>
  <c r="K941" i="14"/>
  <c r="N940" i="14"/>
  <c r="P940" i="14" s="1"/>
  <c r="K940" i="14"/>
  <c r="N939" i="14"/>
  <c r="P939" i="14" s="1"/>
  <c r="K939" i="14"/>
  <c r="N938" i="14"/>
  <c r="P938" i="14" s="1"/>
  <c r="K938" i="14"/>
  <c r="N937" i="14"/>
  <c r="P937" i="14" s="1"/>
  <c r="K937" i="14"/>
  <c r="N936" i="14"/>
  <c r="P936" i="14" s="1"/>
  <c r="K936" i="14"/>
  <c r="N935" i="14"/>
  <c r="P935" i="14" s="1"/>
  <c r="K935" i="14"/>
  <c r="N934" i="14"/>
  <c r="P934" i="14" s="1"/>
  <c r="K934" i="14"/>
  <c r="N933" i="14"/>
  <c r="P933" i="14" s="1"/>
  <c r="K933" i="14"/>
  <c r="N932" i="14"/>
  <c r="P932" i="14" s="1"/>
  <c r="K932" i="14"/>
  <c r="N931" i="14"/>
  <c r="P931" i="14" s="1"/>
  <c r="K931" i="14"/>
  <c r="N930" i="14"/>
  <c r="P930" i="14" s="1"/>
  <c r="K930" i="14"/>
  <c r="N929" i="14"/>
  <c r="P929" i="14" s="1"/>
  <c r="K929" i="14"/>
  <c r="N928" i="14"/>
  <c r="P928" i="14" s="1"/>
  <c r="K928" i="14"/>
  <c r="N927" i="14"/>
  <c r="P927" i="14" s="1"/>
  <c r="K927" i="14"/>
  <c r="N926" i="14"/>
  <c r="P926" i="14" s="1"/>
  <c r="K926" i="14"/>
  <c r="N925" i="14"/>
  <c r="P925" i="14" s="1"/>
  <c r="K925" i="14"/>
  <c r="N924" i="14"/>
  <c r="P924" i="14" s="1"/>
  <c r="K924" i="14"/>
  <c r="N923" i="14"/>
  <c r="P923" i="14" s="1"/>
  <c r="K923" i="14"/>
  <c r="N922" i="14"/>
  <c r="P922" i="14" s="1"/>
  <c r="K922" i="14"/>
  <c r="N921" i="14"/>
  <c r="P921" i="14" s="1"/>
  <c r="K921" i="14"/>
  <c r="N920" i="14"/>
  <c r="P920" i="14" s="1"/>
  <c r="K920" i="14"/>
  <c r="N919" i="14"/>
  <c r="P919" i="14" s="1"/>
  <c r="K919" i="14"/>
  <c r="N918" i="14"/>
  <c r="P918" i="14" s="1"/>
  <c r="K918" i="14"/>
  <c r="N917" i="14"/>
  <c r="P917" i="14" s="1"/>
  <c r="K917" i="14"/>
  <c r="N916" i="14"/>
  <c r="P916" i="14" s="1"/>
  <c r="K916" i="14"/>
  <c r="N915" i="14"/>
  <c r="P915" i="14" s="1"/>
  <c r="K915" i="14"/>
  <c r="N914" i="14"/>
  <c r="P914" i="14" s="1"/>
  <c r="K914" i="14"/>
  <c r="N913" i="14"/>
  <c r="P913" i="14" s="1"/>
  <c r="K913" i="14"/>
  <c r="N912" i="14"/>
  <c r="P912" i="14" s="1"/>
  <c r="K912" i="14"/>
  <c r="N911" i="14"/>
  <c r="P911" i="14" s="1"/>
  <c r="K911" i="14"/>
  <c r="N910" i="14"/>
  <c r="P910" i="14" s="1"/>
  <c r="K910" i="14"/>
  <c r="N909" i="14"/>
  <c r="P909" i="14" s="1"/>
  <c r="K909" i="14"/>
  <c r="N908" i="14"/>
  <c r="P908" i="14" s="1"/>
  <c r="K908" i="14"/>
  <c r="N907" i="14"/>
  <c r="P907" i="14" s="1"/>
  <c r="K907" i="14"/>
  <c r="N906" i="14"/>
  <c r="P906" i="14" s="1"/>
  <c r="K906" i="14"/>
  <c r="N905" i="14"/>
  <c r="P905" i="14" s="1"/>
  <c r="K905" i="14"/>
  <c r="N904" i="14"/>
  <c r="P904" i="14" s="1"/>
  <c r="K904" i="14"/>
  <c r="N903" i="14"/>
  <c r="P903" i="14" s="1"/>
  <c r="K903" i="14"/>
  <c r="N902" i="14"/>
  <c r="P902" i="14" s="1"/>
  <c r="K902" i="14"/>
  <c r="N901" i="14"/>
  <c r="P901" i="14" s="1"/>
  <c r="K901" i="14"/>
  <c r="N900" i="14"/>
  <c r="P900" i="14" s="1"/>
  <c r="K900" i="14"/>
  <c r="N899" i="14"/>
  <c r="P899" i="14" s="1"/>
  <c r="K899" i="14"/>
  <c r="N898" i="14"/>
  <c r="P898" i="14" s="1"/>
  <c r="K898" i="14"/>
  <c r="N897" i="14"/>
  <c r="P897" i="14" s="1"/>
  <c r="K897" i="14"/>
  <c r="N896" i="14"/>
  <c r="P896" i="14" s="1"/>
  <c r="K896" i="14"/>
  <c r="N895" i="14"/>
  <c r="P895" i="14" s="1"/>
  <c r="K895" i="14"/>
  <c r="N894" i="14"/>
  <c r="P894" i="14" s="1"/>
  <c r="K894" i="14"/>
  <c r="N893" i="14"/>
  <c r="P893" i="14" s="1"/>
  <c r="K893" i="14"/>
  <c r="N892" i="14"/>
  <c r="P892" i="14" s="1"/>
  <c r="K892" i="14"/>
  <c r="N891" i="14"/>
  <c r="P891" i="14" s="1"/>
  <c r="K891" i="14"/>
  <c r="N890" i="14"/>
  <c r="P890" i="14" s="1"/>
  <c r="K890" i="14"/>
  <c r="N889" i="14"/>
  <c r="P889" i="14" s="1"/>
  <c r="K889" i="14"/>
  <c r="N888" i="14"/>
  <c r="P888" i="14" s="1"/>
  <c r="K888" i="14"/>
  <c r="N887" i="14"/>
  <c r="P887" i="14" s="1"/>
  <c r="K887" i="14"/>
  <c r="N886" i="14"/>
  <c r="P886" i="14" s="1"/>
  <c r="K886" i="14"/>
  <c r="N885" i="14"/>
  <c r="P885" i="14" s="1"/>
  <c r="K885" i="14"/>
  <c r="N884" i="14"/>
  <c r="P884" i="14" s="1"/>
  <c r="K884" i="14"/>
  <c r="N883" i="14"/>
  <c r="P883" i="14" s="1"/>
  <c r="K883" i="14"/>
  <c r="N882" i="14"/>
  <c r="P882" i="14" s="1"/>
  <c r="K882" i="14"/>
  <c r="N881" i="14"/>
  <c r="P881" i="14" s="1"/>
  <c r="K881" i="14"/>
  <c r="N880" i="14"/>
  <c r="P880" i="14" s="1"/>
  <c r="K880" i="14"/>
  <c r="N879" i="14"/>
  <c r="P879" i="14" s="1"/>
  <c r="K879" i="14"/>
  <c r="N878" i="14"/>
  <c r="P878" i="14" s="1"/>
  <c r="K878" i="14"/>
  <c r="N877" i="14"/>
  <c r="P877" i="14" s="1"/>
  <c r="K877" i="14"/>
  <c r="N876" i="14"/>
  <c r="P876" i="14" s="1"/>
  <c r="K876" i="14"/>
  <c r="N875" i="14"/>
  <c r="P875" i="14" s="1"/>
  <c r="K875" i="14"/>
  <c r="N874" i="14"/>
  <c r="P874" i="14" s="1"/>
  <c r="K874" i="14"/>
  <c r="N873" i="14"/>
  <c r="P873" i="14" s="1"/>
  <c r="K873" i="14"/>
  <c r="N872" i="14"/>
  <c r="P872" i="14" s="1"/>
  <c r="K872" i="14"/>
  <c r="N871" i="14"/>
  <c r="P871" i="14" s="1"/>
  <c r="K871" i="14"/>
  <c r="N870" i="14"/>
  <c r="P870" i="14" s="1"/>
  <c r="K870" i="14"/>
  <c r="N869" i="14"/>
  <c r="P869" i="14" s="1"/>
  <c r="K869" i="14"/>
  <c r="N868" i="14"/>
  <c r="P868" i="14" s="1"/>
  <c r="K868" i="14"/>
  <c r="N867" i="14"/>
  <c r="P867" i="14" s="1"/>
  <c r="K867" i="14"/>
  <c r="N866" i="14"/>
  <c r="P866" i="14" s="1"/>
  <c r="K866" i="14"/>
  <c r="N865" i="14"/>
  <c r="P865" i="14" s="1"/>
  <c r="K865" i="14"/>
  <c r="N864" i="14"/>
  <c r="P864" i="14" s="1"/>
  <c r="K864" i="14"/>
  <c r="N863" i="14"/>
  <c r="P863" i="14" s="1"/>
  <c r="K863" i="14"/>
  <c r="N862" i="14"/>
  <c r="P862" i="14" s="1"/>
  <c r="K862" i="14"/>
  <c r="N861" i="14"/>
  <c r="P861" i="14" s="1"/>
  <c r="K861" i="14"/>
  <c r="N860" i="14"/>
  <c r="P860" i="14" s="1"/>
  <c r="K860" i="14"/>
  <c r="N859" i="14"/>
  <c r="P859" i="14" s="1"/>
  <c r="K859" i="14"/>
  <c r="N858" i="14"/>
  <c r="P858" i="14" s="1"/>
  <c r="K858" i="14"/>
  <c r="N857" i="14"/>
  <c r="P857" i="14" s="1"/>
  <c r="K857" i="14"/>
  <c r="N856" i="14"/>
  <c r="P856" i="14" s="1"/>
  <c r="K856" i="14"/>
  <c r="N855" i="14"/>
  <c r="P855" i="14" s="1"/>
  <c r="K855" i="14"/>
  <c r="N854" i="14"/>
  <c r="P854" i="14" s="1"/>
  <c r="K854" i="14"/>
  <c r="N853" i="14"/>
  <c r="P853" i="14" s="1"/>
  <c r="K853" i="14"/>
  <c r="N852" i="14"/>
  <c r="P852" i="14" s="1"/>
  <c r="K852" i="14"/>
  <c r="N851" i="14"/>
  <c r="P851" i="14" s="1"/>
  <c r="K851" i="14"/>
  <c r="N850" i="14"/>
  <c r="P850" i="14" s="1"/>
  <c r="K850" i="14"/>
  <c r="N849" i="14"/>
  <c r="P849" i="14" s="1"/>
  <c r="K849" i="14"/>
  <c r="N848" i="14"/>
  <c r="P848" i="14" s="1"/>
  <c r="K848" i="14"/>
  <c r="N847" i="14"/>
  <c r="P847" i="14" s="1"/>
  <c r="K847" i="14"/>
  <c r="N846" i="14"/>
  <c r="P846" i="14" s="1"/>
  <c r="K846" i="14"/>
  <c r="N845" i="14"/>
  <c r="P845" i="14" s="1"/>
  <c r="K845" i="14"/>
  <c r="N844" i="14"/>
  <c r="P844" i="14" s="1"/>
  <c r="K844" i="14"/>
  <c r="N843" i="14"/>
  <c r="P843" i="14" s="1"/>
  <c r="K843" i="14"/>
  <c r="N842" i="14"/>
  <c r="P842" i="14" s="1"/>
  <c r="K842" i="14"/>
  <c r="N841" i="14"/>
  <c r="P841" i="14" s="1"/>
  <c r="K841" i="14"/>
  <c r="N840" i="14"/>
  <c r="P840" i="14" s="1"/>
  <c r="K840" i="14"/>
  <c r="N839" i="14"/>
  <c r="P839" i="14" s="1"/>
  <c r="K839" i="14"/>
  <c r="N838" i="14"/>
  <c r="P838" i="14" s="1"/>
  <c r="K838" i="14"/>
  <c r="N837" i="14"/>
  <c r="P837" i="14" s="1"/>
  <c r="K837" i="14"/>
  <c r="N836" i="14"/>
  <c r="P836" i="14" s="1"/>
  <c r="K836" i="14"/>
  <c r="N835" i="14"/>
  <c r="P835" i="14" s="1"/>
  <c r="K835" i="14"/>
  <c r="N834" i="14"/>
  <c r="P834" i="14" s="1"/>
  <c r="K834" i="14"/>
  <c r="N833" i="14"/>
  <c r="P833" i="14" s="1"/>
  <c r="K833" i="14"/>
  <c r="N832" i="14"/>
  <c r="P832" i="14" s="1"/>
  <c r="K832" i="14"/>
  <c r="N831" i="14"/>
  <c r="P831" i="14" s="1"/>
  <c r="K831" i="14"/>
  <c r="N830" i="14"/>
  <c r="P830" i="14" s="1"/>
  <c r="K830" i="14"/>
  <c r="N829" i="14"/>
  <c r="P829" i="14" s="1"/>
  <c r="K829" i="14"/>
  <c r="N828" i="14"/>
  <c r="P828" i="14" s="1"/>
  <c r="K828" i="14"/>
  <c r="N827" i="14"/>
  <c r="P827" i="14" s="1"/>
  <c r="K827" i="14"/>
  <c r="N826" i="14"/>
  <c r="P826" i="14" s="1"/>
  <c r="K826" i="14"/>
  <c r="N825" i="14"/>
  <c r="P825" i="14" s="1"/>
  <c r="K825" i="14"/>
  <c r="N824" i="14"/>
  <c r="P824" i="14" s="1"/>
  <c r="K824" i="14"/>
  <c r="N823" i="14"/>
  <c r="P823" i="14" s="1"/>
  <c r="K823" i="14"/>
  <c r="N822" i="14"/>
  <c r="P822" i="14" s="1"/>
  <c r="K822" i="14"/>
  <c r="N821" i="14"/>
  <c r="P821" i="14" s="1"/>
  <c r="K821" i="14"/>
  <c r="N820" i="14"/>
  <c r="P820" i="14" s="1"/>
  <c r="K820" i="14"/>
  <c r="N819" i="14"/>
  <c r="P819" i="14" s="1"/>
  <c r="K819" i="14"/>
  <c r="N818" i="14"/>
  <c r="P818" i="14" s="1"/>
  <c r="K818" i="14"/>
  <c r="N817" i="14"/>
  <c r="P817" i="14" s="1"/>
  <c r="K817" i="14"/>
  <c r="N816" i="14"/>
  <c r="P816" i="14" s="1"/>
  <c r="K816" i="14"/>
  <c r="N815" i="14"/>
  <c r="P815" i="14" s="1"/>
  <c r="K815" i="14"/>
  <c r="N814" i="14"/>
  <c r="P814" i="14" s="1"/>
  <c r="K814" i="14"/>
  <c r="N813" i="14"/>
  <c r="P813" i="14" s="1"/>
  <c r="K813" i="14"/>
  <c r="N812" i="14"/>
  <c r="P812" i="14" s="1"/>
  <c r="K812" i="14"/>
  <c r="N811" i="14"/>
  <c r="P811" i="14" s="1"/>
  <c r="K811" i="14"/>
  <c r="N810" i="14"/>
  <c r="P810" i="14" s="1"/>
  <c r="K810" i="14"/>
  <c r="N809" i="14"/>
  <c r="P809" i="14" s="1"/>
  <c r="K809" i="14"/>
  <c r="N808" i="14"/>
  <c r="P808" i="14" s="1"/>
  <c r="K808" i="14"/>
  <c r="N807" i="14"/>
  <c r="P807" i="14" s="1"/>
  <c r="K807" i="14"/>
  <c r="N806" i="14"/>
  <c r="P806" i="14" s="1"/>
  <c r="K806" i="14"/>
  <c r="N805" i="14"/>
  <c r="P805" i="14" s="1"/>
  <c r="K805" i="14"/>
  <c r="N804" i="14"/>
  <c r="P804" i="14" s="1"/>
  <c r="K804" i="14"/>
  <c r="N803" i="14"/>
  <c r="P803" i="14" s="1"/>
  <c r="K803" i="14"/>
  <c r="N802" i="14"/>
  <c r="P802" i="14" s="1"/>
  <c r="K802" i="14"/>
  <c r="N801" i="14"/>
  <c r="P801" i="14" s="1"/>
  <c r="K801" i="14"/>
  <c r="N800" i="14"/>
  <c r="P800" i="14" s="1"/>
  <c r="K800" i="14"/>
  <c r="N799" i="14"/>
  <c r="P799" i="14" s="1"/>
  <c r="K799" i="14"/>
  <c r="N798" i="14"/>
  <c r="P798" i="14" s="1"/>
  <c r="K798" i="14"/>
  <c r="N797" i="14"/>
  <c r="P797" i="14" s="1"/>
  <c r="K797" i="14"/>
  <c r="N796" i="14"/>
  <c r="P796" i="14" s="1"/>
  <c r="K796" i="14"/>
  <c r="N795" i="14"/>
  <c r="P795" i="14" s="1"/>
  <c r="K795" i="14"/>
  <c r="N794" i="14"/>
  <c r="P794" i="14" s="1"/>
  <c r="K794" i="14"/>
  <c r="N793" i="14"/>
  <c r="P793" i="14" s="1"/>
  <c r="K793" i="14"/>
  <c r="N792" i="14"/>
  <c r="P792" i="14" s="1"/>
  <c r="K792" i="14"/>
  <c r="N791" i="14"/>
  <c r="P791" i="14" s="1"/>
  <c r="K791" i="14"/>
  <c r="N790" i="14"/>
  <c r="P790" i="14" s="1"/>
  <c r="K790" i="14"/>
  <c r="N789" i="14"/>
  <c r="P789" i="14" s="1"/>
  <c r="K789" i="14"/>
  <c r="N788" i="14"/>
  <c r="P788" i="14" s="1"/>
  <c r="K788" i="14"/>
  <c r="N787" i="14"/>
  <c r="P787" i="14" s="1"/>
  <c r="K787" i="14"/>
  <c r="N786" i="14"/>
  <c r="P786" i="14" s="1"/>
  <c r="K786" i="14"/>
  <c r="N785" i="14"/>
  <c r="P785" i="14" s="1"/>
  <c r="K785" i="14"/>
  <c r="N784" i="14"/>
  <c r="P784" i="14" s="1"/>
  <c r="K784" i="14"/>
  <c r="N783" i="14"/>
  <c r="P783" i="14" s="1"/>
  <c r="K783" i="14"/>
  <c r="N782" i="14"/>
  <c r="P782" i="14" s="1"/>
  <c r="K782" i="14"/>
  <c r="N781" i="14"/>
  <c r="P781" i="14" s="1"/>
  <c r="K781" i="14"/>
  <c r="N780" i="14"/>
  <c r="P780" i="14" s="1"/>
  <c r="K780" i="14"/>
  <c r="N779" i="14"/>
  <c r="P779" i="14" s="1"/>
  <c r="K779" i="14"/>
  <c r="N778" i="14"/>
  <c r="P778" i="14" s="1"/>
  <c r="K778" i="14"/>
  <c r="N777" i="14"/>
  <c r="P777" i="14" s="1"/>
  <c r="K777" i="14"/>
  <c r="N776" i="14"/>
  <c r="P776" i="14" s="1"/>
  <c r="K776" i="14"/>
  <c r="N775" i="14"/>
  <c r="P775" i="14" s="1"/>
  <c r="K775" i="14"/>
  <c r="N774" i="14"/>
  <c r="P774" i="14" s="1"/>
  <c r="K774" i="14"/>
  <c r="N773" i="14"/>
  <c r="P773" i="14" s="1"/>
  <c r="K773" i="14"/>
  <c r="N772" i="14"/>
  <c r="P772" i="14" s="1"/>
  <c r="K772" i="14"/>
  <c r="N771" i="14"/>
  <c r="P771" i="14" s="1"/>
  <c r="K771" i="14"/>
  <c r="N770" i="14"/>
  <c r="P770" i="14" s="1"/>
  <c r="K770" i="14"/>
  <c r="N769" i="14"/>
  <c r="P769" i="14" s="1"/>
  <c r="K769" i="14"/>
  <c r="N768" i="14"/>
  <c r="P768" i="14" s="1"/>
  <c r="K768" i="14"/>
  <c r="N767" i="14"/>
  <c r="P767" i="14" s="1"/>
  <c r="K767" i="14"/>
  <c r="N766" i="14"/>
  <c r="P766" i="14" s="1"/>
  <c r="K766" i="14"/>
  <c r="N765" i="14"/>
  <c r="P765" i="14" s="1"/>
  <c r="K765" i="14"/>
  <c r="N764" i="14"/>
  <c r="P764" i="14" s="1"/>
  <c r="K764" i="14"/>
  <c r="P763" i="14"/>
  <c r="N763" i="14"/>
  <c r="K763" i="14"/>
  <c r="N762" i="14"/>
  <c r="P762" i="14" s="1"/>
  <c r="K762" i="14"/>
  <c r="N761" i="14"/>
  <c r="P761" i="14" s="1"/>
  <c r="K761" i="14"/>
  <c r="N760" i="14"/>
  <c r="P760" i="14" s="1"/>
  <c r="K760" i="14"/>
  <c r="N759" i="14"/>
  <c r="P759" i="14" s="1"/>
  <c r="K759" i="14"/>
  <c r="N758" i="14"/>
  <c r="P758" i="14" s="1"/>
  <c r="K758" i="14"/>
  <c r="N757" i="14"/>
  <c r="P757" i="14" s="1"/>
  <c r="K757" i="14"/>
  <c r="N756" i="14"/>
  <c r="P756" i="14" s="1"/>
  <c r="K756" i="14"/>
  <c r="N755" i="14"/>
  <c r="P755" i="14" s="1"/>
  <c r="K755" i="14"/>
  <c r="N754" i="14"/>
  <c r="P754" i="14" s="1"/>
  <c r="K754" i="14"/>
  <c r="N753" i="14"/>
  <c r="P753" i="14" s="1"/>
  <c r="K753" i="14"/>
  <c r="N752" i="14"/>
  <c r="P752" i="14" s="1"/>
  <c r="K752" i="14"/>
  <c r="N751" i="14"/>
  <c r="P751" i="14" s="1"/>
  <c r="K751" i="14"/>
  <c r="N750" i="14"/>
  <c r="P750" i="14" s="1"/>
  <c r="K750" i="14"/>
  <c r="N749" i="14"/>
  <c r="P749" i="14" s="1"/>
  <c r="K749" i="14"/>
  <c r="N748" i="14"/>
  <c r="P748" i="14" s="1"/>
  <c r="K748" i="14"/>
  <c r="N747" i="14"/>
  <c r="P747" i="14" s="1"/>
  <c r="K747" i="14"/>
  <c r="N746" i="14"/>
  <c r="P746" i="14" s="1"/>
  <c r="K746" i="14"/>
  <c r="N745" i="14"/>
  <c r="P745" i="14" s="1"/>
  <c r="K745" i="14"/>
  <c r="N744" i="14"/>
  <c r="P744" i="14" s="1"/>
  <c r="K744" i="14"/>
  <c r="N743" i="14"/>
  <c r="P743" i="14" s="1"/>
  <c r="K743" i="14"/>
  <c r="N742" i="14"/>
  <c r="P742" i="14" s="1"/>
  <c r="K742" i="14"/>
  <c r="N741" i="14"/>
  <c r="P741" i="14" s="1"/>
  <c r="K741" i="14"/>
  <c r="N740" i="14"/>
  <c r="P740" i="14" s="1"/>
  <c r="K740" i="14"/>
  <c r="N739" i="14"/>
  <c r="P739" i="14" s="1"/>
  <c r="K739" i="14"/>
  <c r="N738" i="14"/>
  <c r="P738" i="14" s="1"/>
  <c r="K738" i="14"/>
  <c r="N737" i="14"/>
  <c r="P737" i="14" s="1"/>
  <c r="K737" i="14"/>
  <c r="N736" i="14"/>
  <c r="P736" i="14" s="1"/>
  <c r="K736" i="14"/>
  <c r="N735" i="14"/>
  <c r="P735" i="14" s="1"/>
  <c r="K735" i="14"/>
  <c r="N734" i="14"/>
  <c r="P734" i="14" s="1"/>
  <c r="K734" i="14"/>
  <c r="N733" i="14"/>
  <c r="P733" i="14" s="1"/>
  <c r="K733" i="14"/>
  <c r="N732" i="14"/>
  <c r="P732" i="14" s="1"/>
  <c r="K732" i="14"/>
  <c r="N731" i="14"/>
  <c r="P731" i="14" s="1"/>
  <c r="K731" i="14"/>
  <c r="N730" i="14"/>
  <c r="P730" i="14" s="1"/>
  <c r="K730" i="14"/>
  <c r="N729" i="14"/>
  <c r="P729" i="14" s="1"/>
  <c r="K729" i="14"/>
  <c r="N728" i="14"/>
  <c r="P728" i="14" s="1"/>
  <c r="K728" i="14"/>
  <c r="N727" i="14"/>
  <c r="P727" i="14" s="1"/>
  <c r="K727" i="14"/>
  <c r="N726" i="14"/>
  <c r="P726" i="14" s="1"/>
  <c r="K726" i="14"/>
  <c r="N725" i="14"/>
  <c r="P725" i="14" s="1"/>
  <c r="K725" i="14"/>
  <c r="N724" i="14"/>
  <c r="P724" i="14" s="1"/>
  <c r="K724" i="14"/>
  <c r="N723" i="14"/>
  <c r="P723" i="14" s="1"/>
  <c r="K723" i="14"/>
  <c r="N722" i="14"/>
  <c r="P722" i="14" s="1"/>
  <c r="K722" i="14"/>
  <c r="N721" i="14"/>
  <c r="P721" i="14" s="1"/>
  <c r="K721" i="14"/>
  <c r="N720" i="14"/>
  <c r="P720" i="14" s="1"/>
  <c r="K720" i="14"/>
  <c r="N719" i="14"/>
  <c r="P719" i="14" s="1"/>
  <c r="K719" i="14"/>
  <c r="N718" i="14"/>
  <c r="P718" i="14" s="1"/>
  <c r="K718" i="14"/>
  <c r="N717" i="14"/>
  <c r="P717" i="14" s="1"/>
  <c r="K717" i="14"/>
  <c r="N716" i="14"/>
  <c r="P716" i="14" s="1"/>
  <c r="K716" i="14"/>
  <c r="N715" i="14"/>
  <c r="P715" i="14" s="1"/>
  <c r="K715" i="14"/>
  <c r="N714" i="14"/>
  <c r="P714" i="14" s="1"/>
  <c r="K714" i="14"/>
  <c r="N713" i="14"/>
  <c r="P713" i="14" s="1"/>
  <c r="K713" i="14"/>
  <c r="N712" i="14"/>
  <c r="P712" i="14" s="1"/>
  <c r="K712" i="14"/>
  <c r="N711" i="14"/>
  <c r="P711" i="14" s="1"/>
  <c r="K711" i="14"/>
  <c r="N710" i="14"/>
  <c r="P710" i="14" s="1"/>
  <c r="K710" i="14"/>
  <c r="N709" i="14"/>
  <c r="P709" i="14" s="1"/>
  <c r="K709" i="14"/>
  <c r="N708" i="14"/>
  <c r="P708" i="14" s="1"/>
  <c r="K708" i="14"/>
  <c r="N707" i="14"/>
  <c r="P707" i="14" s="1"/>
  <c r="K707" i="14"/>
  <c r="N706" i="14"/>
  <c r="P706" i="14" s="1"/>
  <c r="K706" i="14"/>
  <c r="N705" i="14"/>
  <c r="P705" i="14" s="1"/>
  <c r="K705" i="14"/>
  <c r="N704" i="14"/>
  <c r="P704" i="14" s="1"/>
  <c r="K704" i="14"/>
  <c r="N703" i="14"/>
  <c r="P703" i="14" s="1"/>
  <c r="K703" i="14"/>
  <c r="N702" i="14"/>
  <c r="P702" i="14" s="1"/>
  <c r="K702" i="14"/>
  <c r="N701" i="14"/>
  <c r="P701" i="14" s="1"/>
  <c r="K701" i="14"/>
  <c r="N700" i="14"/>
  <c r="P700" i="14" s="1"/>
  <c r="K700" i="14"/>
  <c r="N699" i="14"/>
  <c r="P699" i="14" s="1"/>
  <c r="K699" i="14"/>
  <c r="N698" i="14"/>
  <c r="P698" i="14" s="1"/>
  <c r="K698" i="14"/>
  <c r="N697" i="14"/>
  <c r="P697" i="14" s="1"/>
  <c r="K697" i="14"/>
  <c r="N696" i="14"/>
  <c r="P696" i="14" s="1"/>
  <c r="K696" i="14"/>
  <c r="N695" i="14"/>
  <c r="P695" i="14" s="1"/>
  <c r="K695" i="14"/>
  <c r="N694" i="14"/>
  <c r="P694" i="14" s="1"/>
  <c r="K694" i="14"/>
  <c r="N693" i="14"/>
  <c r="P693" i="14" s="1"/>
  <c r="K693" i="14"/>
  <c r="N692" i="14"/>
  <c r="P692" i="14" s="1"/>
  <c r="K692" i="14"/>
  <c r="N691" i="14"/>
  <c r="P691" i="14" s="1"/>
  <c r="K691" i="14"/>
  <c r="N690" i="14"/>
  <c r="P690" i="14" s="1"/>
  <c r="K690" i="14"/>
  <c r="N689" i="14"/>
  <c r="P689" i="14" s="1"/>
  <c r="K689" i="14"/>
  <c r="N688" i="14"/>
  <c r="P688" i="14" s="1"/>
  <c r="K688" i="14"/>
  <c r="N687" i="14"/>
  <c r="P687" i="14" s="1"/>
  <c r="K687" i="14"/>
  <c r="N686" i="14"/>
  <c r="P686" i="14" s="1"/>
  <c r="K686" i="14"/>
  <c r="N685" i="14"/>
  <c r="P685" i="14" s="1"/>
  <c r="K685" i="14"/>
  <c r="N684" i="14"/>
  <c r="P684" i="14" s="1"/>
  <c r="K684" i="14"/>
  <c r="N683" i="14"/>
  <c r="P683" i="14" s="1"/>
  <c r="K683" i="14"/>
  <c r="N682" i="14"/>
  <c r="P682" i="14" s="1"/>
  <c r="K682" i="14"/>
  <c r="N681" i="14"/>
  <c r="P681" i="14" s="1"/>
  <c r="K681" i="14"/>
  <c r="N680" i="14"/>
  <c r="P680" i="14" s="1"/>
  <c r="K680" i="14"/>
  <c r="N679" i="14"/>
  <c r="P679" i="14" s="1"/>
  <c r="K679" i="14"/>
  <c r="N678" i="14"/>
  <c r="P678" i="14" s="1"/>
  <c r="K678" i="14"/>
  <c r="N677" i="14"/>
  <c r="P677" i="14" s="1"/>
  <c r="K677" i="14"/>
  <c r="N676" i="14"/>
  <c r="P676" i="14" s="1"/>
  <c r="K676" i="14"/>
  <c r="N675" i="14"/>
  <c r="P675" i="14" s="1"/>
  <c r="K675" i="14"/>
  <c r="N674" i="14"/>
  <c r="P674" i="14" s="1"/>
  <c r="K674" i="14"/>
  <c r="N673" i="14"/>
  <c r="P673" i="14" s="1"/>
  <c r="K673" i="14"/>
  <c r="N672" i="14"/>
  <c r="P672" i="14" s="1"/>
  <c r="K672" i="14"/>
  <c r="N671" i="14"/>
  <c r="P671" i="14" s="1"/>
  <c r="K671" i="14"/>
  <c r="N670" i="14"/>
  <c r="P670" i="14" s="1"/>
  <c r="K670" i="14"/>
  <c r="N669" i="14"/>
  <c r="P669" i="14" s="1"/>
  <c r="K669" i="14"/>
  <c r="N668" i="14"/>
  <c r="P668" i="14" s="1"/>
  <c r="K668" i="14"/>
  <c r="N667" i="14"/>
  <c r="P667" i="14" s="1"/>
  <c r="K667" i="14"/>
  <c r="N666" i="14"/>
  <c r="P666" i="14" s="1"/>
  <c r="K666" i="14"/>
  <c r="N665" i="14"/>
  <c r="P665" i="14" s="1"/>
  <c r="K665" i="14"/>
  <c r="N664" i="14"/>
  <c r="P664" i="14" s="1"/>
  <c r="K664" i="14"/>
  <c r="N663" i="14"/>
  <c r="P663" i="14" s="1"/>
  <c r="K663" i="14"/>
  <c r="N662" i="14"/>
  <c r="P662" i="14" s="1"/>
  <c r="K662" i="14"/>
  <c r="N661" i="14"/>
  <c r="P661" i="14" s="1"/>
  <c r="K661" i="14"/>
  <c r="N660" i="14"/>
  <c r="P660" i="14" s="1"/>
  <c r="K660" i="14"/>
  <c r="N659" i="14"/>
  <c r="P659" i="14" s="1"/>
  <c r="K659" i="14"/>
  <c r="N658" i="14"/>
  <c r="P658" i="14" s="1"/>
  <c r="K658" i="14"/>
  <c r="N657" i="14"/>
  <c r="P657" i="14" s="1"/>
  <c r="K657" i="14"/>
  <c r="N656" i="14"/>
  <c r="P656" i="14" s="1"/>
  <c r="K656" i="14"/>
  <c r="N655" i="14"/>
  <c r="P655" i="14" s="1"/>
  <c r="K655" i="14"/>
  <c r="N654" i="14"/>
  <c r="P654" i="14" s="1"/>
  <c r="K654" i="14"/>
  <c r="N653" i="14"/>
  <c r="P653" i="14" s="1"/>
  <c r="K653" i="14"/>
  <c r="N652" i="14"/>
  <c r="P652" i="14" s="1"/>
  <c r="K652" i="14"/>
  <c r="N651" i="14"/>
  <c r="P651" i="14" s="1"/>
  <c r="K651" i="14"/>
  <c r="N650" i="14"/>
  <c r="P650" i="14" s="1"/>
  <c r="K650" i="14"/>
  <c r="N649" i="14"/>
  <c r="P649" i="14" s="1"/>
  <c r="K649" i="14"/>
  <c r="N648" i="14"/>
  <c r="P648" i="14" s="1"/>
  <c r="K648" i="14"/>
  <c r="N647" i="14"/>
  <c r="P647" i="14" s="1"/>
  <c r="K647" i="14"/>
  <c r="N646" i="14"/>
  <c r="P646" i="14" s="1"/>
  <c r="K646" i="14"/>
  <c r="N645" i="14"/>
  <c r="P645" i="14" s="1"/>
  <c r="K645" i="14"/>
  <c r="N644" i="14"/>
  <c r="P644" i="14" s="1"/>
  <c r="K644" i="14"/>
  <c r="N643" i="14"/>
  <c r="P643" i="14" s="1"/>
  <c r="K643" i="14"/>
  <c r="N642" i="14"/>
  <c r="P642" i="14" s="1"/>
  <c r="K642" i="14"/>
  <c r="N641" i="14"/>
  <c r="P641" i="14" s="1"/>
  <c r="K641" i="14"/>
  <c r="N640" i="14"/>
  <c r="P640" i="14" s="1"/>
  <c r="K640" i="14"/>
  <c r="N639" i="14"/>
  <c r="P639" i="14" s="1"/>
  <c r="K639" i="14"/>
  <c r="N638" i="14"/>
  <c r="P638" i="14" s="1"/>
  <c r="K638" i="14"/>
  <c r="N637" i="14"/>
  <c r="P637" i="14" s="1"/>
  <c r="K637" i="14"/>
  <c r="N636" i="14"/>
  <c r="P636" i="14" s="1"/>
  <c r="K636" i="14"/>
  <c r="N635" i="14"/>
  <c r="P635" i="14" s="1"/>
  <c r="K635" i="14"/>
  <c r="N634" i="14"/>
  <c r="P634" i="14" s="1"/>
  <c r="K634" i="14"/>
  <c r="N633" i="14"/>
  <c r="P633" i="14" s="1"/>
  <c r="K633" i="14"/>
  <c r="N632" i="14"/>
  <c r="P632" i="14" s="1"/>
  <c r="K632" i="14"/>
  <c r="N631" i="14"/>
  <c r="P631" i="14" s="1"/>
  <c r="K631" i="14"/>
  <c r="N630" i="14"/>
  <c r="P630" i="14" s="1"/>
  <c r="K630" i="14"/>
  <c r="N629" i="14"/>
  <c r="P629" i="14" s="1"/>
  <c r="K629" i="14"/>
  <c r="N628" i="14"/>
  <c r="P628" i="14" s="1"/>
  <c r="K628" i="14"/>
  <c r="N627" i="14"/>
  <c r="P627" i="14" s="1"/>
  <c r="K627" i="14"/>
  <c r="N626" i="14"/>
  <c r="P626" i="14" s="1"/>
  <c r="K626" i="14"/>
  <c r="N625" i="14"/>
  <c r="P625" i="14" s="1"/>
  <c r="K625" i="14"/>
  <c r="N624" i="14"/>
  <c r="P624" i="14" s="1"/>
  <c r="K624" i="14"/>
  <c r="N623" i="14"/>
  <c r="P623" i="14" s="1"/>
  <c r="K623" i="14"/>
  <c r="N622" i="14"/>
  <c r="P622" i="14" s="1"/>
  <c r="K622" i="14"/>
  <c r="N621" i="14"/>
  <c r="P621" i="14" s="1"/>
  <c r="K621" i="14"/>
  <c r="N620" i="14"/>
  <c r="P620" i="14" s="1"/>
  <c r="K620" i="14"/>
  <c r="N619" i="14"/>
  <c r="P619" i="14" s="1"/>
  <c r="K619" i="14"/>
  <c r="N618" i="14"/>
  <c r="P618" i="14" s="1"/>
  <c r="K618" i="14"/>
  <c r="N617" i="14"/>
  <c r="P617" i="14" s="1"/>
  <c r="K617" i="14"/>
  <c r="N616" i="14"/>
  <c r="P616" i="14" s="1"/>
  <c r="K616" i="14"/>
  <c r="N615" i="14"/>
  <c r="P615" i="14" s="1"/>
  <c r="K615" i="14"/>
  <c r="N614" i="14"/>
  <c r="P614" i="14" s="1"/>
  <c r="K614" i="14"/>
  <c r="N613" i="14"/>
  <c r="P613" i="14" s="1"/>
  <c r="K613" i="14"/>
  <c r="N612" i="14"/>
  <c r="P612" i="14" s="1"/>
  <c r="K612" i="14"/>
  <c r="N611" i="14"/>
  <c r="P611" i="14" s="1"/>
  <c r="K611" i="14"/>
  <c r="N610" i="14"/>
  <c r="P610" i="14" s="1"/>
  <c r="K610" i="14"/>
  <c r="N609" i="14"/>
  <c r="P609" i="14" s="1"/>
  <c r="K609" i="14"/>
  <c r="N608" i="14"/>
  <c r="P608" i="14" s="1"/>
  <c r="K608" i="14"/>
  <c r="N607" i="14"/>
  <c r="P607" i="14" s="1"/>
  <c r="K607" i="14"/>
  <c r="N606" i="14"/>
  <c r="P606" i="14" s="1"/>
  <c r="K606" i="14"/>
  <c r="N605" i="14"/>
  <c r="P605" i="14" s="1"/>
  <c r="K605" i="14"/>
  <c r="N604" i="14"/>
  <c r="P604" i="14" s="1"/>
  <c r="K604" i="14"/>
  <c r="N603" i="14"/>
  <c r="P603" i="14" s="1"/>
  <c r="K603" i="14"/>
  <c r="N602" i="14"/>
  <c r="P602" i="14" s="1"/>
  <c r="K602" i="14"/>
  <c r="N601" i="14"/>
  <c r="P601" i="14" s="1"/>
  <c r="K601" i="14"/>
  <c r="N600" i="14"/>
  <c r="P600" i="14" s="1"/>
  <c r="K600" i="14"/>
  <c r="N599" i="14"/>
  <c r="P599" i="14" s="1"/>
  <c r="K599" i="14"/>
  <c r="N598" i="14"/>
  <c r="P598" i="14" s="1"/>
  <c r="K598" i="14"/>
  <c r="N597" i="14"/>
  <c r="P597" i="14" s="1"/>
  <c r="K597" i="14"/>
  <c r="N596" i="14"/>
  <c r="P596" i="14" s="1"/>
  <c r="K596" i="14"/>
  <c r="N595" i="14"/>
  <c r="P595" i="14" s="1"/>
  <c r="K595" i="14"/>
  <c r="N594" i="14"/>
  <c r="P594" i="14" s="1"/>
  <c r="K594" i="14"/>
  <c r="N593" i="14"/>
  <c r="P593" i="14" s="1"/>
  <c r="K593" i="14"/>
  <c r="N592" i="14"/>
  <c r="P592" i="14" s="1"/>
  <c r="K592" i="14"/>
  <c r="N591" i="14"/>
  <c r="P591" i="14" s="1"/>
  <c r="K591" i="14"/>
  <c r="N590" i="14"/>
  <c r="P590" i="14" s="1"/>
  <c r="K590" i="14"/>
  <c r="N589" i="14"/>
  <c r="P589" i="14" s="1"/>
  <c r="K589" i="14"/>
  <c r="N588" i="14"/>
  <c r="P588" i="14" s="1"/>
  <c r="K588" i="14"/>
  <c r="N587" i="14"/>
  <c r="P587" i="14" s="1"/>
  <c r="K587" i="14"/>
  <c r="N586" i="14"/>
  <c r="P586" i="14" s="1"/>
  <c r="K586" i="14"/>
  <c r="N585" i="14"/>
  <c r="P585" i="14" s="1"/>
  <c r="K585" i="14"/>
  <c r="N584" i="14"/>
  <c r="P584" i="14" s="1"/>
  <c r="K584" i="14"/>
  <c r="N583" i="14"/>
  <c r="P583" i="14" s="1"/>
  <c r="K583" i="14"/>
  <c r="N582" i="14"/>
  <c r="P582" i="14" s="1"/>
  <c r="K582" i="14"/>
  <c r="N581" i="14"/>
  <c r="P581" i="14" s="1"/>
  <c r="K581" i="14"/>
  <c r="N580" i="14"/>
  <c r="P580" i="14" s="1"/>
  <c r="K580" i="14"/>
  <c r="N579" i="14"/>
  <c r="P579" i="14" s="1"/>
  <c r="K579" i="14"/>
  <c r="N578" i="14"/>
  <c r="P578" i="14" s="1"/>
  <c r="K578" i="14"/>
  <c r="N577" i="14"/>
  <c r="P577" i="14" s="1"/>
  <c r="K577" i="14"/>
  <c r="N576" i="14"/>
  <c r="P576" i="14" s="1"/>
  <c r="K576" i="14"/>
  <c r="N575" i="14"/>
  <c r="P575" i="14" s="1"/>
  <c r="K575" i="14"/>
  <c r="N574" i="14"/>
  <c r="P574" i="14" s="1"/>
  <c r="K574" i="14"/>
  <c r="N573" i="14"/>
  <c r="P573" i="14" s="1"/>
  <c r="K573" i="14"/>
  <c r="N572" i="14"/>
  <c r="P572" i="14" s="1"/>
  <c r="K572" i="14"/>
  <c r="N571" i="14"/>
  <c r="P571" i="14" s="1"/>
  <c r="K571" i="14"/>
  <c r="N570" i="14"/>
  <c r="P570" i="14" s="1"/>
  <c r="K570" i="14"/>
  <c r="N569" i="14"/>
  <c r="P569" i="14" s="1"/>
  <c r="K569" i="14"/>
  <c r="N568" i="14"/>
  <c r="P568" i="14" s="1"/>
  <c r="K568" i="14"/>
  <c r="N567" i="14"/>
  <c r="P567" i="14" s="1"/>
  <c r="K567" i="14"/>
  <c r="N566" i="14"/>
  <c r="P566" i="14" s="1"/>
  <c r="K566" i="14"/>
  <c r="N565" i="14"/>
  <c r="P565" i="14" s="1"/>
  <c r="K565" i="14"/>
  <c r="N564" i="14"/>
  <c r="P564" i="14" s="1"/>
  <c r="K564" i="14"/>
  <c r="N563" i="14"/>
  <c r="P563" i="14" s="1"/>
  <c r="K563" i="14"/>
  <c r="N562" i="14"/>
  <c r="P562" i="14" s="1"/>
  <c r="K562" i="14"/>
  <c r="N561" i="14"/>
  <c r="P561" i="14" s="1"/>
  <c r="K561" i="14"/>
  <c r="N560" i="14"/>
  <c r="P560" i="14" s="1"/>
  <c r="K560" i="14"/>
  <c r="N559" i="14"/>
  <c r="P559" i="14" s="1"/>
  <c r="K559" i="14"/>
  <c r="N558" i="14"/>
  <c r="P558" i="14" s="1"/>
  <c r="K558" i="14"/>
  <c r="N557" i="14"/>
  <c r="P557" i="14" s="1"/>
  <c r="K557" i="14"/>
  <c r="N556" i="14"/>
  <c r="P556" i="14" s="1"/>
  <c r="K556" i="14"/>
  <c r="N555" i="14"/>
  <c r="P555" i="14" s="1"/>
  <c r="K555" i="14"/>
  <c r="N554" i="14"/>
  <c r="P554" i="14" s="1"/>
  <c r="K554" i="14"/>
  <c r="N553" i="14"/>
  <c r="P553" i="14" s="1"/>
  <c r="K553" i="14"/>
  <c r="N552" i="14"/>
  <c r="P552" i="14" s="1"/>
  <c r="K552" i="14"/>
  <c r="N551" i="14"/>
  <c r="P551" i="14" s="1"/>
  <c r="K551" i="14"/>
  <c r="N550" i="14"/>
  <c r="P550" i="14" s="1"/>
  <c r="K550" i="14"/>
  <c r="N549" i="14"/>
  <c r="P549" i="14" s="1"/>
  <c r="K549" i="14"/>
  <c r="N548" i="14"/>
  <c r="P548" i="14" s="1"/>
  <c r="K548" i="14"/>
  <c r="N547" i="14"/>
  <c r="P547" i="14" s="1"/>
  <c r="K547" i="14"/>
  <c r="N546" i="14"/>
  <c r="P546" i="14" s="1"/>
  <c r="K546" i="14"/>
  <c r="N545" i="14"/>
  <c r="P545" i="14" s="1"/>
  <c r="K545" i="14"/>
  <c r="N544" i="14"/>
  <c r="P544" i="14" s="1"/>
  <c r="K544" i="14"/>
  <c r="N543" i="14"/>
  <c r="P543" i="14" s="1"/>
  <c r="K543" i="14"/>
  <c r="N542" i="14"/>
  <c r="P542" i="14" s="1"/>
  <c r="K542" i="14"/>
  <c r="N541" i="14"/>
  <c r="P541" i="14" s="1"/>
  <c r="K541" i="14"/>
  <c r="N540" i="14"/>
  <c r="P540" i="14" s="1"/>
  <c r="K540" i="14"/>
  <c r="N539" i="14"/>
  <c r="P539" i="14" s="1"/>
  <c r="K539" i="14"/>
  <c r="N538" i="14"/>
  <c r="P538" i="14" s="1"/>
  <c r="K538" i="14"/>
  <c r="N537" i="14"/>
  <c r="P537" i="14" s="1"/>
  <c r="K537" i="14"/>
  <c r="N536" i="14"/>
  <c r="P536" i="14" s="1"/>
  <c r="K536" i="14"/>
  <c r="N535" i="14"/>
  <c r="P535" i="14" s="1"/>
  <c r="K535" i="14"/>
  <c r="N534" i="14"/>
  <c r="P534" i="14" s="1"/>
  <c r="K534" i="14"/>
  <c r="N533" i="14"/>
  <c r="P533" i="14" s="1"/>
  <c r="K533" i="14"/>
  <c r="N532" i="14"/>
  <c r="P532" i="14" s="1"/>
  <c r="K532" i="14"/>
  <c r="N531" i="14"/>
  <c r="P531" i="14" s="1"/>
  <c r="K531" i="14"/>
  <c r="N530" i="14"/>
  <c r="P530" i="14" s="1"/>
  <c r="K530" i="14"/>
  <c r="N529" i="14"/>
  <c r="P529" i="14" s="1"/>
  <c r="K529" i="14"/>
  <c r="N528" i="14"/>
  <c r="P528" i="14" s="1"/>
  <c r="K528" i="14"/>
  <c r="N527" i="14"/>
  <c r="P527" i="14" s="1"/>
  <c r="K527" i="14"/>
  <c r="N526" i="14"/>
  <c r="P526" i="14" s="1"/>
  <c r="K526" i="14"/>
  <c r="N525" i="14"/>
  <c r="P525" i="14" s="1"/>
  <c r="K525" i="14"/>
  <c r="N524" i="14"/>
  <c r="P524" i="14" s="1"/>
  <c r="K524" i="14"/>
  <c r="N523" i="14"/>
  <c r="P523" i="14" s="1"/>
  <c r="K523" i="14"/>
  <c r="N522" i="14"/>
  <c r="P522" i="14" s="1"/>
  <c r="K522" i="14"/>
  <c r="N521" i="14"/>
  <c r="P521" i="14" s="1"/>
  <c r="K521" i="14"/>
  <c r="N520" i="14"/>
  <c r="P520" i="14" s="1"/>
  <c r="K520" i="14"/>
  <c r="N519" i="14"/>
  <c r="P519" i="14" s="1"/>
  <c r="K519" i="14"/>
  <c r="N518" i="14"/>
  <c r="P518" i="14" s="1"/>
  <c r="K518" i="14"/>
  <c r="N517" i="14"/>
  <c r="P517" i="14" s="1"/>
  <c r="K517" i="14"/>
  <c r="N516" i="14"/>
  <c r="P516" i="14" s="1"/>
  <c r="K516" i="14"/>
  <c r="N515" i="14"/>
  <c r="P515" i="14" s="1"/>
  <c r="K515" i="14"/>
  <c r="N514" i="14"/>
  <c r="P514" i="14" s="1"/>
  <c r="K514" i="14"/>
  <c r="N513" i="14"/>
  <c r="P513" i="14" s="1"/>
  <c r="K513" i="14"/>
  <c r="N512" i="14"/>
  <c r="P512" i="14" s="1"/>
  <c r="K512" i="14"/>
  <c r="N511" i="14"/>
  <c r="P511" i="14" s="1"/>
  <c r="K511" i="14"/>
  <c r="N510" i="14"/>
  <c r="P510" i="14" s="1"/>
  <c r="K510" i="14"/>
  <c r="N509" i="14"/>
  <c r="P509" i="14" s="1"/>
  <c r="K509" i="14"/>
  <c r="N508" i="14"/>
  <c r="P508" i="14" s="1"/>
  <c r="K508" i="14"/>
  <c r="N507" i="14"/>
  <c r="P507" i="14" s="1"/>
  <c r="K507" i="14"/>
  <c r="N506" i="14"/>
  <c r="P506" i="14" s="1"/>
  <c r="K506" i="14"/>
  <c r="N505" i="14"/>
  <c r="P505" i="14" s="1"/>
  <c r="K505" i="14"/>
  <c r="N504" i="14"/>
  <c r="P504" i="14" s="1"/>
  <c r="K504" i="14"/>
  <c r="N503" i="14"/>
  <c r="P503" i="14" s="1"/>
  <c r="K503" i="14"/>
  <c r="N502" i="14"/>
  <c r="P502" i="14" s="1"/>
  <c r="K502" i="14"/>
  <c r="N501" i="14"/>
  <c r="P501" i="14" s="1"/>
  <c r="K501" i="14"/>
  <c r="N500" i="14"/>
  <c r="P500" i="14" s="1"/>
  <c r="K500" i="14"/>
  <c r="N499" i="14"/>
  <c r="P499" i="14" s="1"/>
  <c r="K499" i="14"/>
  <c r="N498" i="14"/>
  <c r="P498" i="14" s="1"/>
  <c r="K498" i="14"/>
  <c r="N497" i="14"/>
  <c r="P497" i="14" s="1"/>
  <c r="K497" i="14"/>
  <c r="N496" i="14"/>
  <c r="P496" i="14" s="1"/>
  <c r="K496" i="14"/>
  <c r="N495" i="14"/>
  <c r="P495" i="14" s="1"/>
  <c r="K495" i="14"/>
  <c r="N494" i="14"/>
  <c r="P494" i="14" s="1"/>
  <c r="K494" i="14"/>
  <c r="N493" i="14"/>
  <c r="P493" i="14" s="1"/>
  <c r="K493" i="14"/>
  <c r="N492" i="14"/>
  <c r="P492" i="14" s="1"/>
  <c r="K492" i="14"/>
  <c r="N491" i="14"/>
  <c r="P491" i="14" s="1"/>
  <c r="K491" i="14"/>
  <c r="N490" i="14"/>
  <c r="P490" i="14" s="1"/>
  <c r="K490" i="14"/>
  <c r="N489" i="14"/>
  <c r="P489" i="14" s="1"/>
  <c r="K489" i="14"/>
  <c r="N488" i="14"/>
  <c r="P488" i="14" s="1"/>
  <c r="K488" i="14"/>
  <c r="N487" i="14"/>
  <c r="P487" i="14" s="1"/>
  <c r="K487" i="14"/>
  <c r="N486" i="14"/>
  <c r="P486" i="14" s="1"/>
  <c r="K486" i="14"/>
  <c r="N485" i="14"/>
  <c r="P485" i="14" s="1"/>
  <c r="K485" i="14"/>
  <c r="N484" i="14"/>
  <c r="P484" i="14" s="1"/>
  <c r="K484" i="14"/>
  <c r="N483" i="14"/>
  <c r="P483" i="14" s="1"/>
  <c r="K483" i="14"/>
  <c r="N482" i="14"/>
  <c r="P482" i="14" s="1"/>
  <c r="K482" i="14"/>
  <c r="N481" i="14"/>
  <c r="P481" i="14" s="1"/>
  <c r="K481" i="14"/>
  <c r="N480" i="14"/>
  <c r="P480" i="14" s="1"/>
  <c r="K480" i="14"/>
  <c r="N479" i="14"/>
  <c r="P479" i="14" s="1"/>
  <c r="K479" i="14"/>
  <c r="N478" i="14"/>
  <c r="P478" i="14" s="1"/>
  <c r="K478" i="14"/>
  <c r="N477" i="14"/>
  <c r="P477" i="14" s="1"/>
  <c r="K477" i="14"/>
  <c r="N476" i="14"/>
  <c r="P476" i="14" s="1"/>
  <c r="K476" i="14"/>
  <c r="N475" i="14"/>
  <c r="P475" i="14" s="1"/>
  <c r="K475" i="14"/>
  <c r="N474" i="14"/>
  <c r="P474" i="14" s="1"/>
  <c r="K474" i="14"/>
  <c r="N473" i="14"/>
  <c r="P473" i="14" s="1"/>
  <c r="K473" i="14"/>
  <c r="N472" i="14"/>
  <c r="P472" i="14" s="1"/>
  <c r="K472" i="14"/>
  <c r="N471" i="14"/>
  <c r="P471" i="14" s="1"/>
  <c r="K471" i="14"/>
  <c r="N470" i="14"/>
  <c r="P470" i="14" s="1"/>
  <c r="K470" i="14"/>
  <c r="N469" i="14"/>
  <c r="P469" i="14" s="1"/>
  <c r="K469" i="14"/>
  <c r="N468" i="14"/>
  <c r="P468" i="14" s="1"/>
  <c r="K468" i="14"/>
  <c r="N467" i="14"/>
  <c r="P467" i="14" s="1"/>
  <c r="K467" i="14"/>
  <c r="N466" i="14"/>
  <c r="P466" i="14" s="1"/>
  <c r="K466" i="14"/>
  <c r="N465" i="14"/>
  <c r="P465" i="14" s="1"/>
  <c r="K465" i="14"/>
  <c r="N464" i="14"/>
  <c r="P464" i="14" s="1"/>
  <c r="K464" i="14"/>
  <c r="N463" i="14"/>
  <c r="P463" i="14" s="1"/>
  <c r="K463" i="14"/>
  <c r="N462" i="14"/>
  <c r="P462" i="14" s="1"/>
  <c r="K462" i="14"/>
  <c r="N461" i="14"/>
  <c r="P461" i="14" s="1"/>
  <c r="K461" i="14"/>
  <c r="N460" i="14"/>
  <c r="P460" i="14" s="1"/>
  <c r="K460" i="14"/>
  <c r="N459" i="14"/>
  <c r="P459" i="14" s="1"/>
  <c r="K459" i="14"/>
  <c r="N458" i="14"/>
  <c r="P458" i="14" s="1"/>
  <c r="K458" i="14"/>
  <c r="N457" i="14"/>
  <c r="P457" i="14" s="1"/>
  <c r="K457" i="14"/>
  <c r="N456" i="14"/>
  <c r="P456" i="14" s="1"/>
  <c r="K456" i="14"/>
  <c r="N455" i="14"/>
  <c r="P455" i="14" s="1"/>
  <c r="K455" i="14"/>
  <c r="N454" i="14"/>
  <c r="P454" i="14" s="1"/>
  <c r="K454" i="14"/>
  <c r="N453" i="14"/>
  <c r="P453" i="14" s="1"/>
  <c r="K453" i="14"/>
  <c r="N452" i="14"/>
  <c r="P452" i="14" s="1"/>
  <c r="K452" i="14"/>
  <c r="N451" i="14"/>
  <c r="P451" i="14" s="1"/>
  <c r="K451" i="14"/>
  <c r="N450" i="14"/>
  <c r="P450" i="14" s="1"/>
  <c r="K450" i="14"/>
  <c r="N449" i="14"/>
  <c r="P449" i="14" s="1"/>
  <c r="K449" i="14"/>
  <c r="N448" i="14"/>
  <c r="P448" i="14" s="1"/>
  <c r="K448" i="14"/>
  <c r="N447" i="14"/>
  <c r="P447" i="14" s="1"/>
  <c r="K447" i="14"/>
  <c r="N446" i="14"/>
  <c r="P446" i="14" s="1"/>
  <c r="K446" i="14"/>
  <c r="N445" i="14"/>
  <c r="P445" i="14" s="1"/>
  <c r="K445" i="14"/>
  <c r="N444" i="14"/>
  <c r="P444" i="14" s="1"/>
  <c r="K444" i="14"/>
  <c r="N443" i="14"/>
  <c r="P443" i="14" s="1"/>
  <c r="K443" i="14"/>
  <c r="N442" i="14"/>
  <c r="P442" i="14" s="1"/>
  <c r="K442" i="14"/>
  <c r="N441" i="14"/>
  <c r="P441" i="14" s="1"/>
  <c r="K441" i="14"/>
  <c r="N440" i="14"/>
  <c r="P440" i="14" s="1"/>
  <c r="K440" i="14"/>
  <c r="N439" i="14"/>
  <c r="P439" i="14" s="1"/>
  <c r="K439" i="14"/>
  <c r="N438" i="14"/>
  <c r="P438" i="14" s="1"/>
  <c r="K438" i="14"/>
  <c r="N437" i="14"/>
  <c r="P437" i="14" s="1"/>
  <c r="K437" i="14"/>
  <c r="N436" i="14"/>
  <c r="P436" i="14" s="1"/>
  <c r="K436" i="14"/>
  <c r="N435" i="14"/>
  <c r="P435" i="14" s="1"/>
  <c r="K435" i="14"/>
  <c r="N434" i="14"/>
  <c r="P434" i="14" s="1"/>
  <c r="K434" i="14"/>
  <c r="N433" i="14"/>
  <c r="P433" i="14" s="1"/>
  <c r="K433" i="14"/>
  <c r="N432" i="14"/>
  <c r="P432" i="14" s="1"/>
  <c r="K432" i="14"/>
  <c r="N431" i="14"/>
  <c r="P431" i="14" s="1"/>
  <c r="K431" i="14"/>
  <c r="N430" i="14"/>
  <c r="P430" i="14" s="1"/>
  <c r="K430" i="14"/>
  <c r="N429" i="14"/>
  <c r="P429" i="14" s="1"/>
  <c r="K429" i="14"/>
  <c r="N428" i="14"/>
  <c r="P428" i="14" s="1"/>
  <c r="K428" i="14"/>
  <c r="N427" i="14"/>
  <c r="P427" i="14" s="1"/>
  <c r="K427" i="14"/>
  <c r="N426" i="14"/>
  <c r="P426" i="14" s="1"/>
  <c r="K426" i="14"/>
  <c r="N425" i="14"/>
  <c r="P425" i="14" s="1"/>
  <c r="K425" i="14"/>
  <c r="N424" i="14"/>
  <c r="P424" i="14" s="1"/>
  <c r="K424" i="14"/>
  <c r="N423" i="14"/>
  <c r="P423" i="14" s="1"/>
  <c r="K423" i="14"/>
  <c r="N422" i="14"/>
  <c r="P422" i="14" s="1"/>
  <c r="K422" i="14"/>
  <c r="N421" i="14"/>
  <c r="P421" i="14" s="1"/>
  <c r="K421" i="14"/>
  <c r="N420" i="14"/>
  <c r="P420" i="14" s="1"/>
  <c r="K420" i="14"/>
  <c r="N419" i="14"/>
  <c r="P419" i="14" s="1"/>
  <c r="K419" i="14"/>
  <c r="N418" i="14"/>
  <c r="P418" i="14" s="1"/>
  <c r="K418" i="14"/>
  <c r="N417" i="14"/>
  <c r="P417" i="14" s="1"/>
  <c r="K417" i="14"/>
  <c r="N416" i="14"/>
  <c r="P416" i="14" s="1"/>
  <c r="K416" i="14"/>
  <c r="N415" i="14"/>
  <c r="P415" i="14" s="1"/>
  <c r="K415" i="14"/>
  <c r="N414" i="14"/>
  <c r="P414" i="14" s="1"/>
  <c r="K414" i="14"/>
  <c r="N413" i="14"/>
  <c r="P413" i="14" s="1"/>
  <c r="K413" i="14"/>
  <c r="N412" i="14"/>
  <c r="P412" i="14" s="1"/>
  <c r="K412" i="14"/>
  <c r="N411" i="14"/>
  <c r="P411" i="14" s="1"/>
  <c r="K411" i="14"/>
  <c r="N410" i="14"/>
  <c r="P410" i="14" s="1"/>
  <c r="K410" i="14"/>
  <c r="N409" i="14"/>
  <c r="P409" i="14" s="1"/>
  <c r="K409" i="14"/>
  <c r="N408" i="14"/>
  <c r="P408" i="14" s="1"/>
  <c r="K408" i="14"/>
  <c r="N407" i="14"/>
  <c r="P407" i="14" s="1"/>
  <c r="K407" i="14"/>
  <c r="N406" i="14"/>
  <c r="P406" i="14" s="1"/>
  <c r="K406" i="14"/>
  <c r="N405" i="14"/>
  <c r="P405" i="14" s="1"/>
  <c r="K405" i="14"/>
  <c r="N404" i="14"/>
  <c r="P404" i="14" s="1"/>
  <c r="K404" i="14"/>
  <c r="N403" i="14"/>
  <c r="P403" i="14" s="1"/>
  <c r="K403" i="14"/>
  <c r="N402" i="14"/>
  <c r="P402" i="14" s="1"/>
  <c r="K402" i="14"/>
  <c r="N401" i="14"/>
  <c r="P401" i="14" s="1"/>
  <c r="K401" i="14"/>
  <c r="N400" i="14"/>
  <c r="P400" i="14" s="1"/>
  <c r="K400" i="14"/>
  <c r="N399" i="14"/>
  <c r="P399" i="14" s="1"/>
  <c r="K399" i="14"/>
  <c r="N398" i="14"/>
  <c r="P398" i="14" s="1"/>
  <c r="K398" i="14"/>
  <c r="N397" i="14"/>
  <c r="P397" i="14" s="1"/>
  <c r="K397" i="14"/>
  <c r="N396" i="14"/>
  <c r="P396" i="14" s="1"/>
  <c r="K396" i="14"/>
  <c r="N395" i="14"/>
  <c r="P395" i="14" s="1"/>
  <c r="K395" i="14"/>
  <c r="N394" i="14"/>
  <c r="P394" i="14" s="1"/>
  <c r="K394" i="14"/>
  <c r="N393" i="14"/>
  <c r="P393" i="14" s="1"/>
  <c r="K393" i="14"/>
  <c r="N392" i="14"/>
  <c r="P392" i="14" s="1"/>
  <c r="K392" i="14"/>
  <c r="N391" i="14"/>
  <c r="P391" i="14" s="1"/>
  <c r="K391" i="14"/>
  <c r="N390" i="14"/>
  <c r="P390" i="14" s="1"/>
  <c r="K390" i="14"/>
  <c r="N389" i="14"/>
  <c r="P389" i="14" s="1"/>
  <c r="K389" i="14"/>
  <c r="N388" i="14"/>
  <c r="P388" i="14" s="1"/>
  <c r="K388" i="14"/>
  <c r="N387" i="14"/>
  <c r="P387" i="14" s="1"/>
  <c r="K387" i="14"/>
  <c r="N386" i="14"/>
  <c r="P386" i="14" s="1"/>
  <c r="K386" i="14"/>
  <c r="N385" i="14"/>
  <c r="P385" i="14" s="1"/>
  <c r="K385" i="14"/>
  <c r="N384" i="14"/>
  <c r="P384" i="14" s="1"/>
  <c r="K384" i="14"/>
  <c r="N383" i="14"/>
  <c r="P383" i="14" s="1"/>
  <c r="K383" i="14"/>
  <c r="N382" i="14"/>
  <c r="P382" i="14" s="1"/>
  <c r="K382" i="14"/>
  <c r="N381" i="14"/>
  <c r="P381" i="14" s="1"/>
  <c r="K381" i="14"/>
  <c r="N380" i="14"/>
  <c r="P380" i="14" s="1"/>
  <c r="K380" i="14"/>
  <c r="N379" i="14"/>
  <c r="P379" i="14" s="1"/>
  <c r="K379" i="14"/>
  <c r="N378" i="14"/>
  <c r="P378" i="14" s="1"/>
  <c r="K378" i="14"/>
  <c r="N377" i="14"/>
  <c r="P377" i="14" s="1"/>
  <c r="K377" i="14"/>
  <c r="N376" i="14"/>
  <c r="P376" i="14" s="1"/>
  <c r="K376" i="14"/>
  <c r="N375" i="14"/>
  <c r="P375" i="14" s="1"/>
  <c r="K375" i="14"/>
  <c r="N374" i="14"/>
  <c r="P374" i="14" s="1"/>
  <c r="K374" i="14"/>
  <c r="N373" i="14"/>
  <c r="P373" i="14" s="1"/>
  <c r="K373" i="14"/>
  <c r="N372" i="14"/>
  <c r="P372" i="14" s="1"/>
  <c r="K372" i="14"/>
  <c r="N371" i="14"/>
  <c r="P371" i="14" s="1"/>
  <c r="K371" i="14"/>
  <c r="N370" i="14"/>
  <c r="P370" i="14" s="1"/>
  <c r="K370" i="14"/>
  <c r="N369" i="14"/>
  <c r="P369" i="14" s="1"/>
  <c r="K369" i="14"/>
  <c r="N368" i="14"/>
  <c r="P368" i="14" s="1"/>
  <c r="K368" i="14"/>
  <c r="N367" i="14"/>
  <c r="P367" i="14" s="1"/>
  <c r="K367" i="14"/>
  <c r="N366" i="14"/>
  <c r="P366" i="14" s="1"/>
  <c r="K366" i="14"/>
  <c r="N365" i="14"/>
  <c r="P365" i="14" s="1"/>
  <c r="K365" i="14"/>
  <c r="N364" i="14"/>
  <c r="P364" i="14" s="1"/>
  <c r="K364" i="14"/>
  <c r="N363" i="14"/>
  <c r="P363" i="14" s="1"/>
  <c r="K363" i="14"/>
  <c r="N362" i="14"/>
  <c r="P362" i="14" s="1"/>
  <c r="K362" i="14"/>
  <c r="N361" i="14"/>
  <c r="P361" i="14" s="1"/>
  <c r="K361" i="14"/>
  <c r="N360" i="14"/>
  <c r="P360" i="14" s="1"/>
  <c r="K360" i="14"/>
  <c r="N359" i="14"/>
  <c r="P359" i="14" s="1"/>
  <c r="K359" i="14"/>
  <c r="N358" i="14"/>
  <c r="P358" i="14" s="1"/>
  <c r="K358" i="14"/>
  <c r="N357" i="14"/>
  <c r="P357" i="14" s="1"/>
  <c r="K357" i="14"/>
  <c r="N356" i="14"/>
  <c r="P356" i="14" s="1"/>
  <c r="K356" i="14"/>
  <c r="N355" i="14"/>
  <c r="P355" i="14" s="1"/>
  <c r="K355" i="14"/>
  <c r="N354" i="14"/>
  <c r="P354" i="14" s="1"/>
  <c r="K354" i="14"/>
  <c r="N353" i="14"/>
  <c r="P353" i="14" s="1"/>
  <c r="K353" i="14"/>
  <c r="N352" i="14"/>
  <c r="P352" i="14" s="1"/>
  <c r="K352" i="14"/>
  <c r="N351" i="14"/>
  <c r="P351" i="14" s="1"/>
  <c r="K351" i="14"/>
  <c r="N350" i="14"/>
  <c r="P350" i="14" s="1"/>
  <c r="K350" i="14"/>
  <c r="N349" i="14"/>
  <c r="P349" i="14" s="1"/>
  <c r="K349" i="14"/>
  <c r="N348" i="14"/>
  <c r="P348" i="14" s="1"/>
  <c r="K348" i="14"/>
  <c r="N347" i="14"/>
  <c r="P347" i="14" s="1"/>
  <c r="K347" i="14"/>
  <c r="N346" i="14"/>
  <c r="P346" i="14" s="1"/>
  <c r="K346" i="14"/>
  <c r="N345" i="14"/>
  <c r="P345" i="14" s="1"/>
  <c r="K345" i="14"/>
  <c r="N344" i="14"/>
  <c r="P344" i="14" s="1"/>
  <c r="K344" i="14"/>
  <c r="N343" i="14"/>
  <c r="P343" i="14" s="1"/>
  <c r="K343" i="14"/>
  <c r="N342" i="14"/>
  <c r="P342" i="14" s="1"/>
  <c r="K342" i="14"/>
  <c r="N341" i="14"/>
  <c r="P341" i="14" s="1"/>
  <c r="K341" i="14"/>
  <c r="N340" i="14"/>
  <c r="P340" i="14" s="1"/>
  <c r="K340" i="14"/>
  <c r="N339" i="14"/>
  <c r="P339" i="14" s="1"/>
  <c r="K339" i="14"/>
  <c r="N338" i="14"/>
  <c r="P338" i="14" s="1"/>
  <c r="K338" i="14"/>
  <c r="N337" i="14"/>
  <c r="P337" i="14" s="1"/>
  <c r="K337" i="14"/>
  <c r="N336" i="14"/>
  <c r="P336" i="14" s="1"/>
  <c r="K336" i="14"/>
  <c r="N335" i="14"/>
  <c r="P335" i="14" s="1"/>
  <c r="K335" i="14"/>
  <c r="N334" i="14"/>
  <c r="P334" i="14" s="1"/>
  <c r="K334" i="14"/>
  <c r="N333" i="14"/>
  <c r="P333" i="14" s="1"/>
  <c r="K333" i="14"/>
  <c r="N332" i="14"/>
  <c r="P332" i="14" s="1"/>
  <c r="K332" i="14"/>
  <c r="N331" i="14"/>
  <c r="P331" i="14" s="1"/>
  <c r="K331" i="14"/>
  <c r="N330" i="14"/>
  <c r="P330" i="14" s="1"/>
  <c r="K330" i="14"/>
  <c r="N329" i="14"/>
  <c r="P329" i="14" s="1"/>
  <c r="K329" i="14"/>
  <c r="N328" i="14"/>
  <c r="P328" i="14" s="1"/>
  <c r="K328" i="14"/>
  <c r="N327" i="14"/>
  <c r="P327" i="14" s="1"/>
  <c r="K327" i="14"/>
  <c r="N326" i="14"/>
  <c r="P326" i="14" s="1"/>
  <c r="K326" i="14"/>
  <c r="N325" i="14"/>
  <c r="P325" i="14" s="1"/>
  <c r="K325" i="14"/>
  <c r="N324" i="14"/>
  <c r="P324" i="14" s="1"/>
  <c r="K324" i="14"/>
  <c r="N323" i="14"/>
  <c r="P323" i="14" s="1"/>
  <c r="K323" i="14"/>
  <c r="N322" i="14"/>
  <c r="P322" i="14" s="1"/>
  <c r="K322" i="14"/>
  <c r="N321" i="14"/>
  <c r="P321" i="14" s="1"/>
  <c r="K321" i="14"/>
  <c r="N320" i="14"/>
  <c r="P320" i="14" s="1"/>
  <c r="K320" i="14"/>
  <c r="N319" i="14"/>
  <c r="P319" i="14" s="1"/>
  <c r="K319" i="14"/>
  <c r="N318" i="14"/>
  <c r="P318" i="14" s="1"/>
  <c r="K318" i="14"/>
  <c r="N317" i="14"/>
  <c r="P317" i="14" s="1"/>
  <c r="K317" i="14"/>
  <c r="N316" i="14"/>
  <c r="P316" i="14" s="1"/>
  <c r="K316" i="14"/>
  <c r="N315" i="14"/>
  <c r="P315" i="14" s="1"/>
  <c r="K315" i="14"/>
  <c r="N314" i="14"/>
  <c r="P314" i="14" s="1"/>
  <c r="K314" i="14"/>
  <c r="N313" i="14"/>
  <c r="P313" i="14" s="1"/>
  <c r="K313" i="14"/>
  <c r="N312" i="14"/>
  <c r="P312" i="14" s="1"/>
  <c r="K312" i="14"/>
  <c r="N311" i="14"/>
  <c r="P311" i="14" s="1"/>
  <c r="K311" i="14"/>
  <c r="N310" i="14"/>
  <c r="P310" i="14" s="1"/>
  <c r="K310" i="14"/>
  <c r="N309" i="14"/>
  <c r="P309" i="14" s="1"/>
  <c r="K309" i="14"/>
  <c r="N308" i="14"/>
  <c r="P308" i="14" s="1"/>
  <c r="K308" i="14"/>
  <c r="N307" i="14"/>
  <c r="P307" i="14" s="1"/>
  <c r="K307" i="14"/>
  <c r="N306" i="14"/>
  <c r="P306" i="14" s="1"/>
  <c r="K306" i="14"/>
  <c r="N305" i="14"/>
  <c r="P305" i="14" s="1"/>
  <c r="K305" i="14"/>
  <c r="N304" i="14"/>
  <c r="P304" i="14" s="1"/>
  <c r="K304" i="14"/>
  <c r="N303" i="14"/>
  <c r="P303" i="14" s="1"/>
  <c r="K303" i="14"/>
  <c r="N302" i="14"/>
  <c r="P302" i="14" s="1"/>
  <c r="K302" i="14"/>
  <c r="N301" i="14"/>
  <c r="P301" i="14" s="1"/>
  <c r="K301" i="14"/>
  <c r="N300" i="14"/>
  <c r="P300" i="14" s="1"/>
  <c r="K300" i="14"/>
  <c r="N299" i="14"/>
  <c r="P299" i="14" s="1"/>
  <c r="K299" i="14"/>
  <c r="N298" i="14"/>
  <c r="P298" i="14" s="1"/>
  <c r="K298" i="14"/>
  <c r="N297" i="14"/>
  <c r="P297" i="14" s="1"/>
  <c r="K297" i="14"/>
  <c r="N296" i="14"/>
  <c r="P296" i="14" s="1"/>
  <c r="K296" i="14"/>
  <c r="N295" i="14"/>
  <c r="P295" i="14" s="1"/>
  <c r="K295" i="14"/>
  <c r="N294" i="14"/>
  <c r="P294" i="14" s="1"/>
  <c r="K294" i="14"/>
  <c r="N293" i="14"/>
  <c r="P293" i="14" s="1"/>
  <c r="K293" i="14"/>
  <c r="N292" i="14"/>
  <c r="P292" i="14" s="1"/>
  <c r="K292" i="14"/>
  <c r="N291" i="14"/>
  <c r="P291" i="14" s="1"/>
  <c r="K291" i="14"/>
  <c r="N290" i="14"/>
  <c r="P290" i="14" s="1"/>
  <c r="K290" i="14"/>
  <c r="N289" i="14"/>
  <c r="P289" i="14" s="1"/>
  <c r="K289" i="14"/>
  <c r="N288" i="14"/>
  <c r="P288" i="14" s="1"/>
  <c r="K288" i="14"/>
  <c r="N287" i="14"/>
  <c r="P287" i="14" s="1"/>
  <c r="K287" i="14"/>
  <c r="N286" i="14"/>
  <c r="P286" i="14" s="1"/>
  <c r="K286" i="14"/>
  <c r="N285" i="14"/>
  <c r="P285" i="14" s="1"/>
  <c r="K285" i="14"/>
  <c r="N284" i="14"/>
  <c r="P284" i="14" s="1"/>
  <c r="K284" i="14"/>
  <c r="N283" i="14"/>
  <c r="P283" i="14" s="1"/>
  <c r="K283" i="14"/>
  <c r="N282" i="14"/>
  <c r="P282" i="14" s="1"/>
  <c r="K282" i="14"/>
  <c r="N281" i="14"/>
  <c r="P281" i="14" s="1"/>
  <c r="K281" i="14"/>
  <c r="N280" i="14"/>
  <c r="P280" i="14" s="1"/>
  <c r="K280" i="14"/>
  <c r="N279" i="14"/>
  <c r="P279" i="14" s="1"/>
  <c r="K279" i="14"/>
  <c r="N278" i="14"/>
  <c r="P278" i="14" s="1"/>
  <c r="K278" i="14"/>
  <c r="N277" i="14"/>
  <c r="P277" i="14" s="1"/>
  <c r="K277" i="14"/>
  <c r="N276" i="14"/>
  <c r="P276" i="14" s="1"/>
  <c r="K276" i="14"/>
  <c r="N275" i="14"/>
  <c r="P275" i="14" s="1"/>
  <c r="K275" i="14"/>
  <c r="N274" i="14"/>
  <c r="P274" i="14" s="1"/>
  <c r="K274" i="14"/>
  <c r="N273" i="14"/>
  <c r="P273" i="14" s="1"/>
  <c r="K273" i="14"/>
  <c r="N272" i="14"/>
  <c r="P272" i="14" s="1"/>
  <c r="K272" i="14"/>
  <c r="N271" i="14"/>
  <c r="P271" i="14" s="1"/>
  <c r="K271" i="14"/>
  <c r="N270" i="14"/>
  <c r="P270" i="14" s="1"/>
  <c r="K270" i="14"/>
  <c r="N269" i="14"/>
  <c r="P269" i="14" s="1"/>
  <c r="K269" i="14"/>
  <c r="N268" i="14"/>
  <c r="P268" i="14" s="1"/>
  <c r="K268" i="14"/>
  <c r="N267" i="14"/>
  <c r="P267" i="14" s="1"/>
  <c r="K267" i="14"/>
  <c r="N266" i="14"/>
  <c r="P266" i="14" s="1"/>
  <c r="K266" i="14"/>
  <c r="N265" i="14"/>
  <c r="P265" i="14" s="1"/>
  <c r="K265" i="14"/>
  <c r="N264" i="14"/>
  <c r="P264" i="14" s="1"/>
  <c r="K264" i="14"/>
  <c r="N263" i="14"/>
  <c r="P263" i="14" s="1"/>
  <c r="K263" i="14"/>
  <c r="N262" i="14"/>
  <c r="P262" i="14" s="1"/>
  <c r="K262" i="14"/>
  <c r="N261" i="14"/>
  <c r="P261" i="14" s="1"/>
  <c r="K261" i="14"/>
  <c r="N260" i="14"/>
  <c r="P260" i="14" s="1"/>
  <c r="K260" i="14"/>
  <c r="N259" i="14"/>
  <c r="P259" i="14" s="1"/>
  <c r="K259" i="14"/>
  <c r="N258" i="14"/>
  <c r="P258" i="14" s="1"/>
  <c r="K258" i="14"/>
  <c r="N257" i="14"/>
  <c r="P257" i="14" s="1"/>
  <c r="K257" i="14"/>
  <c r="N256" i="14"/>
  <c r="P256" i="14" s="1"/>
  <c r="K256" i="14"/>
  <c r="N255" i="14"/>
  <c r="P255" i="14" s="1"/>
  <c r="K255" i="14"/>
  <c r="N254" i="14"/>
  <c r="P254" i="14" s="1"/>
  <c r="K254" i="14"/>
  <c r="N253" i="14"/>
  <c r="P253" i="14" s="1"/>
  <c r="K253" i="14"/>
  <c r="N252" i="14"/>
  <c r="P252" i="14" s="1"/>
  <c r="K252" i="14"/>
  <c r="N251" i="14"/>
  <c r="P251" i="14" s="1"/>
  <c r="K251" i="14"/>
  <c r="N250" i="14"/>
  <c r="P250" i="14" s="1"/>
  <c r="K250" i="14"/>
  <c r="N249" i="14"/>
  <c r="P249" i="14" s="1"/>
  <c r="K249" i="14"/>
  <c r="N248" i="14"/>
  <c r="P248" i="14" s="1"/>
  <c r="K248" i="14"/>
  <c r="N247" i="14"/>
  <c r="P247" i="14" s="1"/>
  <c r="K247" i="14"/>
  <c r="N246" i="14"/>
  <c r="P246" i="14" s="1"/>
  <c r="K246" i="14"/>
  <c r="N245" i="14"/>
  <c r="P245" i="14" s="1"/>
  <c r="K245" i="14"/>
  <c r="N244" i="14"/>
  <c r="P244" i="14" s="1"/>
  <c r="K244" i="14"/>
  <c r="N243" i="14"/>
  <c r="P243" i="14" s="1"/>
  <c r="K243" i="14"/>
  <c r="N242" i="14"/>
  <c r="P242" i="14" s="1"/>
  <c r="K242" i="14"/>
  <c r="N241" i="14"/>
  <c r="P241" i="14" s="1"/>
  <c r="K241" i="14"/>
  <c r="N240" i="14"/>
  <c r="P240" i="14" s="1"/>
  <c r="K240" i="14"/>
  <c r="N239" i="14"/>
  <c r="P239" i="14" s="1"/>
  <c r="K239" i="14"/>
  <c r="N238" i="14"/>
  <c r="P238" i="14" s="1"/>
  <c r="K238" i="14"/>
  <c r="N237" i="14"/>
  <c r="P237" i="14" s="1"/>
  <c r="K237" i="14"/>
  <c r="N236" i="14"/>
  <c r="P236" i="14" s="1"/>
  <c r="K236" i="14"/>
  <c r="N235" i="14"/>
  <c r="P235" i="14" s="1"/>
  <c r="K235" i="14"/>
  <c r="N234" i="14"/>
  <c r="P234" i="14" s="1"/>
  <c r="K234" i="14"/>
  <c r="N233" i="14"/>
  <c r="P233" i="14" s="1"/>
  <c r="K233" i="14"/>
  <c r="N232" i="14"/>
  <c r="P232" i="14" s="1"/>
  <c r="K232" i="14"/>
  <c r="N231" i="14"/>
  <c r="P231" i="14" s="1"/>
  <c r="K231" i="14"/>
  <c r="N230" i="14"/>
  <c r="P230" i="14" s="1"/>
  <c r="K230" i="14"/>
  <c r="N229" i="14"/>
  <c r="P229" i="14" s="1"/>
  <c r="K229" i="14"/>
  <c r="N228" i="14"/>
  <c r="P228" i="14" s="1"/>
  <c r="K228" i="14"/>
  <c r="N227" i="14"/>
  <c r="P227" i="14" s="1"/>
  <c r="K227" i="14"/>
  <c r="N226" i="14"/>
  <c r="P226" i="14" s="1"/>
  <c r="K226" i="14"/>
  <c r="N225" i="14"/>
  <c r="P225" i="14" s="1"/>
  <c r="K225" i="14"/>
  <c r="N224" i="14"/>
  <c r="P224" i="14" s="1"/>
  <c r="K224" i="14"/>
  <c r="N223" i="14"/>
  <c r="P223" i="14" s="1"/>
  <c r="K223" i="14"/>
  <c r="N222" i="14"/>
  <c r="P222" i="14" s="1"/>
  <c r="K222" i="14"/>
  <c r="N221" i="14"/>
  <c r="P221" i="14" s="1"/>
  <c r="K221" i="14"/>
  <c r="N220" i="14"/>
  <c r="P220" i="14" s="1"/>
  <c r="K220" i="14"/>
  <c r="N219" i="14"/>
  <c r="P219" i="14" s="1"/>
  <c r="K219" i="14"/>
  <c r="N218" i="14"/>
  <c r="P218" i="14" s="1"/>
  <c r="K218" i="14"/>
  <c r="N217" i="14"/>
  <c r="P217" i="14" s="1"/>
  <c r="K217" i="14"/>
  <c r="N216" i="14"/>
  <c r="P216" i="14" s="1"/>
  <c r="K216" i="14"/>
  <c r="N215" i="14"/>
  <c r="P215" i="14" s="1"/>
  <c r="K215" i="14"/>
  <c r="N214" i="14"/>
  <c r="P214" i="14" s="1"/>
  <c r="K214" i="14"/>
  <c r="N213" i="14"/>
  <c r="P213" i="14" s="1"/>
  <c r="K213" i="14"/>
  <c r="N212" i="14"/>
  <c r="P212" i="14" s="1"/>
  <c r="K212" i="14"/>
  <c r="N211" i="14"/>
  <c r="P211" i="14" s="1"/>
  <c r="K211" i="14"/>
  <c r="N210" i="14"/>
  <c r="P210" i="14" s="1"/>
  <c r="K210" i="14"/>
  <c r="N209" i="14"/>
  <c r="P209" i="14" s="1"/>
  <c r="K209" i="14"/>
  <c r="N208" i="14"/>
  <c r="P208" i="14" s="1"/>
  <c r="K208" i="14"/>
  <c r="N207" i="14"/>
  <c r="P207" i="14" s="1"/>
  <c r="K207" i="14"/>
  <c r="N206" i="14"/>
  <c r="P206" i="14" s="1"/>
  <c r="K206" i="14"/>
  <c r="N205" i="14"/>
  <c r="P205" i="14" s="1"/>
  <c r="K205" i="14"/>
  <c r="N204" i="14"/>
  <c r="P204" i="14" s="1"/>
  <c r="K204" i="14"/>
  <c r="N203" i="14"/>
  <c r="P203" i="14" s="1"/>
  <c r="K203" i="14"/>
  <c r="N202" i="14"/>
  <c r="P202" i="14" s="1"/>
  <c r="K202" i="14"/>
  <c r="N201" i="14"/>
  <c r="P201" i="14" s="1"/>
  <c r="K201" i="14"/>
  <c r="N200" i="14"/>
  <c r="P200" i="14" s="1"/>
  <c r="K200" i="14"/>
  <c r="N199" i="14"/>
  <c r="P199" i="14" s="1"/>
  <c r="K199" i="14"/>
  <c r="N198" i="14"/>
  <c r="P198" i="14" s="1"/>
  <c r="K198" i="14"/>
  <c r="N197" i="14"/>
  <c r="P197" i="14" s="1"/>
  <c r="K197" i="14"/>
  <c r="N196" i="14"/>
  <c r="P196" i="14" s="1"/>
  <c r="K196" i="14"/>
  <c r="N195" i="14"/>
  <c r="P195" i="14" s="1"/>
  <c r="K195" i="14"/>
  <c r="N194" i="14"/>
  <c r="P194" i="14" s="1"/>
  <c r="K194" i="14"/>
  <c r="N193" i="14"/>
  <c r="P193" i="14" s="1"/>
  <c r="K193" i="14"/>
  <c r="N192" i="14"/>
  <c r="P192" i="14" s="1"/>
  <c r="K192" i="14"/>
  <c r="N191" i="14"/>
  <c r="P191" i="14" s="1"/>
  <c r="K191" i="14"/>
  <c r="N190" i="14"/>
  <c r="P190" i="14" s="1"/>
  <c r="K190" i="14"/>
  <c r="N189" i="14"/>
  <c r="P189" i="14" s="1"/>
  <c r="K189" i="14"/>
  <c r="N188" i="14"/>
  <c r="P188" i="14" s="1"/>
  <c r="K188" i="14"/>
  <c r="N187" i="14"/>
  <c r="P187" i="14" s="1"/>
  <c r="K187" i="14"/>
  <c r="N186" i="14"/>
  <c r="P186" i="14" s="1"/>
  <c r="K186" i="14"/>
  <c r="N185" i="14"/>
  <c r="P185" i="14" s="1"/>
  <c r="K185" i="14"/>
  <c r="N184" i="14"/>
  <c r="P184" i="14" s="1"/>
  <c r="K184" i="14"/>
  <c r="N183" i="14"/>
  <c r="P183" i="14" s="1"/>
  <c r="K183" i="14"/>
  <c r="N182" i="14"/>
  <c r="P182" i="14" s="1"/>
  <c r="K182" i="14"/>
  <c r="N181" i="14"/>
  <c r="P181" i="14" s="1"/>
  <c r="K181" i="14"/>
  <c r="N180" i="14"/>
  <c r="P180" i="14" s="1"/>
  <c r="K180" i="14"/>
  <c r="N179" i="14"/>
  <c r="P179" i="14" s="1"/>
  <c r="K179" i="14"/>
  <c r="N178" i="14"/>
  <c r="P178" i="14" s="1"/>
  <c r="K178" i="14"/>
  <c r="N177" i="14"/>
  <c r="P177" i="14" s="1"/>
  <c r="K177" i="14"/>
  <c r="N176" i="14"/>
  <c r="P176" i="14" s="1"/>
  <c r="K176" i="14"/>
  <c r="N175" i="14"/>
  <c r="P175" i="14" s="1"/>
  <c r="K175" i="14"/>
  <c r="N174" i="14"/>
  <c r="P174" i="14" s="1"/>
  <c r="K174" i="14"/>
  <c r="N173" i="14"/>
  <c r="P173" i="14" s="1"/>
  <c r="K173" i="14"/>
  <c r="N172" i="14"/>
  <c r="P172" i="14" s="1"/>
  <c r="K172" i="14"/>
  <c r="N171" i="14"/>
  <c r="P171" i="14" s="1"/>
  <c r="K171" i="14"/>
  <c r="N170" i="14"/>
  <c r="P170" i="14" s="1"/>
  <c r="K170" i="14"/>
  <c r="N169" i="14"/>
  <c r="P169" i="14" s="1"/>
  <c r="K169" i="14"/>
  <c r="N168" i="14"/>
  <c r="P168" i="14" s="1"/>
  <c r="K168" i="14"/>
  <c r="N167" i="14"/>
  <c r="P167" i="14" s="1"/>
  <c r="K167" i="14"/>
  <c r="N166" i="14"/>
  <c r="P166" i="14" s="1"/>
  <c r="K166" i="14"/>
  <c r="N165" i="14"/>
  <c r="P165" i="14" s="1"/>
  <c r="K165" i="14"/>
  <c r="N164" i="14"/>
  <c r="P164" i="14" s="1"/>
  <c r="K164" i="14"/>
  <c r="N163" i="14"/>
  <c r="P163" i="14" s="1"/>
  <c r="K163" i="14"/>
  <c r="N162" i="14"/>
  <c r="P162" i="14" s="1"/>
  <c r="K162" i="14"/>
  <c r="N161" i="14"/>
  <c r="P161" i="14" s="1"/>
  <c r="K161" i="14"/>
  <c r="N160" i="14"/>
  <c r="P160" i="14" s="1"/>
  <c r="K160" i="14"/>
  <c r="N159" i="14"/>
  <c r="P159" i="14" s="1"/>
  <c r="K159" i="14"/>
  <c r="N158" i="14"/>
  <c r="P158" i="14" s="1"/>
  <c r="K158" i="14"/>
  <c r="N157" i="14"/>
  <c r="P157" i="14" s="1"/>
  <c r="K157" i="14"/>
  <c r="N156" i="14"/>
  <c r="P156" i="14" s="1"/>
  <c r="K156" i="14"/>
  <c r="N155" i="14"/>
  <c r="P155" i="14" s="1"/>
  <c r="K155" i="14"/>
  <c r="N154" i="14"/>
  <c r="P154" i="14" s="1"/>
  <c r="K154" i="14"/>
  <c r="N153" i="14"/>
  <c r="P153" i="14" s="1"/>
  <c r="K153" i="14"/>
  <c r="N152" i="14"/>
  <c r="P152" i="14" s="1"/>
  <c r="K152" i="14"/>
  <c r="N151" i="14"/>
  <c r="P151" i="14" s="1"/>
  <c r="K151" i="14"/>
  <c r="N150" i="14"/>
  <c r="P150" i="14" s="1"/>
  <c r="K150" i="14"/>
  <c r="N149" i="14"/>
  <c r="P149" i="14" s="1"/>
  <c r="K149" i="14"/>
  <c r="N148" i="14"/>
  <c r="P148" i="14" s="1"/>
  <c r="K148" i="14"/>
  <c r="N147" i="14"/>
  <c r="P147" i="14" s="1"/>
  <c r="K147" i="14"/>
  <c r="N146" i="14"/>
  <c r="P146" i="14" s="1"/>
  <c r="K146" i="14"/>
  <c r="N145" i="14"/>
  <c r="P145" i="14" s="1"/>
  <c r="K145" i="14"/>
  <c r="N144" i="14"/>
  <c r="P144" i="14" s="1"/>
  <c r="K144" i="14"/>
  <c r="N143" i="14"/>
  <c r="P143" i="14" s="1"/>
  <c r="K143" i="14"/>
  <c r="N142" i="14"/>
  <c r="P142" i="14" s="1"/>
  <c r="K142" i="14"/>
  <c r="N141" i="14"/>
  <c r="P141" i="14" s="1"/>
  <c r="K141" i="14"/>
  <c r="N140" i="14"/>
  <c r="P140" i="14" s="1"/>
  <c r="K140" i="14"/>
  <c r="N139" i="14"/>
  <c r="P139" i="14" s="1"/>
  <c r="K139" i="14"/>
  <c r="N138" i="14"/>
  <c r="P138" i="14" s="1"/>
  <c r="K138" i="14"/>
  <c r="N137" i="14"/>
  <c r="P137" i="14" s="1"/>
  <c r="K137" i="14"/>
  <c r="N136" i="14"/>
  <c r="P136" i="14" s="1"/>
  <c r="K136" i="14"/>
  <c r="N135" i="14"/>
  <c r="P135" i="14" s="1"/>
  <c r="K135" i="14"/>
  <c r="N134" i="14"/>
  <c r="P134" i="14" s="1"/>
  <c r="K134" i="14"/>
  <c r="N133" i="14"/>
  <c r="P133" i="14" s="1"/>
  <c r="K133" i="14"/>
  <c r="N132" i="14"/>
  <c r="P132" i="14" s="1"/>
  <c r="K132" i="14"/>
  <c r="N131" i="14"/>
  <c r="P131" i="14" s="1"/>
  <c r="K131" i="14"/>
  <c r="N130" i="14"/>
  <c r="P130" i="14" s="1"/>
  <c r="K130" i="14"/>
  <c r="N129" i="14"/>
  <c r="P129" i="14" s="1"/>
  <c r="K129" i="14"/>
  <c r="N128" i="14"/>
  <c r="P128" i="14" s="1"/>
  <c r="K128" i="14"/>
  <c r="N127" i="14"/>
  <c r="P127" i="14" s="1"/>
  <c r="K127" i="14"/>
  <c r="N126" i="14"/>
  <c r="P126" i="14" s="1"/>
  <c r="K126" i="14"/>
  <c r="N125" i="14"/>
  <c r="P125" i="14" s="1"/>
  <c r="K125" i="14"/>
  <c r="N124" i="14"/>
  <c r="P124" i="14" s="1"/>
  <c r="K124" i="14"/>
  <c r="N123" i="14"/>
  <c r="P123" i="14" s="1"/>
  <c r="K123" i="14"/>
  <c r="N122" i="14"/>
  <c r="P122" i="14" s="1"/>
  <c r="K122" i="14"/>
  <c r="N121" i="14"/>
  <c r="P121" i="14" s="1"/>
  <c r="K121" i="14"/>
  <c r="N120" i="14"/>
  <c r="P120" i="14" s="1"/>
  <c r="K120" i="14"/>
  <c r="N119" i="14"/>
  <c r="P119" i="14" s="1"/>
  <c r="K119" i="14"/>
  <c r="N118" i="14"/>
  <c r="P118" i="14" s="1"/>
  <c r="K118" i="14"/>
  <c r="N117" i="14"/>
  <c r="P117" i="14" s="1"/>
  <c r="K117" i="14"/>
  <c r="N116" i="14"/>
  <c r="P116" i="14" s="1"/>
  <c r="K116" i="14"/>
  <c r="N115" i="14"/>
  <c r="P115" i="14" s="1"/>
  <c r="K115" i="14"/>
  <c r="N114" i="14"/>
  <c r="P114" i="14" s="1"/>
  <c r="K114" i="14"/>
  <c r="N113" i="14"/>
  <c r="P113" i="14" s="1"/>
  <c r="K113" i="14"/>
  <c r="N112" i="14"/>
  <c r="P112" i="14" s="1"/>
  <c r="K112" i="14"/>
  <c r="N111" i="14"/>
  <c r="P111" i="14" s="1"/>
  <c r="K111" i="14"/>
  <c r="N110" i="14"/>
  <c r="P110" i="14" s="1"/>
  <c r="K110" i="14"/>
  <c r="N109" i="14"/>
  <c r="P109" i="14" s="1"/>
  <c r="K109" i="14"/>
  <c r="N108" i="14"/>
  <c r="P108" i="14" s="1"/>
  <c r="K108" i="14"/>
  <c r="N107" i="14"/>
  <c r="P107" i="14" s="1"/>
  <c r="K107" i="14"/>
  <c r="N106" i="14"/>
  <c r="P106" i="14" s="1"/>
  <c r="K106" i="14"/>
  <c r="N105" i="14"/>
  <c r="P105" i="14" s="1"/>
  <c r="K105" i="14"/>
  <c r="N104" i="14"/>
  <c r="P104" i="14" s="1"/>
  <c r="K104" i="14"/>
  <c r="N103" i="14"/>
  <c r="P103" i="14" s="1"/>
  <c r="K103" i="14"/>
  <c r="N102" i="14"/>
  <c r="P102" i="14" s="1"/>
  <c r="K102" i="14"/>
  <c r="N101" i="14"/>
  <c r="P101" i="14" s="1"/>
  <c r="K101" i="14"/>
  <c r="N100" i="14"/>
  <c r="P100" i="14" s="1"/>
  <c r="K100" i="14"/>
  <c r="N99" i="14"/>
  <c r="P99" i="14" s="1"/>
  <c r="K99" i="14"/>
  <c r="N98" i="14"/>
  <c r="P98" i="14" s="1"/>
  <c r="K98" i="14"/>
  <c r="N97" i="14"/>
  <c r="P97" i="14" s="1"/>
  <c r="K97" i="14"/>
  <c r="N96" i="14"/>
  <c r="P96" i="14" s="1"/>
  <c r="K96" i="14"/>
  <c r="N95" i="14"/>
  <c r="P95" i="14" s="1"/>
  <c r="K95" i="14"/>
  <c r="N94" i="14"/>
  <c r="P94" i="14" s="1"/>
  <c r="K94" i="14"/>
  <c r="N93" i="14"/>
  <c r="P93" i="14" s="1"/>
  <c r="K93" i="14"/>
  <c r="N92" i="14"/>
  <c r="P92" i="14" s="1"/>
  <c r="K92" i="14"/>
  <c r="N91" i="14"/>
  <c r="P91" i="14" s="1"/>
  <c r="K91" i="14"/>
  <c r="N90" i="14"/>
  <c r="P90" i="14" s="1"/>
  <c r="K90" i="14"/>
  <c r="N89" i="14"/>
  <c r="P89" i="14" s="1"/>
  <c r="K89" i="14"/>
  <c r="N88" i="14"/>
  <c r="P88" i="14" s="1"/>
  <c r="K88" i="14"/>
  <c r="N87" i="14"/>
  <c r="P87" i="14" s="1"/>
  <c r="K87" i="14"/>
  <c r="N86" i="14"/>
  <c r="P86" i="14" s="1"/>
  <c r="K86" i="14"/>
  <c r="N85" i="14"/>
  <c r="P85" i="14" s="1"/>
  <c r="K85" i="14"/>
  <c r="N84" i="14"/>
  <c r="P84" i="14" s="1"/>
  <c r="K84" i="14"/>
  <c r="N83" i="14"/>
  <c r="P83" i="14" s="1"/>
  <c r="K83" i="14"/>
  <c r="N82" i="14"/>
  <c r="P82" i="14" s="1"/>
  <c r="K82" i="14"/>
  <c r="N81" i="14"/>
  <c r="P81" i="14" s="1"/>
  <c r="K81" i="14"/>
  <c r="N80" i="14"/>
  <c r="P80" i="14" s="1"/>
  <c r="K80" i="14"/>
  <c r="N79" i="14"/>
  <c r="P79" i="14" s="1"/>
  <c r="K79" i="14"/>
  <c r="N78" i="14"/>
  <c r="P78" i="14" s="1"/>
  <c r="K78" i="14"/>
  <c r="N77" i="14"/>
  <c r="P77" i="14" s="1"/>
  <c r="K77" i="14"/>
  <c r="N76" i="14"/>
  <c r="P76" i="14" s="1"/>
  <c r="K76" i="14"/>
  <c r="N75" i="14"/>
  <c r="P75" i="14" s="1"/>
  <c r="K75" i="14"/>
  <c r="N74" i="14"/>
  <c r="P74" i="14" s="1"/>
  <c r="K74" i="14"/>
  <c r="N73" i="14"/>
  <c r="P73" i="14" s="1"/>
  <c r="K73" i="14"/>
  <c r="N72" i="14"/>
  <c r="P72" i="14" s="1"/>
  <c r="K72" i="14"/>
  <c r="N71" i="14"/>
  <c r="P71" i="14" s="1"/>
  <c r="K71" i="14"/>
  <c r="N70" i="14"/>
  <c r="P70" i="14" s="1"/>
  <c r="K70" i="14"/>
  <c r="N69" i="14"/>
  <c r="P69" i="14" s="1"/>
  <c r="K69" i="14"/>
  <c r="N68" i="14"/>
  <c r="P68" i="14" s="1"/>
  <c r="K68" i="14"/>
  <c r="N67" i="14"/>
  <c r="P67" i="14" s="1"/>
  <c r="K67" i="14"/>
  <c r="N66" i="14"/>
  <c r="P66" i="14" s="1"/>
  <c r="K66" i="14"/>
  <c r="N65" i="14"/>
  <c r="P65" i="14" s="1"/>
  <c r="K65" i="14"/>
  <c r="N64" i="14"/>
  <c r="P64" i="14" s="1"/>
  <c r="K64" i="14"/>
  <c r="N63" i="14"/>
  <c r="P63" i="14" s="1"/>
  <c r="K63" i="14"/>
  <c r="N62" i="14"/>
  <c r="P62" i="14" s="1"/>
  <c r="K62" i="14"/>
  <c r="N61" i="14"/>
  <c r="P61" i="14" s="1"/>
  <c r="K61" i="14"/>
  <c r="N60" i="14"/>
  <c r="P60" i="14" s="1"/>
  <c r="K60" i="14"/>
  <c r="N59" i="14"/>
  <c r="P59" i="14" s="1"/>
  <c r="K59" i="14"/>
  <c r="N58" i="14"/>
  <c r="P58" i="14" s="1"/>
  <c r="K58" i="14"/>
  <c r="N57" i="14"/>
  <c r="P57" i="14" s="1"/>
  <c r="K57" i="14"/>
  <c r="N56" i="14"/>
  <c r="P56" i="14" s="1"/>
  <c r="K56" i="14"/>
  <c r="N55" i="14"/>
  <c r="P55" i="14" s="1"/>
  <c r="K55" i="14"/>
  <c r="N54" i="14"/>
  <c r="P54" i="14" s="1"/>
  <c r="K54" i="14"/>
  <c r="N53" i="14"/>
  <c r="P53" i="14" s="1"/>
  <c r="K53" i="14"/>
  <c r="N52" i="14"/>
  <c r="P52" i="14" s="1"/>
  <c r="K52" i="14"/>
  <c r="N51" i="14"/>
  <c r="P51" i="14" s="1"/>
  <c r="K51" i="14"/>
  <c r="N50" i="14"/>
  <c r="P50" i="14" s="1"/>
  <c r="K50" i="14"/>
  <c r="N49" i="14"/>
  <c r="P49" i="14" s="1"/>
  <c r="K49" i="14"/>
  <c r="N48" i="14"/>
  <c r="P48" i="14" s="1"/>
  <c r="K48" i="14"/>
  <c r="N47" i="14"/>
  <c r="P47" i="14" s="1"/>
  <c r="K47" i="14"/>
  <c r="N46" i="14"/>
  <c r="P46" i="14" s="1"/>
  <c r="K46" i="14"/>
  <c r="N45" i="14"/>
  <c r="P45" i="14" s="1"/>
  <c r="K45" i="14"/>
  <c r="N44" i="14"/>
  <c r="P44" i="14" s="1"/>
  <c r="K44" i="14"/>
  <c r="N43" i="14"/>
  <c r="P43" i="14" s="1"/>
  <c r="K43" i="14"/>
  <c r="N42" i="14"/>
  <c r="P42" i="14" s="1"/>
  <c r="K42" i="14"/>
  <c r="N41" i="14"/>
  <c r="P41" i="14" s="1"/>
  <c r="K41" i="14"/>
  <c r="N40" i="14"/>
  <c r="P40" i="14" s="1"/>
  <c r="K40" i="14"/>
  <c r="N39" i="14"/>
  <c r="P39" i="14" s="1"/>
  <c r="K39" i="14"/>
  <c r="N38" i="14"/>
  <c r="P38" i="14" s="1"/>
  <c r="K38" i="14"/>
  <c r="N37" i="14"/>
  <c r="P37" i="14" s="1"/>
  <c r="K37" i="14"/>
  <c r="N36" i="14"/>
  <c r="P36" i="14" s="1"/>
  <c r="K36" i="14"/>
  <c r="N35" i="14"/>
  <c r="P35" i="14" s="1"/>
  <c r="K35" i="14"/>
  <c r="N34" i="14"/>
  <c r="P34" i="14" s="1"/>
  <c r="K34" i="14"/>
  <c r="N33" i="14"/>
  <c r="P33" i="14" s="1"/>
  <c r="K33" i="14"/>
  <c r="N32" i="14"/>
  <c r="P32" i="14" s="1"/>
  <c r="K32" i="14"/>
  <c r="N31" i="14"/>
  <c r="P31" i="14" s="1"/>
  <c r="K31" i="14"/>
  <c r="N30" i="14"/>
  <c r="P30" i="14" s="1"/>
  <c r="K30" i="14"/>
  <c r="N29" i="14"/>
  <c r="P29" i="14" s="1"/>
  <c r="K29" i="14"/>
  <c r="N28" i="14"/>
  <c r="P28" i="14" s="1"/>
  <c r="K28" i="14"/>
  <c r="N27" i="14"/>
  <c r="P27" i="14" s="1"/>
  <c r="K27" i="14"/>
  <c r="N26" i="14"/>
  <c r="P26" i="14" s="1"/>
  <c r="K26" i="14"/>
  <c r="N25" i="14"/>
  <c r="P25" i="14" s="1"/>
  <c r="K25" i="14"/>
  <c r="N24" i="14"/>
  <c r="P24" i="14" s="1"/>
  <c r="K24" i="14"/>
  <c r="N23" i="14"/>
  <c r="P23" i="14" s="1"/>
  <c r="K23" i="14"/>
  <c r="N22" i="14"/>
  <c r="P22" i="14" s="1"/>
  <c r="K22" i="14"/>
  <c r="N21" i="14"/>
  <c r="P21" i="14" s="1"/>
  <c r="K21" i="14"/>
  <c r="N20" i="14"/>
  <c r="P20" i="14" s="1"/>
  <c r="K20" i="14"/>
  <c r="N19" i="14"/>
  <c r="P19" i="14" s="1"/>
  <c r="K19" i="14"/>
  <c r="N18" i="14"/>
  <c r="P18" i="14" s="1"/>
  <c r="K18" i="14"/>
  <c r="N17" i="14"/>
  <c r="P17" i="14" s="1"/>
  <c r="K17" i="14"/>
  <c r="N16" i="14"/>
  <c r="P16" i="14" s="1"/>
  <c r="K16" i="14"/>
  <c r="N15" i="14"/>
  <c r="P15" i="14" s="1"/>
  <c r="K15" i="14"/>
  <c r="N14" i="14"/>
  <c r="P14" i="14" s="1"/>
  <c r="K14" i="14"/>
  <c r="N13" i="14"/>
  <c r="P13" i="14" s="1"/>
  <c r="K13" i="14"/>
  <c r="N12" i="14"/>
  <c r="P12" i="14" s="1"/>
  <c r="K12" i="14"/>
  <c r="N11" i="14"/>
  <c r="P11" i="14" s="1"/>
  <c r="K11" i="14"/>
  <c r="N10" i="14"/>
  <c r="P10" i="14" s="1"/>
  <c r="K10" i="14"/>
  <c r="N9" i="14"/>
  <c r="P9" i="14" s="1"/>
  <c r="K9" i="14"/>
  <c r="N8" i="14"/>
  <c r="P8" i="14" s="1"/>
  <c r="K8" i="14"/>
  <c r="N7" i="14"/>
  <c r="P7" i="14" s="1"/>
  <c r="K7" i="14"/>
  <c r="N6" i="14"/>
  <c r="P6" i="14" s="1"/>
  <c r="K6" i="14"/>
  <c r="N5" i="14"/>
  <c r="P5" i="14" s="1"/>
  <c r="K5" i="14"/>
  <c r="N4" i="14"/>
  <c r="P4" i="14" s="1"/>
  <c r="K4" i="14"/>
  <c r="N3" i="14"/>
  <c r="P3" i="14" s="1"/>
  <c r="K3" i="14"/>
  <c r="N2" i="14"/>
  <c r="P2" i="14" s="1"/>
  <c r="K2" i="14"/>
  <c r="G57" i="11"/>
  <c r="B77" i="11"/>
  <c r="B36" i="11"/>
  <c r="J368" i="10"/>
  <c r="J42" i="10"/>
  <c r="J4" i="10"/>
  <c r="J831" i="10"/>
  <c r="J664" i="10"/>
  <c r="J273" i="10"/>
  <c r="J127" i="10"/>
  <c r="J95" i="10"/>
  <c r="J377" i="10"/>
  <c r="J358" i="10"/>
  <c r="J1025" i="10"/>
  <c r="J430" i="10"/>
  <c r="J276" i="10"/>
  <c r="J462" i="10"/>
  <c r="J647" i="10"/>
  <c r="J395" i="10"/>
  <c r="J118" i="10"/>
  <c r="J789" i="10"/>
  <c r="J1208" i="10"/>
  <c r="J235" i="10"/>
  <c r="J58" i="10"/>
  <c r="J872" i="10"/>
  <c r="J998" i="10"/>
  <c r="J1142" i="10"/>
  <c r="J972" i="10"/>
  <c r="J202" i="10"/>
  <c r="J357" i="10"/>
  <c r="J1082" i="10"/>
  <c r="J499" i="10"/>
  <c r="J1119" i="10"/>
  <c r="J35" i="10"/>
  <c r="J153" i="10"/>
  <c r="J203" i="10"/>
  <c r="J579" i="10"/>
  <c r="J461" i="10"/>
  <c r="J453" i="10"/>
  <c r="J699" i="10"/>
  <c r="J3" i="10"/>
  <c r="J1170" i="10"/>
  <c r="J45" i="10"/>
  <c r="J247" i="10"/>
  <c r="J44" i="10"/>
  <c r="J495" i="10"/>
  <c r="J731" i="10"/>
  <c r="J1157" i="10"/>
  <c r="J910" i="10"/>
  <c r="J23" i="10"/>
  <c r="J117" i="10"/>
  <c r="J1063" i="10"/>
  <c r="J550" i="10"/>
  <c r="J962" i="10"/>
  <c r="J510" i="10"/>
  <c r="J939" i="10"/>
  <c r="J165" i="10"/>
  <c r="J79" i="10"/>
  <c r="J2" i="10"/>
  <c r="J1123" i="10"/>
  <c r="J1130" i="10"/>
  <c r="J826" i="10"/>
  <c r="J249" i="10"/>
  <c r="J1232" i="10"/>
  <c r="J1193" i="10"/>
  <c r="J78" i="10"/>
  <c r="J516" i="10"/>
  <c r="J885" i="10"/>
  <c r="J1071" i="10"/>
  <c r="J928" i="10"/>
  <c r="J1146" i="10"/>
  <c r="J1091" i="10"/>
  <c r="J1321" i="10"/>
  <c r="J205" i="10"/>
  <c r="J455" i="10"/>
  <c r="J1045" i="10"/>
  <c r="J175" i="10"/>
  <c r="J436" i="10"/>
  <c r="J498" i="10"/>
  <c r="J643" i="10"/>
  <c r="J507" i="10"/>
  <c r="J1242" i="10"/>
  <c r="J208" i="10"/>
  <c r="J670" i="10"/>
  <c r="J119" i="10"/>
  <c r="J43" i="10"/>
  <c r="J1127" i="10"/>
  <c r="J542" i="10"/>
  <c r="J950" i="10"/>
  <c r="J1080" i="10"/>
  <c r="J967" i="10"/>
  <c r="J354" i="10"/>
  <c r="J979" i="10"/>
  <c r="J839" i="10"/>
  <c r="J568" i="10"/>
  <c r="J1020" i="10"/>
  <c r="J129" i="10"/>
  <c r="J373" i="10"/>
  <c r="J780" i="10"/>
  <c r="J207" i="10"/>
  <c r="J1038" i="10"/>
  <c r="J722" i="10"/>
  <c r="J200" i="10"/>
  <c r="J824" i="10"/>
  <c r="J236" i="10"/>
  <c r="J1013" i="10"/>
  <c r="J886" i="10"/>
  <c r="J1161" i="10"/>
  <c r="J896" i="10"/>
  <c r="J1150" i="10"/>
  <c r="J969" i="10"/>
  <c r="J940" i="10"/>
  <c r="J1241" i="10"/>
  <c r="J867" i="10"/>
  <c r="J1318" i="10"/>
  <c r="J1085" i="10"/>
  <c r="J981" i="10"/>
  <c r="J80" i="10"/>
  <c r="J176" i="10"/>
  <c r="J381" i="10"/>
  <c r="J966" i="10"/>
  <c r="J1226" i="10"/>
  <c r="J62" i="10"/>
  <c r="J644" i="10"/>
  <c r="J783" i="10"/>
  <c r="J803" i="10"/>
  <c r="J1276" i="10"/>
  <c r="J107" i="10"/>
  <c r="J941" i="10"/>
  <c r="J978" i="10"/>
  <c r="J726" i="10"/>
  <c r="J992" i="10"/>
  <c r="J237" i="10"/>
  <c r="J794" i="10"/>
  <c r="J308" i="10"/>
  <c r="J1228" i="10"/>
  <c r="J25" i="10"/>
  <c r="J557" i="10"/>
  <c r="J1044" i="10"/>
  <c r="J621" i="10"/>
  <c r="J1007" i="10"/>
  <c r="J160" i="10"/>
  <c r="J1138" i="10"/>
  <c r="J1214" i="10"/>
  <c r="J997" i="10"/>
  <c r="J274" i="10"/>
  <c r="J158" i="10"/>
  <c r="J837" i="10"/>
  <c r="J1332" i="10"/>
  <c r="J863" i="10"/>
  <c r="J437" i="10"/>
  <c r="J1320" i="10"/>
  <c r="J1234" i="10"/>
  <c r="J732" i="10"/>
  <c r="J588" i="10"/>
  <c r="J518" i="10"/>
  <c r="J1292" i="10"/>
  <c r="J1076" i="10"/>
  <c r="J1066" i="10"/>
  <c r="J376" i="10"/>
  <c r="J1205" i="10"/>
  <c r="J900" i="10"/>
  <c r="J570" i="10"/>
  <c r="J293" i="10"/>
  <c r="J652" i="10"/>
  <c r="J932" i="10"/>
  <c r="J799" i="10"/>
  <c r="J1340" i="10"/>
  <c r="J1112" i="10"/>
  <c r="J459" i="10"/>
  <c r="J795" i="10"/>
  <c r="J460" i="10"/>
  <c r="J1152" i="10"/>
  <c r="J1220" i="10"/>
  <c r="J770" i="10"/>
  <c r="J559" i="10"/>
  <c r="J359" i="10"/>
  <c r="J624" i="10"/>
  <c r="J428" i="10"/>
  <c r="J362" i="10"/>
  <c r="J784" i="10"/>
  <c r="J1165" i="10"/>
  <c r="J159" i="10"/>
  <c r="J740" i="10"/>
  <c r="J16" i="10"/>
  <c r="J509" i="10"/>
  <c r="J1172" i="10"/>
  <c r="J1106" i="10"/>
  <c r="J1289" i="10"/>
  <c r="J456" i="10"/>
  <c r="J128" i="10"/>
  <c r="J541" i="10"/>
  <c r="J1032" i="10"/>
  <c r="J1188" i="10"/>
  <c r="J821" i="10"/>
  <c r="J929" i="10"/>
  <c r="J1121" i="10"/>
  <c r="J94" i="10"/>
  <c r="J749" i="10"/>
  <c r="J1278" i="10"/>
  <c r="J491" i="10"/>
  <c r="J833" i="10"/>
  <c r="J1211" i="10"/>
  <c r="J1316" i="10"/>
  <c r="J1254" i="10"/>
  <c r="J57" i="10"/>
  <c r="J479" i="10"/>
  <c r="J1105" i="10"/>
  <c r="J1275" i="10"/>
  <c r="J537" i="10"/>
  <c r="J949" i="10"/>
  <c r="J267" i="10"/>
  <c r="J1143" i="10"/>
  <c r="J210" i="10"/>
  <c r="J1183" i="10"/>
  <c r="J957" i="10"/>
  <c r="J915" i="10"/>
  <c r="J445" i="10"/>
  <c r="J1237" i="10"/>
  <c r="J1174" i="10"/>
  <c r="J1010" i="10"/>
  <c r="J614" i="10"/>
  <c r="J349" i="10"/>
  <c r="J197" i="10"/>
  <c r="J212" i="10"/>
  <c r="J1102" i="10"/>
  <c r="J1177" i="10"/>
  <c r="J1286" i="10"/>
  <c r="J1109" i="10"/>
  <c r="J1185" i="10"/>
  <c r="J1182" i="10"/>
  <c r="J774" i="10"/>
  <c r="J397" i="10"/>
  <c r="J931" i="10"/>
  <c r="J589" i="10"/>
  <c r="J955" i="10"/>
  <c r="J1051" i="10"/>
  <c r="J1253" i="10"/>
  <c r="J173" i="10"/>
  <c r="J968" i="10"/>
  <c r="J166" i="10"/>
  <c r="J1162" i="10"/>
  <c r="J564" i="10"/>
  <c r="J1217" i="10"/>
  <c r="J1257" i="10"/>
  <c r="J846" i="10"/>
  <c r="J463" i="10"/>
  <c r="J923" i="10"/>
  <c r="J724" i="10"/>
  <c r="J690" i="10"/>
  <c r="J800" i="10"/>
  <c r="J41" i="10"/>
  <c r="J140" i="10"/>
  <c r="J475" i="10"/>
  <c r="J435" i="10"/>
  <c r="J538" i="10"/>
  <c r="J1291" i="10"/>
  <c r="J1139" i="10"/>
  <c r="J654" i="10"/>
  <c r="J1273" i="10"/>
  <c r="J134" i="10"/>
  <c r="J1047" i="10"/>
  <c r="J1213" i="10"/>
  <c r="J906" i="10"/>
  <c r="J1164" i="10"/>
  <c r="J980" i="10"/>
  <c r="J553" i="10"/>
  <c r="J697" i="10"/>
  <c r="J1328" i="10"/>
  <c r="J514" i="10"/>
  <c r="J1298" i="10"/>
  <c r="J125" i="10"/>
  <c r="J1136" i="10"/>
  <c r="J895" i="10"/>
  <c r="J1096" i="10"/>
  <c r="J1350" i="10"/>
  <c r="J944" i="10"/>
  <c r="J1283" i="10"/>
  <c r="J973" i="10"/>
  <c r="J1027" i="10"/>
  <c r="J1255" i="10"/>
  <c r="J818" i="10"/>
  <c r="J628" i="10"/>
  <c r="J1302" i="10"/>
  <c r="J984" i="10"/>
  <c r="J913" i="10"/>
  <c r="J1299" i="10"/>
  <c r="J340" i="10"/>
  <c r="J882" i="10"/>
  <c r="J1049" i="10"/>
  <c r="J1244" i="10"/>
  <c r="J1203" i="10"/>
  <c r="J1336" i="10"/>
  <c r="J1307" i="10"/>
  <c r="J394" i="10"/>
  <c r="J1319" i="10"/>
  <c r="J1215" i="10"/>
  <c r="J1271" i="10"/>
  <c r="J838" i="10"/>
  <c r="J924" i="10"/>
  <c r="J1240" i="10"/>
  <c r="J1258" i="10"/>
  <c r="J763" i="10"/>
  <c r="J126" i="10"/>
  <c r="J1133" i="10"/>
  <c r="J1186" i="10"/>
  <c r="J1173" i="10"/>
  <c r="J1019" i="10"/>
  <c r="J1270" i="10"/>
  <c r="J1230" i="10"/>
  <c r="J1250" i="10"/>
  <c r="J1243" i="10"/>
  <c r="J1155" i="10"/>
  <c r="J1224" i="10"/>
  <c r="J150" i="10"/>
  <c r="J927" i="10"/>
  <c r="J761" i="10"/>
  <c r="J1351" i="10"/>
  <c r="J539" i="10"/>
  <c r="J729" i="10"/>
  <c r="J920" i="10"/>
  <c r="J1018" i="10"/>
  <c r="J1277" i="10"/>
  <c r="J1135" i="10"/>
  <c r="J257" i="10"/>
  <c r="J211" i="10"/>
  <c r="J876" i="10"/>
  <c r="J482" i="10"/>
  <c r="J280" i="10"/>
  <c r="J407" i="10"/>
  <c r="J15" i="10"/>
  <c r="J581" i="10"/>
  <c r="J318" i="10"/>
  <c r="J322" i="10"/>
  <c r="J574" i="10"/>
  <c r="J577" i="10"/>
  <c r="J34" i="10"/>
  <c r="J602" i="10"/>
  <c r="J68" i="10"/>
  <c r="J361" i="10"/>
  <c r="J48" i="10"/>
  <c r="J1176" i="10"/>
  <c r="J214" i="10"/>
  <c r="J403" i="10"/>
  <c r="J343" i="10"/>
  <c r="J19" i="10"/>
  <c r="J37" i="10"/>
  <c r="J1178" i="10"/>
  <c r="J314" i="10"/>
  <c r="J17" i="10"/>
  <c r="J172" i="10"/>
  <c r="J467" i="10"/>
  <c r="J242" i="10"/>
  <c r="J351" i="10"/>
  <c r="J246" i="10"/>
  <c r="J38" i="10"/>
  <c r="J298" i="10"/>
  <c r="J490" i="10"/>
  <c r="J252" i="10"/>
  <c r="J245" i="10"/>
  <c r="J261" i="10"/>
  <c r="J496" i="10"/>
  <c r="J7" i="10"/>
  <c r="J8" i="10"/>
  <c r="J506" i="10"/>
  <c r="J405" i="10"/>
  <c r="J282" i="10"/>
  <c r="J421" i="10"/>
  <c r="J787" i="10"/>
  <c r="J290" i="10"/>
  <c r="J515" i="10"/>
  <c r="J406" i="10"/>
  <c r="J854" i="10"/>
  <c r="J399" i="10"/>
  <c r="J353" i="10"/>
  <c r="J284" i="10"/>
  <c r="J170" i="10"/>
  <c r="J223" i="10"/>
  <c r="J530" i="10"/>
  <c r="J329" i="10"/>
  <c r="J243" i="10"/>
  <c r="J418" i="10"/>
  <c r="J271" i="10"/>
  <c r="J88" i="10"/>
  <c r="J666" i="10"/>
  <c r="J12" i="10"/>
  <c r="J481" i="10"/>
  <c r="J297" i="10"/>
  <c r="J20" i="10"/>
  <c r="J287" i="10"/>
  <c r="J1297" i="10"/>
  <c r="J105" i="10"/>
  <c r="J832" i="10"/>
  <c r="J326" i="10"/>
  <c r="J964" i="10"/>
  <c r="J527" i="10"/>
  <c r="J296" i="10"/>
  <c r="J448" i="10"/>
  <c r="J244" i="10"/>
  <c r="J977" i="10"/>
  <c r="J554" i="10"/>
  <c r="J69" i="10"/>
  <c r="J142" i="10"/>
  <c r="J13" i="10"/>
  <c r="J266" i="10"/>
  <c r="J295" i="10"/>
  <c r="J145" i="10"/>
  <c r="J416" i="10"/>
  <c r="J934" i="10"/>
  <c r="J294" i="10"/>
  <c r="J619" i="10"/>
  <c r="J99" i="10"/>
  <c r="J220" i="10"/>
  <c r="J339" i="10"/>
  <c r="J389" i="10"/>
  <c r="J779" i="10"/>
  <c r="J225" i="10"/>
  <c r="J286" i="10"/>
  <c r="J285" i="10"/>
  <c r="J221" i="10"/>
  <c r="J61" i="10"/>
  <c r="J367" i="10"/>
  <c r="J185" i="10"/>
  <c r="J30" i="10"/>
  <c r="J74" i="10"/>
  <c r="J289" i="10"/>
  <c r="J625" i="10"/>
  <c r="J299" i="10"/>
  <c r="J174" i="10"/>
  <c r="J143" i="10"/>
  <c r="J91" i="10"/>
  <c r="J76" i="10"/>
  <c r="J504" i="10"/>
  <c r="J861" i="10"/>
  <c r="J84" i="10"/>
  <c r="J258" i="10"/>
  <c r="J663" i="10"/>
  <c r="J364" i="10"/>
  <c r="J412" i="10"/>
  <c r="J320" i="10"/>
  <c r="J260" i="10"/>
  <c r="J649" i="10"/>
  <c r="J1252" i="10"/>
  <c r="J812" i="10"/>
  <c r="J259" i="10"/>
  <c r="J374" i="10"/>
  <c r="J409" i="10"/>
  <c r="J1187" i="10"/>
  <c r="J791" i="10"/>
  <c r="J9" i="10"/>
  <c r="J369" i="10"/>
  <c r="J737" i="10"/>
  <c r="J194" i="10"/>
  <c r="J804" i="10"/>
  <c r="J49" i="10"/>
  <c r="J302" i="10"/>
  <c r="J301" i="10"/>
  <c r="J324" i="10"/>
  <c r="J226" i="10"/>
  <c r="J256" i="10"/>
  <c r="J825" i="10"/>
  <c r="J457" i="10"/>
  <c r="J1324" i="10"/>
  <c r="J852" i="10"/>
  <c r="J291" i="10"/>
  <c r="J870" i="10"/>
  <c r="J702" i="10"/>
  <c r="J828" i="10"/>
  <c r="J365" i="10"/>
  <c r="J754" i="10"/>
  <c r="J306" i="10"/>
  <c r="J360" i="10"/>
  <c r="J485" i="10"/>
  <c r="J85" i="10"/>
  <c r="J180" i="10"/>
  <c r="J492" i="10"/>
  <c r="J98" i="10"/>
  <c r="J716" i="10"/>
  <c r="J736" i="10"/>
  <c r="J827" i="10"/>
  <c r="J33" i="10"/>
  <c r="J275" i="10"/>
  <c r="J100" i="10"/>
  <c r="J70" i="10"/>
  <c r="J181" i="10"/>
  <c r="J1200" i="10"/>
  <c r="J1107" i="10"/>
  <c r="J1100" i="10"/>
  <c r="J695" i="10"/>
  <c r="J347" i="10"/>
  <c r="J822" i="10"/>
  <c r="J985" i="10"/>
  <c r="J830" i="10"/>
  <c r="J857" i="10"/>
  <c r="J388" i="10"/>
  <c r="J877" i="10"/>
  <c r="J1248" i="10"/>
  <c r="J899" i="10"/>
  <c r="J891" i="10"/>
  <c r="J304" i="10"/>
  <c r="J1290" i="10"/>
  <c r="J616" i="10"/>
  <c r="J592" i="10"/>
  <c r="J179" i="10"/>
  <c r="J793" i="10"/>
  <c r="J547" i="10"/>
  <c r="J190" i="10"/>
  <c r="J66" i="10"/>
  <c r="J32" i="10"/>
  <c r="J1249" i="10"/>
  <c r="J331" i="10"/>
  <c r="J1090" i="10"/>
  <c r="J623" i="10"/>
  <c r="J544" i="10"/>
  <c r="J549" i="10"/>
  <c r="J1301" i="10"/>
  <c r="J1266" i="10"/>
  <c r="J1313" i="10"/>
  <c r="J536" i="10"/>
  <c r="J1148" i="10"/>
  <c r="J1124" i="10"/>
  <c r="J215" i="10"/>
  <c r="J709" i="10"/>
  <c r="J615" i="10"/>
  <c r="J97" i="10"/>
  <c r="J810" i="10"/>
  <c r="J334" i="10"/>
  <c r="J1122" i="10"/>
  <c r="J937" i="10"/>
  <c r="J344" i="10"/>
  <c r="J1003" i="10"/>
  <c r="J970" i="10"/>
  <c r="J856" i="10"/>
  <c r="J835" i="10"/>
  <c r="J10" i="10"/>
  <c r="J1141" i="10"/>
  <c r="J204" i="10"/>
  <c r="J1114" i="10"/>
  <c r="J1204" i="10"/>
  <c r="J241" i="10"/>
  <c r="J425" i="10"/>
  <c r="J1330" i="10"/>
  <c r="J312" i="10"/>
  <c r="J760" i="10"/>
  <c r="J523" i="10"/>
  <c r="J1099" i="10"/>
  <c r="J177" i="10"/>
  <c r="J300" i="10"/>
  <c r="J609" i="10"/>
  <c r="J768" i="10"/>
  <c r="J22" i="10"/>
  <c r="J75" i="10"/>
  <c r="J6" i="10"/>
  <c r="J47" i="10"/>
  <c r="J630" i="10"/>
  <c r="J54" i="10"/>
  <c r="J1084" i="10"/>
  <c r="J73" i="10"/>
  <c r="J136" i="10"/>
  <c r="J480" i="10"/>
  <c r="J50" i="10"/>
  <c r="J123" i="10"/>
  <c r="J545" i="10"/>
  <c r="J51" i="10"/>
  <c r="J59" i="10"/>
  <c r="J738" i="10"/>
  <c r="J151" i="10"/>
  <c r="J186" i="10"/>
  <c r="J102" i="10"/>
  <c r="J139" i="10"/>
  <c r="J92" i="10"/>
  <c r="J512" i="10"/>
  <c r="J488" i="10"/>
  <c r="J130" i="10"/>
  <c r="J1189" i="10"/>
  <c r="J191" i="10"/>
  <c r="J39" i="10"/>
  <c r="J916" i="10"/>
  <c r="J366" i="10"/>
  <c r="J444" i="10"/>
  <c r="J144" i="10"/>
  <c r="J681" i="10"/>
  <c r="J135" i="10"/>
  <c r="J90" i="10"/>
  <c r="J417" i="10"/>
  <c r="J77" i="10"/>
  <c r="J63" i="10"/>
  <c r="J195" i="10"/>
  <c r="J497" i="10"/>
  <c r="J313" i="10"/>
  <c r="J60" i="10"/>
  <c r="J571" i="10"/>
  <c r="J400" i="10"/>
  <c r="J427" i="10"/>
  <c r="J1009" i="10"/>
  <c r="J152" i="10"/>
  <c r="J352" i="10"/>
  <c r="J1087" i="10"/>
  <c r="J305" i="10"/>
  <c r="J880" i="10"/>
  <c r="J106" i="10"/>
  <c r="J213" i="10"/>
  <c r="J599" i="10"/>
  <c r="J443" i="10"/>
  <c r="J429" i="10"/>
  <c r="J122" i="10"/>
  <c r="J131" i="10"/>
  <c r="J83" i="10"/>
  <c r="J590" i="10"/>
  <c r="J178" i="10"/>
  <c r="J717" i="10"/>
  <c r="J218" i="10"/>
  <c r="J956" i="10"/>
  <c r="J109" i="10"/>
  <c r="J233" i="10"/>
  <c r="J67" i="10"/>
  <c r="J513" i="10"/>
  <c r="J420" i="10"/>
  <c r="J116" i="10"/>
  <c r="J898" i="10"/>
  <c r="J864" i="10"/>
  <c r="J89" i="10"/>
  <c r="J390" i="10"/>
  <c r="J665" i="10"/>
  <c r="J270" i="10"/>
  <c r="J645" i="10"/>
  <c r="J26" i="10"/>
  <c r="J192" i="10"/>
  <c r="J671" i="10"/>
  <c r="J582" i="10"/>
  <c r="J447" i="10"/>
  <c r="J216" i="10"/>
  <c r="J18" i="10"/>
  <c r="J371" i="10"/>
  <c r="J440" i="10"/>
  <c r="J802" i="10"/>
  <c r="J620" i="10"/>
  <c r="J187" i="10"/>
  <c r="J228" i="10"/>
  <c r="J823" i="10"/>
  <c r="J662" i="10"/>
  <c r="J121" i="10"/>
  <c r="J103" i="10"/>
  <c r="J413" i="10"/>
  <c r="J137" i="10"/>
  <c r="J183" i="10"/>
  <c r="J11" i="10"/>
  <c r="J53" i="10"/>
  <c r="J263" i="10"/>
  <c r="J108" i="10"/>
  <c r="J114" i="10"/>
  <c r="J700" i="10"/>
  <c r="J476" i="10"/>
  <c r="J148" i="10"/>
  <c r="J883" i="10"/>
  <c r="J86" i="10"/>
  <c r="J632" i="10"/>
  <c r="J222" i="10"/>
  <c r="J56" i="10"/>
  <c r="J28" i="10"/>
  <c r="J591" i="10"/>
  <c r="J317" i="10"/>
  <c r="J303" i="10"/>
  <c r="J1021" i="10"/>
  <c r="J948" i="10"/>
  <c r="J1134" i="10"/>
  <c r="J596" i="10"/>
  <c r="J71" i="10"/>
  <c r="J893" i="10"/>
  <c r="J184" i="10"/>
  <c r="J687" i="10"/>
  <c r="J169" i="10"/>
  <c r="J921" i="10"/>
  <c r="J199" i="10"/>
  <c r="J725" i="10"/>
  <c r="J234" i="10"/>
  <c r="J380" i="10"/>
  <c r="J419" i="10"/>
  <c r="J55" i="10"/>
  <c r="J706" i="10"/>
  <c r="J994" i="10"/>
  <c r="J283" i="10"/>
  <c r="J31" i="10"/>
  <c r="J646" i="10"/>
  <c r="J675" i="10"/>
  <c r="J240" i="10"/>
  <c r="J36" i="10"/>
  <c r="J521" i="10"/>
  <c r="J922" i="10"/>
  <c r="J489" i="10"/>
  <c r="J660" i="10"/>
  <c r="J1079" i="10"/>
  <c r="J976" i="10"/>
  <c r="J887" i="10"/>
  <c r="J1303" i="10"/>
  <c r="J72" i="10"/>
  <c r="J426" i="10"/>
  <c r="J408" i="10"/>
  <c r="J668" i="10"/>
  <c r="J449" i="10"/>
  <c r="J1002" i="10"/>
  <c r="J639" i="10"/>
  <c r="J1171" i="10"/>
  <c r="J583" i="10"/>
  <c r="J858" i="10"/>
  <c r="J232" i="10"/>
  <c r="J29" i="10"/>
  <c r="J288" i="10"/>
  <c r="J691" i="10"/>
  <c r="J146" i="10"/>
  <c r="J565" i="10"/>
  <c r="J27" i="10"/>
  <c r="J219" i="10"/>
  <c r="J814" i="10"/>
  <c r="J341" i="10"/>
  <c r="J209" i="10"/>
  <c r="J1151" i="10"/>
  <c r="J171" i="10"/>
  <c r="J469" i="10"/>
  <c r="J323" i="10"/>
  <c r="J248" i="10"/>
  <c r="J164" i="10"/>
  <c r="J850" i="10"/>
  <c r="J433" i="10"/>
  <c r="J919" i="10"/>
  <c r="J1103" i="10"/>
  <c r="J473" i="10"/>
  <c r="J21" i="10"/>
  <c r="J936" i="10"/>
  <c r="J350" i="10"/>
  <c r="J694" i="10"/>
  <c r="J933" i="10"/>
  <c r="J46" i="10"/>
  <c r="J701" i="10"/>
  <c r="J999" i="10"/>
  <c r="J120" i="10"/>
  <c r="J93" i="10"/>
  <c r="J520" i="10"/>
  <c r="J182" i="10"/>
  <c r="J231" i="10"/>
  <c r="J441" i="10"/>
  <c r="J239" i="10"/>
  <c r="J230" i="10"/>
  <c r="J634" i="10"/>
  <c r="J548" i="10"/>
  <c r="J393" i="10"/>
  <c r="J526" i="10"/>
  <c r="J503" i="10"/>
  <c r="J269" i="10"/>
  <c r="J82" i="10"/>
  <c r="J253" i="10"/>
  <c r="J952" i="10"/>
  <c r="J1039" i="10"/>
  <c r="J1144" i="10"/>
  <c r="J903" i="10"/>
  <c r="J595" i="10"/>
  <c r="J703" i="10"/>
  <c r="J1272" i="10"/>
  <c r="J309" i="10"/>
  <c r="J325" i="10"/>
  <c r="J382" i="10"/>
  <c r="J618" i="10"/>
  <c r="J379" i="10"/>
  <c r="J551" i="10"/>
  <c r="J598" i="10"/>
  <c r="J423" i="10"/>
  <c r="J757" i="10"/>
  <c r="J1101" i="10"/>
  <c r="J1022" i="10"/>
  <c r="J375" i="10"/>
  <c r="J758" i="10"/>
  <c r="J1131" i="10"/>
  <c r="J5" i="10"/>
  <c r="J653" i="10"/>
  <c r="J640" i="10"/>
  <c r="J617" i="10"/>
  <c r="J604" i="10"/>
  <c r="J597" i="10"/>
  <c r="J1325" i="10"/>
  <c r="J991" i="10"/>
  <c r="J555" i="10"/>
  <c r="J217" i="10"/>
  <c r="J730" i="10"/>
  <c r="J458" i="10"/>
  <c r="J446" i="10"/>
  <c r="J712" i="10"/>
  <c r="J959" i="10"/>
  <c r="J611" i="10"/>
  <c r="J650" i="10"/>
  <c r="J141" i="10"/>
  <c r="J519" i="10"/>
  <c r="J327" i="10"/>
  <c r="J384" i="10"/>
  <c r="J468" i="10"/>
  <c r="J1117" i="10"/>
  <c r="J971" i="10"/>
  <c r="J693" i="10"/>
  <c r="J739" i="10"/>
  <c r="J307" i="10"/>
  <c r="J452" i="10"/>
  <c r="J319" i="10"/>
  <c r="J543" i="10"/>
  <c r="J1026" i="10"/>
  <c r="J133" i="10"/>
  <c r="J807" i="10"/>
  <c r="J1094" i="10"/>
  <c r="J251" i="10"/>
  <c r="J705" i="10"/>
  <c r="J873" i="10"/>
  <c r="J848" i="10"/>
  <c r="J626" i="10"/>
  <c r="J188" i="10"/>
  <c r="J637" i="10"/>
  <c r="J149" i="10"/>
  <c r="J1058" i="10"/>
  <c r="J132" i="10"/>
  <c r="J535" i="10"/>
  <c r="J528" i="10"/>
  <c r="J281" i="10"/>
  <c r="J667" i="10"/>
  <c r="J1140" i="10"/>
  <c r="J727" i="10"/>
  <c r="J745" i="10"/>
  <c r="J414" i="10"/>
  <c r="J224" i="10"/>
  <c r="J451" i="10"/>
  <c r="J817" i="10"/>
  <c r="J686" i="10"/>
  <c r="J167" i="10"/>
  <c r="J1008" i="10"/>
  <c r="J965" i="10"/>
  <c r="J714" i="10"/>
  <c r="J1265" i="10"/>
  <c r="J65" i="10"/>
  <c r="J656" i="10"/>
  <c r="J81" i="10"/>
  <c r="J946" i="10"/>
  <c r="J1156" i="10"/>
  <c r="J875" i="10"/>
  <c r="J524" i="10"/>
  <c r="J785" i="10"/>
  <c r="J238" i="10"/>
  <c r="J765" i="10"/>
  <c r="J1074" i="10"/>
  <c r="J673" i="10"/>
  <c r="J478" i="10"/>
  <c r="J1111" i="10"/>
  <c r="J465" i="10"/>
  <c r="J532" i="10"/>
  <c r="J987" i="10"/>
  <c r="J747" i="10"/>
  <c r="J370" i="10"/>
  <c r="J918" i="10"/>
  <c r="J442" i="10"/>
  <c r="J332" i="10"/>
  <c r="J254" i="10"/>
  <c r="J268" i="10"/>
  <c r="J115" i="10"/>
  <c r="J315" i="10"/>
  <c r="J728" i="10"/>
  <c r="J411" i="10"/>
  <c r="J87" i="10"/>
  <c r="J845" i="10"/>
  <c r="J638" i="10"/>
  <c r="J692" i="10"/>
  <c r="J752" i="10"/>
  <c r="J552" i="10"/>
  <c r="J112" i="10"/>
  <c r="J1280" i="10"/>
  <c r="J892" i="10"/>
  <c r="J698" i="10"/>
  <c r="J378" i="10"/>
  <c r="J265" i="10"/>
  <c r="J750" i="10"/>
  <c r="J816" i="10"/>
  <c r="J1083" i="10"/>
  <c r="J809" i="10"/>
  <c r="J688" i="10"/>
  <c r="J494" i="10"/>
  <c r="J908" i="10"/>
  <c r="J531" i="10"/>
  <c r="J168" i="10"/>
  <c r="J483" i="10"/>
  <c r="J277" i="10"/>
  <c r="J808" i="10"/>
  <c r="J769" i="10"/>
  <c r="J562" i="10"/>
  <c r="J1095" i="10"/>
  <c r="J847" i="10"/>
  <c r="J587" i="10"/>
  <c r="J558" i="10"/>
  <c r="J866" i="10"/>
  <c r="J751" i="10"/>
  <c r="J612" i="10"/>
  <c r="J746" i="10"/>
  <c r="J958" i="10"/>
  <c r="J1169" i="10"/>
  <c r="J64" i="10"/>
  <c r="J1190" i="10"/>
  <c r="J862" i="10"/>
  <c r="J316" i="10"/>
  <c r="J52" i="10"/>
  <c r="J533" i="10"/>
  <c r="J487" i="10"/>
  <c r="J771" i="10"/>
  <c r="J853" i="10"/>
  <c r="J113" i="10"/>
  <c r="J14" i="10"/>
  <c r="J227" i="10"/>
  <c r="J884" i="10"/>
  <c r="J104" i="10"/>
  <c r="J111" i="10"/>
  <c r="J415" i="10"/>
  <c r="J710" i="10"/>
  <c r="J573" i="10"/>
  <c r="J584" i="10"/>
  <c r="J264" i="10"/>
  <c r="J657" i="10"/>
  <c r="J471" i="10"/>
  <c r="J865" i="10"/>
  <c r="J310" i="10"/>
  <c r="J321" i="10"/>
  <c r="J439" i="10"/>
  <c r="J572" i="10"/>
  <c r="J155" i="10"/>
  <c r="J250" i="10"/>
  <c r="J163" i="10"/>
  <c r="J1030" i="10"/>
  <c r="J1036" i="10"/>
  <c r="J1206" i="10"/>
  <c r="J162" i="10"/>
  <c r="J594" i="10"/>
  <c r="J196" i="10"/>
  <c r="J1231" i="10"/>
  <c r="J720" i="10"/>
  <c r="J154" i="10"/>
  <c r="J342" i="10"/>
  <c r="J1050" i="10"/>
  <c r="J1034" i="10"/>
  <c r="J796" i="10"/>
  <c r="J773" i="10"/>
  <c r="J879" i="10"/>
  <c r="J398" i="10"/>
  <c r="J147" i="10"/>
  <c r="J511" i="10"/>
  <c r="J834" i="10"/>
  <c r="J897" i="10"/>
  <c r="J278" i="10"/>
  <c r="J679" i="10"/>
  <c r="J1344" i="10"/>
  <c r="J1245" i="10"/>
  <c r="J138" i="10"/>
  <c r="J424" i="10"/>
  <c r="J1222" i="10"/>
  <c r="J372" i="10"/>
  <c r="J1113" i="10"/>
  <c r="J124" i="10"/>
  <c r="J753" i="10"/>
  <c r="J996" i="10"/>
  <c r="J1300" i="10"/>
  <c r="J328" i="10"/>
  <c r="J363" i="10"/>
  <c r="J198" i="10"/>
  <c r="J345" i="10"/>
  <c r="J578" i="10"/>
  <c r="J945" i="10"/>
  <c r="J431" i="10"/>
  <c r="J229" i="10"/>
  <c r="J1282" i="10"/>
  <c r="J464" i="10"/>
  <c r="J909" i="10"/>
  <c r="J470" i="10"/>
  <c r="J842" i="10"/>
  <c r="J575" i="10"/>
  <c r="J292" i="10"/>
  <c r="J1035" i="10"/>
  <c r="J960" i="10"/>
  <c r="J189" i="10"/>
  <c r="J391" i="10"/>
  <c r="J989" i="10"/>
  <c r="J534" i="10"/>
  <c r="J684" i="10"/>
  <c r="J798" i="10"/>
  <c r="J961" i="10"/>
  <c r="J1145" i="10"/>
  <c r="J336" i="10"/>
  <c r="J1011" i="10"/>
  <c r="J338" i="10"/>
  <c r="J683" i="10"/>
  <c r="J881" i="10"/>
  <c r="J383" i="10"/>
  <c r="J1279" i="10"/>
  <c r="J1046" i="10"/>
  <c r="J262" i="10"/>
  <c r="J792" i="10"/>
  <c r="J755" i="10"/>
  <c r="J1236" i="10"/>
  <c r="J1223" i="10"/>
  <c r="J1263" i="10"/>
  <c r="J432" i="10"/>
  <c r="J1342" i="10"/>
  <c r="J655" i="10"/>
  <c r="J1078" i="10"/>
  <c r="J396" i="10"/>
  <c r="J1167" i="10"/>
  <c r="J719" i="10"/>
  <c r="J1001" i="10"/>
  <c r="J563" i="10"/>
  <c r="J434" i="10"/>
  <c r="J156" i="10"/>
  <c r="J466" i="10"/>
  <c r="J907" i="10"/>
  <c r="J330" i="10"/>
  <c r="J1153" i="10"/>
  <c r="J1017" i="10"/>
  <c r="J161" i="10"/>
  <c r="J629" i="10"/>
  <c r="J1339" i="10"/>
  <c r="J422" i="10"/>
  <c r="J963" i="10"/>
  <c r="J333" i="10"/>
  <c r="J1104" i="10"/>
  <c r="J560" i="10"/>
  <c r="J472" i="10"/>
  <c r="J110" i="10"/>
  <c r="J1118" i="10"/>
  <c r="J715" i="10"/>
  <c r="J1160" i="10"/>
  <c r="J689" i="10"/>
  <c r="J410" i="10"/>
  <c r="J953" i="10"/>
  <c r="J943" i="10"/>
  <c r="J1262" i="10"/>
  <c r="J193" i="10"/>
  <c r="J585" i="10"/>
  <c r="J454" i="10"/>
  <c r="J1064" i="10"/>
  <c r="J1337" i="10"/>
  <c r="J733" i="10"/>
  <c r="J1251" i="10"/>
  <c r="J404" i="10"/>
  <c r="J811" i="10"/>
  <c r="J1006" i="10"/>
  <c r="J1322" i="10"/>
  <c r="J1311" i="10"/>
  <c r="J868" i="10"/>
  <c r="J387" i="10"/>
  <c r="J788" i="10"/>
  <c r="J844" i="10"/>
  <c r="J1059" i="10"/>
  <c r="J1179" i="10"/>
  <c r="J1014" i="10"/>
  <c r="J631" i="10"/>
  <c r="J674" i="10"/>
  <c r="J474" i="10"/>
  <c r="J682" i="10"/>
  <c r="J1191" i="10"/>
  <c r="J1042" i="10"/>
  <c r="J505" i="10"/>
  <c r="J1053" i="10"/>
  <c r="J348" i="10"/>
  <c r="J648" i="10"/>
  <c r="J355" i="10"/>
  <c r="J1315" i="10"/>
  <c r="J721" i="10"/>
  <c r="J925" i="10"/>
  <c r="J820" i="10"/>
  <c r="J904" i="10"/>
  <c r="J401" i="10"/>
  <c r="J605" i="10"/>
  <c r="J1097" i="10"/>
  <c r="J708" i="10"/>
  <c r="J556" i="10"/>
  <c r="J1317" i="10"/>
  <c r="J734" i="10"/>
  <c r="J894" i="10"/>
  <c r="J777" i="10"/>
  <c r="J522" i="10"/>
  <c r="J540" i="10"/>
  <c r="J1093" i="10"/>
  <c r="J1329" i="10"/>
  <c r="J954" i="10"/>
  <c r="J889" i="10"/>
  <c r="J982" i="10"/>
  <c r="J603" i="10"/>
  <c r="J502" i="10"/>
  <c r="J576" i="10"/>
  <c r="J1199" i="10"/>
  <c r="J501" i="10"/>
  <c r="J255" i="10"/>
  <c r="J1314" i="10"/>
  <c r="J938" i="10"/>
  <c r="J1057" i="10"/>
  <c r="J1216" i="10"/>
  <c r="J707" i="10"/>
  <c r="J1293" i="10"/>
  <c r="J661" i="10"/>
  <c r="J1326" i="10"/>
  <c r="J718" i="10"/>
  <c r="J878" i="10"/>
  <c r="J947" i="10"/>
  <c r="J1338" i="10"/>
  <c r="J901" i="10"/>
  <c r="J1004" i="10"/>
  <c r="J1147" i="10"/>
  <c r="J1304" i="10"/>
  <c r="J606" i="10"/>
  <c r="J776" i="10"/>
  <c r="J1110" i="10"/>
  <c r="J819" i="10"/>
  <c r="J1221" i="10"/>
  <c r="J1052" i="10"/>
  <c r="J1287" i="10"/>
  <c r="J781" i="10"/>
  <c r="J677" i="10"/>
  <c r="J790" i="10"/>
  <c r="J1327" i="10"/>
  <c r="J806" i="10"/>
  <c r="J1005" i="10"/>
  <c r="J561" i="10"/>
  <c r="J685" i="10"/>
  <c r="J986" i="10"/>
  <c r="J1343" i="10"/>
  <c r="J658" i="10"/>
  <c r="J279" i="10"/>
  <c r="J995" i="10"/>
  <c r="J778" i="10"/>
  <c r="J1077" i="10"/>
  <c r="J764" i="10"/>
  <c r="J477" i="10"/>
  <c r="J1068" i="10"/>
  <c r="J874" i="10"/>
  <c r="J680" i="10"/>
  <c r="J1055" i="10"/>
  <c r="J1168" i="10"/>
  <c r="J525" i="10"/>
  <c r="J1098" i="10"/>
  <c r="J1197" i="10"/>
  <c r="J1056" i="10"/>
  <c r="J815" i="10"/>
  <c r="J593" i="10"/>
  <c r="J1028" i="10"/>
  <c r="J762" i="10"/>
  <c r="J586" i="10"/>
  <c r="J930" i="10"/>
  <c r="J1175" i="10"/>
  <c r="J1268" i="10"/>
  <c r="J766" i="10"/>
  <c r="J1195" i="10"/>
  <c r="J1269" i="10"/>
  <c r="J905" i="10"/>
  <c r="J1062" i="10"/>
  <c r="J1033" i="10"/>
  <c r="J775" i="10"/>
  <c r="J744" i="10"/>
  <c r="J1233" i="10"/>
  <c r="J1219" i="10"/>
  <c r="J438" i="10"/>
  <c r="J696" i="10"/>
  <c r="J1209" i="10"/>
  <c r="J1259" i="10"/>
  <c r="J1159" i="10"/>
  <c r="J1081" i="10"/>
  <c r="J569" i="10"/>
  <c r="J1296" i="10"/>
  <c r="J356" i="10"/>
  <c r="J759" i="10"/>
  <c r="J1212" i="10"/>
  <c r="J1086" i="10"/>
  <c r="J1309" i="10"/>
  <c r="J1334" i="10"/>
  <c r="J1341" i="10"/>
  <c r="J613" i="10"/>
  <c r="J651" i="10"/>
  <c r="J1207" i="10"/>
  <c r="J801" i="10"/>
  <c r="J1029" i="10"/>
  <c r="J529" i="10"/>
  <c r="J386" i="10"/>
  <c r="J1247" i="10"/>
  <c r="J600" i="10"/>
  <c r="J1181" i="10"/>
  <c r="J517" i="10"/>
  <c r="J711" i="10"/>
  <c r="J678" i="10"/>
  <c r="J636" i="10"/>
  <c r="J1323" i="10"/>
  <c r="J1349" i="10"/>
  <c r="J713" i="10"/>
  <c r="J1126" i="10"/>
  <c r="J1180" i="10"/>
  <c r="J1184" i="10"/>
  <c r="J1115" i="10"/>
  <c r="J1229" i="10"/>
  <c r="J1163" i="10"/>
  <c r="J1016" i="10"/>
  <c r="J346" i="10"/>
  <c r="J1284" i="10"/>
  <c r="J1149" i="10"/>
  <c r="J392" i="10"/>
  <c r="J567" i="10"/>
  <c r="J1116" i="10"/>
  <c r="J988" i="10"/>
  <c r="J337" i="10"/>
  <c r="J1132" i="10"/>
  <c r="J888" i="10"/>
  <c r="J772" i="10"/>
  <c r="J855" i="10"/>
  <c r="J1108" i="10"/>
  <c r="J926" i="10"/>
  <c r="J1274" i="10"/>
  <c r="J641" i="10"/>
  <c r="J1158" i="10"/>
  <c r="J1089" i="10"/>
  <c r="J902" i="10"/>
  <c r="J1015" i="10"/>
  <c r="J450" i="10"/>
  <c r="J704" i="10"/>
  <c r="J1261" i="10"/>
  <c r="J786" i="10"/>
  <c r="J912" i="10"/>
  <c r="J272" i="10"/>
  <c r="J1345" i="10"/>
  <c r="J1037" i="10"/>
  <c r="J1198" i="10"/>
  <c r="J1288" i="10"/>
  <c r="J659" i="10"/>
  <c r="J890" i="10"/>
  <c r="J1128" i="10"/>
  <c r="J797" i="10"/>
  <c r="J500" i="10"/>
  <c r="J756" i="10"/>
  <c r="J676" i="10"/>
  <c r="J859" i="10"/>
  <c r="J1335" i="10"/>
  <c r="J1260" i="10"/>
  <c r="J672" i="10"/>
  <c r="J1235" i="10"/>
  <c r="J1267" i="10"/>
  <c r="J1088" i="10"/>
  <c r="J1031" i="10"/>
  <c r="J1312" i="10"/>
  <c r="J871" i="10"/>
  <c r="J1048" i="10"/>
  <c r="J607" i="10"/>
  <c r="J829" i="10"/>
  <c r="J935" i="10"/>
  <c r="J1060" i="10"/>
  <c r="J1012" i="10"/>
  <c r="J735" i="10"/>
  <c r="J1065" i="10"/>
  <c r="J1061" i="10"/>
  <c r="J1346" i="10"/>
  <c r="J748" i="10"/>
  <c r="J1125" i="10"/>
  <c r="J635" i="10"/>
  <c r="J1285" i="10"/>
  <c r="J1023" i="10"/>
  <c r="J782" i="10"/>
  <c r="J633" i="10"/>
  <c r="J951" i="10"/>
  <c r="J1073" i="10"/>
  <c r="J1166" i="10"/>
  <c r="J1347" i="10"/>
  <c r="J385" i="10"/>
  <c r="J743" i="10"/>
  <c r="J849" i="10"/>
  <c r="J1040" i="10"/>
  <c r="J1202" i="10"/>
  <c r="J911" i="10"/>
  <c r="J608" i="10"/>
  <c r="J990" i="10"/>
  <c r="J975" i="10"/>
  <c r="J1194" i="10"/>
  <c r="J1306" i="10"/>
  <c r="J914" i="10"/>
  <c r="J1281" i="10"/>
  <c r="J851" i="10"/>
  <c r="J840" i="10"/>
  <c r="J813" i="10"/>
  <c r="J627" i="10"/>
  <c r="J942" i="10"/>
  <c r="J841" i="10"/>
  <c r="J1154" i="10"/>
  <c r="J767" i="10"/>
  <c r="J1238" i="10"/>
  <c r="J1294" i="10"/>
  <c r="J669" i="10"/>
  <c r="J1000" i="10"/>
  <c r="J723" i="10"/>
  <c r="J486" i="10"/>
  <c r="J1129" i="10"/>
  <c r="J402" i="10"/>
  <c r="J580" i="10"/>
  <c r="J1120" i="10"/>
  <c r="J1210" i="10"/>
  <c r="J1075" i="10"/>
  <c r="J974" i="10"/>
  <c r="J610" i="10"/>
  <c r="J1225" i="10"/>
  <c r="J742" i="10"/>
  <c r="J1239" i="10"/>
  <c r="J1196" i="10"/>
  <c r="J1305" i="10"/>
  <c r="J1070" i="10"/>
  <c r="J1264" i="10"/>
  <c r="J843" i="10"/>
  <c r="J1072" i="10"/>
  <c r="J860" i="10"/>
  <c r="J546" i="10"/>
  <c r="J1054" i="10"/>
  <c r="J1069" i="10"/>
  <c r="J993" i="10"/>
  <c r="J1024" i="10"/>
  <c r="J1333" i="10"/>
  <c r="J484" i="10"/>
  <c r="J642" i="10"/>
  <c r="J622" i="10"/>
  <c r="J1043" i="10"/>
  <c r="J983" i="10"/>
  <c r="J805" i="10"/>
  <c r="J1227" i="10"/>
  <c r="J836" i="10"/>
  <c r="J1256" i="10"/>
  <c r="J1331" i="10"/>
  <c r="J917" i="10"/>
  <c r="J1201" i="10"/>
  <c r="J1295" i="10"/>
  <c r="J1308" i="10"/>
  <c r="J493" i="10"/>
  <c r="J1218" i="10"/>
  <c r="J1246" i="10"/>
  <c r="J1067" i="10"/>
  <c r="J1041" i="10"/>
  <c r="J1310" i="10"/>
  <c r="J869" i="10"/>
  <c r="J1137" i="10"/>
  <c r="J1348" i="10"/>
  <c r="J1092" i="10"/>
  <c r="J741" i="10"/>
  <c r="J1192" i="10"/>
  <c r="J601" i="10"/>
  <c r="J566" i="10"/>
  <c r="J96" i="10"/>
  <c r="J508" i="10"/>
  <c r="J40" i="10"/>
  <c r="J311" i="10"/>
  <c r="J201" i="10"/>
  <c r="J335" i="10"/>
  <c r="J157" i="10"/>
  <c r="J24" i="10"/>
  <c r="J101" i="10"/>
  <c r="J206" i="10"/>
  <c r="M96" i="10"/>
  <c r="O96" i="10" s="1"/>
  <c r="M508" i="10"/>
  <c r="O508" i="10" s="1"/>
  <c r="M40" i="10"/>
  <c r="O40" i="10" s="1"/>
  <c r="M311" i="10"/>
  <c r="O311" i="10" s="1"/>
  <c r="M201" i="10"/>
  <c r="O201" i="10" s="1"/>
  <c r="M335" i="10"/>
  <c r="O335" i="10" s="1"/>
  <c r="M157" i="10"/>
  <c r="O157" i="10" s="1"/>
  <c r="M24" i="10"/>
  <c r="O24" i="10" s="1"/>
  <c r="M101" i="10"/>
  <c r="O101" i="10" s="1"/>
  <c r="M368" i="10"/>
  <c r="O368" i="10" s="1"/>
  <c r="M42" i="10"/>
  <c r="O42" i="10" s="1"/>
  <c r="M4" i="10"/>
  <c r="O4" i="10" s="1"/>
  <c r="M831" i="10"/>
  <c r="O831" i="10" s="1"/>
  <c r="M664" i="10"/>
  <c r="O664" i="10" s="1"/>
  <c r="M273" i="10"/>
  <c r="O273" i="10" s="1"/>
  <c r="M127" i="10"/>
  <c r="O127" i="10" s="1"/>
  <c r="M95" i="10"/>
  <c r="O95" i="10" s="1"/>
  <c r="M377" i="10"/>
  <c r="O377" i="10" s="1"/>
  <c r="M358" i="10"/>
  <c r="O358" i="10" s="1"/>
  <c r="M1025" i="10"/>
  <c r="O1025" i="10" s="1"/>
  <c r="M430" i="10"/>
  <c r="O430" i="10" s="1"/>
  <c r="M276" i="10"/>
  <c r="O276" i="10" s="1"/>
  <c r="M462" i="10"/>
  <c r="O462" i="10" s="1"/>
  <c r="M647" i="10"/>
  <c r="O647" i="10" s="1"/>
  <c r="M395" i="10"/>
  <c r="O395" i="10" s="1"/>
  <c r="M118" i="10"/>
  <c r="O118" i="10" s="1"/>
  <c r="M789" i="10"/>
  <c r="O789" i="10" s="1"/>
  <c r="M1208" i="10"/>
  <c r="O1208" i="10" s="1"/>
  <c r="M235" i="10"/>
  <c r="O235" i="10" s="1"/>
  <c r="M58" i="10"/>
  <c r="O58" i="10" s="1"/>
  <c r="M872" i="10"/>
  <c r="O872" i="10" s="1"/>
  <c r="M998" i="10"/>
  <c r="O998" i="10" s="1"/>
  <c r="M1142" i="10"/>
  <c r="O1142" i="10" s="1"/>
  <c r="M972" i="10"/>
  <c r="O972" i="10" s="1"/>
  <c r="M202" i="10"/>
  <c r="O202" i="10" s="1"/>
  <c r="M357" i="10"/>
  <c r="O357" i="10" s="1"/>
  <c r="M1082" i="10"/>
  <c r="O1082" i="10" s="1"/>
  <c r="M499" i="10"/>
  <c r="O499" i="10" s="1"/>
  <c r="M1119" i="10"/>
  <c r="O1119" i="10" s="1"/>
  <c r="M35" i="10"/>
  <c r="O35" i="10" s="1"/>
  <c r="M153" i="10"/>
  <c r="O153" i="10" s="1"/>
  <c r="M203" i="10"/>
  <c r="O203" i="10" s="1"/>
  <c r="M579" i="10"/>
  <c r="O579" i="10" s="1"/>
  <c r="M461" i="10"/>
  <c r="O461" i="10" s="1"/>
  <c r="M453" i="10"/>
  <c r="O453" i="10" s="1"/>
  <c r="M699" i="10"/>
  <c r="O699" i="10" s="1"/>
  <c r="M3" i="10"/>
  <c r="O3" i="10" s="1"/>
  <c r="M1170" i="10"/>
  <c r="O1170" i="10" s="1"/>
  <c r="M45" i="10"/>
  <c r="O45" i="10" s="1"/>
  <c r="M247" i="10"/>
  <c r="O247" i="10" s="1"/>
  <c r="M44" i="10"/>
  <c r="O44" i="10" s="1"/>
  <c r="M495" i="10"/>
  <c r="O495" i="10" s="1"/>
  <c r="M731" i="10"/>
  <c r="O731" i="10" s="1"/>
  <c r="M1157" i="10"/>
  <c r="O1157" i="10" s="1"/>
  <c r="M910" i="10"/>
  <c r="O910" i="10" s="1"/>
  <c r="M23" i="10"/>
  <c r="O23" i="10" s="1"/>
  <c r="M117" i="10"/>
  <c r="O117" i="10" s="1"/>
  <c r="M1063" i="10"/>
  <c r="O1063" i="10" s="1"/>
  <c r="M550" i="10"/>
  <c r="O550" i="10" s="1"/>
  <c r="M962" i="10"/>
  <c r="O962" i="10" s="1"/>
  <c r="M510" i="10"/>
  <c r="O510" i="10" s="1"/>
  <c r="M939" i="10"/>
  <c r="O939" i="10" s="1"/>
  <c r="M165" i="10"/>
  <c r="O165" i="10" s="1"/>
  <c r="M79" i="10"/>
  <c r="O79" i="10" s="1"/>
  <c r="M2" i="10"/>
  <c r="O2" i="10" s="1"/>
  <c r="M1123" i="10"/>
  <c r="O1123" i="10" s="1"/>
  <c r="M1130" i="10"/>
  <c r="O1130" i="10" s="1"/>
  <c r="M826" i="10"/>
  <c r="O826" i="10" s="1"/>
  <c r="M249" i="10"/>
  <c r="O249" i="10" s="1"/>
  <c r="M1232" i="10"/>
  <c r="O1232" i="10" s="1"/>
  <c r="M1193" i="10"/>
  <c r="O1193" i="10" s="1"/>
  <c r="M78" i="10"/>
  <c r="O78" i="10" s="1"/>
  <c r="M516" i="10"/>
  <c r="O516" i="10" s="1"/>
  <c r="M885" i="10"/>
  <c r="O885" i="10" s="1"/>
  <c r="M1071" i="10"/>
  <c r="O1071" i="10" s="1"/>
  <c r="M928" i="10"/>
  <c r="O928" i="10" s="1"/>
  <c r="M1146" i="10"/>
  <c r="O1146" i="10" s="1"/>
  <c r="M1091" i="10"/>
  <c r="O1091" i="10" s="1"/>
  <c r="M1321" i="10"/>
  <c r="O1321" i="10" s="1"/>
  <c r="M205" i="10"/>
  <c r="O205" i="10" s="1"/>
  <c r="M455" i="10"/>
  <c r="O455" i="10" s="1"/>
  <c r="M1045" i="10"/>
  <c r="O1045" i="10" s="1"/>
  <c r="M175" i="10"/>
  <c r="O175" i="10" s="1"/>
  <c r="M436" i="10"/>
  <c r="O436" i="10" s="1"/>
  <c r="M498" i="10"/>
  <c r="O498" i="10" s="1"/>
  <c r="M643" i="10"/>
  <c r="O643" i="10" s="1"/>
  <c r="M507" i="10"/>
  <c r="O507" i="10" s="1"/>
  <c r="M1242" i="10"/>
  <c r="O1242" i="10" s="1"/>
  <c r="M208" i="10"/>
  <c r="O208" i="10" s="1"/>
  <c r="M670" i="10"/>
  <c r="O670" i="10" s="1"/>
  <c r="M119" i="10"/>
  <c r="O119" i="10" s="1"/>
  <c r="M43" i="10"/>
  <c r="O43" i="10" s="1"/>
  <c r="M1127" i="10"/>
  <c r="O1127" i="10" s="1"/>
  <c r="M542" i="10"/>
  <c r="O542" i="10" s="1"/>
  <c r="M950" i="10"/>
  <c r="O950" i="10" s="1"/>
  <c r="M1080" i="10"/>
  <c r="O1080" i="10" s="1"/>
  <c r="M967" i="10"/>
  <c r="O967" i="10" s="1"/>
  <c r="M354" i="10"/>
  <c r="O354" i="10" s="1"/>
  <c r="M979" i="10"/>
  <c r="O979" i="10" s="1"/>
  <c r="M839" i="10"/>
  <c r="O839" i="10" s="1"/>
  <c r="M568" i="10"/>
  <c r="O568" i="10" s="1"/>
  <c r="M1020" i="10"/>
  <c r="O1020" i="10" s="1"/>
  <c r="M129" i="10"/>
  <c r="O129" i="10" s="1"/>
  <c r="M373" i="10"/>
  <c r="O373" i="10" s="1"/>
  <c r="M780" i="10"/>
  <c r="O780" i="10" s="1"/>
  <c r="M207" i="10"/>
  <c r="O207" i="10" s="1"/>
  <c r="M1038" i="10"/>
  <c r="O1038" i="10" s="1"/>
  <c r="M722" i="10"/>
  <c r="O722" i="10" s="1"/>
  <c r="M200" i="10"/>
  <c r="O200" i="10" s="1"/>
  <c r="M824" i="10"/>
  <c r="O824" i="10" s="1"/>
  <c r="M236" i="10"/>
  <c r="O236" i="10" s="1"/>
  <c r="M1013" i="10"/>
  <c r="O1013" i="10" s="1"/>
  <c r="M886" i="10"/>
  <c r="O886" i="10" s="1"/>
  <c r="M1161" i="10"/>
  <c r="O1161" i="10" s="1"/>
  <c r="M896" i="10"/>
  <c r="O896" i="10" s="1"/>
  <c r="M1150" i="10"/>
  <c r="O1150" i="10" s="1"/>
  <c r="M969" i="10"/>
  <c r="O969" i="10" s="1"/>
  <c r="M940" i="10"/>
  <c r="O940" i="10" s="1"/>
  <c r="M1241" i="10"/>
  <c r="O1241" i="10" s="1"/>
  <c r="M867" i="10"/>
  <c r="O867" i="10" s="1"/>
  <c r="M1318" i="10"/>
  <c r="O1318" i="10" s="1"/>
  <c r="M1085" i="10"/>
  <c r="O1085" i="10" s="1"/>
  <c r="M981" i="10"/>
  <c r="O981" i="10" s="1"/>
  <c r="M80" i="10"/>
  <c r="O80" i="10" s="1"/>
  <c r="M176" i="10"/>
  <c r="O176" i="10" s="1"/>
  <c r="M381" i="10"/>
  <c r="O381" i="10" s="1"/>
  <c r="M966" i="10"/>
  <c r="O966" i="10" s="1"/>
  <c r="M1226" i="10"/>
  <c r="O1226" i="10" s="1"/>
  <c r="M62" i="10"/>
  <c r="O62" i="10" s="1"/>
  <c r="M644" i="10"/>
  <c r="O644" i="10" s="1"/>
  <c r="M783" i="10"/>
  <c r="O783" i="10" s="1"/>
  <c r="M803" i="10"/>
  <c r="O803" i="10" s="1"/>
  <c r="M1276" i="10"/>
  <c r="O1276" i="10" s="1"/>
  <c r="M107" i="10"/>
  <c r="O107" i="10" s="1"/>
  <c r="M941" i="10"/>
  <c r="O941" i="10" s="1"/>
  <c r="M978" i="10"/>
  <c r="O978" i="10" s="1"/>
  <c r="M726" i="10"/>
  <c r="O726" i="10" s="1"/>
  <c r="M992" i="10"/>
  <c r="O992" i="10" s="1"/>
  <c r="M237" i="10"/>
  <c r="O237" i="10" s="1"/>
  <c r="M794" i="10"/>
  <c r="O794" i="10" s="1"/>
  <c r="M308" i="10"/>
  <c r="O308" i="10" s="1"/>
  <c r="M1228" i="10"/>
  <c r="O1228" i="10" s="1"/>
  <c r="M25" i="10"/>
  <c r="O25" i="10" s="1"/>
  <c r="M557" i="10"/>
  <c r="O557" i="10" s="1"/>
  <c r="M1044" i="10"/>
  <c r="O1044" i="10" s="1"/>
  <c r="M621" i="10"/>
  <c r="O621" i="10" s="1"/>
  <c r="M1007" i="10"/>
  <c r="O1007" i="10" s="1"/>
  <c r="M160" i="10"/>
  <c r="O160" i="10" s="1"/>
  <c r="M1138" i="10"/>
  <c r="O1138" i="10" s="1"/>
  <c r="M1214" i="10"/>
  <c r="O1214" i="10" s="1"/>
  <c r="M997" i="10"/>
  <c r="O997" i="10" s="1"/>
  <c r="M274" i="10"/>
  <c r="O274" i="10" s="1"/>
  <c r="M158" i="10"/>
  <c r="O158" i="10" s="1"/>
  <c r="M837" i="10"/>
  <c r="O837" i="10" s="1"/>
  <c r="M1332" i="10"/>
  <c r="O1332" i="10" s="1"/>
  <c r="M863" i="10"/>
  <c r="O863" i="10" s="1"/>
  <c r="M437" i="10"/>
  <c r="O437" i="10" s="1"/>
  <c r="M1320" i="10"/>
  <c r="O1320" i="10" s="1"/>
  <c r="M1234" i="10"/>
  <c r="O1234" i="10" s="1"/>
  <c r="M732" i="10"/>
  <c r="O732" i="10" s="1"/>
  <c r="M588" i="10"/>
  <c r="O588" i="10" s="1"/>
  <c r="M518" i="10"/>
  <c r="O518" i="10" s="1"/>
  <c r="M1292" i="10"/>
  <c r="O1292" i="10" s="1"/>
  <c r="M1076" i="10"/>
  <c r="O1076" i="10" s="1"/>
  <c r="M1066" i="10"/>
  <c r="O1066" i="10" s="1"/>
  <c r="M376" i="10"/>
  <c r="O376" i="10" s="1"/>
  <c r="M1205" i="10"/>
  <c r="O1205" i="10" s="1"/>
  <c r="M900" i="10"/>
  <c r="O900" i="10" s="1"/>
  <c r="M570" i="10"/>
  <c r="O570" i="10" s="1"/>
  <c r="M293" i="10"/>
  <c r="O293" i="10" s="1"/>
  <c r="M652" i="10"/>
  <c r="O652" i="10" s="1"/>
  <c r="M932" i="10"/>
  <c r="O932" i="10" s="1"/>
  <c r="M799" i="10"/>
  <c r="O799" i="10" s="1"/>
  <c r="M1340" i="10"/>
  <c r="O1340" i="10" s="1"/>
  <c r="M1112" i="10"/>
  <c r="O1112" i="10" s="1"/>
  <c r="M459" i="10"/>
  <c r="O459" i="10" s="1"/>
  <c r="M795" i="10"/>
  <c r="O795" i="10" s="1"/>
  <c r="M460" i="10"/>
  <c r="O460" i="10" s="1"/>
  <c r="M1152" i="10"/>
  <c r="O1152" i="10" s="1"/>
  <c r="M1220" i="10"/>
  <c r="O1220" i="10" s="1"/>
  <c r="M770" i="10"/>
  <c r="O770" i="10" s="1"/>
  <c r="M559" i="10"/>
  <c r="O559" i="10" s="1"/>
  <c r="M359" i="10"/>
  <c r="O359" i="10" s="1"/>
  <c r="M624" i="10"/>
  <c r="O624" i="10" s="1"/>
  <c r="M428" i="10"/>
  <c r="O428" i="10" s="1"/>
  <c r="M362" i="10"/>
  <c r="O362" i="10" s="1"/>
  <c r="M784" i="10"/>
  <c r="O784" i="10" s="1"/>
  <c r="M1165" i="10"/>
  <c r="O1165" i="10" s="1"/>
  <c r="M159" i="10"/>
  <c r="O159" i="10" s="1"/>
  <c r="M740" i="10"/>
  <c r="O740" i="10" s="1"/>
  <c r="M16" i="10"/>
  <c r="O16" i="10" s="1"/>
  <c r="M509" i="10"/>
  <c r="O509" i="10" s="1"/>
  <c r="M1172" i="10"/>
  <c r="O1172" i="10" s="1"/>
  <c r="M1106" i="10"/>
  <c r="O1106" i="10" s="1"/>
  <c r="M1289" i="10"/>
  <c r="O1289" i="10" s="1"/>
  <c r="M456" i="10"/>
  <c r="O456" i="10" s="1"/>
  <c r="M128" i="10"/>
  <c r="O128" i="10" s="1"/>
  <c r="M541" i="10"/>
  <c r="O541" i="10" s="1"/>
  <c r="M1032" i="10"/>
  <c r="O1032" i="10" s="1"/>
  <c r="M1188" i="10"/>
  <c r="O1188" i="10" s="1"/>
  <c r="M821" i="10"/>
  <c r="O821" i="10" s="1"/>
  <c r="M929" i="10"/>
  <c r="O929" i="10" s="1"/>
  <c r="M1121" i="10"/>
  <c r="O1121" i="10" s="1"/>
  <c r="M94" i="10"/>
  <c r="O94" i="10" s="1"/>
  <c r="M749" i="10"/>
  <c r="O749" i="10" s="1"/>
  <c r="M1278" i="10"/>
  <c r="O1278" i="10" s="1"/>
  <c r="M491" i="10"/>
  <c r="O491" i="10" s="1"/>
  <c r="M833" i="10"/>
  <c r="O833" i="10" s="1"/>
  <c r="M1211" i="10"/>
  <c r="O1211" i="10" s="1"/>
  <c r="M1316" i="10"/>
  <c r="O1316" i="10" s="1"/>
  <c r="M1254" i="10"/>
  <c r="O1254" i="10" s="1"/>
  <c r="M57" i="10"/>
  <c r="O57" i="10" s="1"/>
  <c r="M479" i="10"/>
  <c r="O479" i="10" s="1"/>
  <c r="M1105" i="10"/>
  <c r="O1105" i="10" s="1"/>
  <c r="M1275" i="10"/>
  <c r="O1275" i="10" s="1"/>
  <c r="M537" i="10"/>
  <c r="O537" i="10" s="1"/>
  <c r="M949" i="10"/>
  <c r="O949" i="10" s="1"/>
  <c r="M267" i="10"/>
  <c r="O267" i="10" s="1"/>
  <c r="M1143" i="10"/>
  <c r="O1143" i="10" s="1"/>
  <c r="M210" i="10"/>
  <c r="O210" i="10" s="1"/>
  <c r="M1183" i="10"/>
  <c r="O1183" i="10" s="1"/>
  <c r="M957" i="10"/>
  <c r="O957" i="10" s="1"/>
  <c r="M915" i="10"/>
  <c r="O915" i="10" s="1"/>
  <c r="M445" i="10"/>
  <c r="O445" i="10" s="1"/>
  <c r="M1237" i="10"/>
  <c r="O1237" i="10" s="1"/>
  <c r="M1174" i="10"/>
  <c r="O1174" i="10" s="1"/>
  <c r="M1010" i="10"/>
  <c r="O1010" i="10" s="1"/>
  <c r="M614" i="10"/>
  <c r="O614" i="10" s="1"/>
  <c r="M349" i="10"/>
  <c r="O349" i="10" s="1"/>
  <c r="M197" i="10"/>
  <c r="O197" i="10" s="1"/>
  <c r="M212" i="10"/>
  <c r="O212" i="10" s="1"/>
  <c r="M1102" i="10"/>
  <c r="O1102" i="10" s="1"/>
  <c r="M1177" i="10"/>
  <c r="O1177" i="10" s="1"/>
  <c r="M1286" i="10"/>
  <c r="O1286" i="10" s="1"/>
  <c r="M1109" i="10"/>
  <c r="O1109" i="10" s="1"/>
  <c r="M1185" i="10"/>
  <c r="O1185" i="10" s="1"/>
  <c r="M1182" i="10"/>
  <c r="O1182" i="10" s="1"/>
  <c r="M774" i="10"/>
  <c r="O774" i="10" s="1"/>
  <c r="M397" i="10"/>
  <c r="O397" i="10" s="1"/>
  <c r="M931" i="10"/>
  <c r="O931" i="10" s="1"/>
  <c r="M589" i="10"/>
  <c r="O589" i="10" s="1"/>
  <c r="M955" i="10"/>
  <c r="O955" i="10" s="1"/>
  <c r="M1051" i="10"/>
  <c r="O1051" i="10" s="1"/>
  <c r="M1253" i="10"/>
  <c r="O1253" i="10" s="1"/>
  <c r="M173" i="10"/>
  <c r="O173" i="10" s="1"/>
  <c r="M968" i="10"/>
  <c r="O968" i="10" s="1"/>
  <c r="M166" i="10"/>
  <c r="O166" i="10" s="1"/>
  <c r="M1162" i="10"/>
  <c r="O1162" i="10" s="1"/>
  <c r="M564" i="10"/>
  <c r="O564" i="10" s="1"/>
  <c r="M1217" i="10"/>
  <c r="O1217" i="10" s="1"/>
  <c r="M1257" i="10"/>
  <c r="O1257" i="10" s="1"/>
  <c r="M846" i="10"/>
  <c r="O846" i="10" s="1"/>
  <c r="M463" i="10"/>
  <c r="O463" i="10" s="1"/>
  <c r="M923" i="10"/>
  <c r="O923" i="10" s="1"/>
  <c r="M724" i="10"/>
  <c r="O724" i="10" s="1"/>
  <c r="M690" i="10"/>
  <c r="O690" i="10" s="1"/>
  <c r="M800" i="10"/>
  <c r="O800" i="10" s="1"/>
  <c r="M41" i="10"/>
  <c r="O41" i="10" s="1"/>
  <c r="M140" i="10"/>
  <c r="O140" i="10" s="1"/>
  <c r="M475" i="10"/>
  <c r="O475" i="10" s="1"/>
  <c r="M435" i="10"/>
  <c r="O435" i="10" s="1"/>
  <c r="M538" i="10"/>
  <c r="O538" i="10" s="1"/>
  <c r="M1291" i="10"/>
  <c r="O1291" i="10" s="1"/>
  <c r="M1139" i="10"/>
  <c r="O1139" i="10" s="1"/>
  <c r="M654" i="10"/>
  <c r="O654" i="10" s="1"/>
  <c r="M1273" i="10"/>
  <c r="O1273" i="10" s="1"/>
  <c r="M134" i="10"/>
  <c r="O134" i="10" s="1"/>
  <c r="M1047" i="10"/>
  <c r="O1047" i="10" s="1"/>
  <c r="M1213" i="10"/>
  <c r="O1213" i="10" s="1"/>
  <c r="M906" i="10"/>
  <c r="O906" i="10" s="1"/>
  <c r="M1164" i="10"/>
  <c r="O1164" i="10" s="1"/>
  <c r="M980" i="10"/>
  <c r="O980" i="10" s="1"/>
  <c r="M553" i="10"/>
  <c r="O553" i="10" s="1"/>
  <c r="M697" i="10"/>
  <c r="O697" i="10" s="1"/>
  <c r="M1328" i="10"/>
  <c r="O1328" i="10" s="1"/>
  <c r="M514" i="10"/>
  <c r="O514" i="10" s="1"/>
  <c r="M1298" i="10"/>
  <c r="O1298" i="10" s="1"/>
  <c r="M125" i="10"/>
  <c r="O125" i="10" s="1"/>
  <c r="M1136" i="10"/>
  <c r="O1136" i="10" s="1"/>
  <c r="M895" i="10"/>
  <c r="O895" i="10" s="1"/>
  <c r="M1096" i="10"/>
  <c r="O1096" i="10" s="1"/>
  <c r="M1350" i="10"/>
  <c r="O1350" i="10" s="1"/>
  <c r="M944" i="10"/>
  <c r="O944" i="10" s="1"/>
  <c r="M1283" i="10"/>
  <c r="O1283" i="10" s="1"/>
  <c r="M973" i="10"/>
  <c r="O973" i="10" s="1"/>
  <c r="M1027" i="10"/>
  <c r="O1027" i="10" s="1"/>
  <c r="M1255" i="10"/>
  <c r="O1255" i="10" s="1"/>
  <c r="M818" i="10"/>
  <c r="O818" i="10" s="1"/>
  <c r="M628" i="10"/>
  <c r="O628" i="10" s="1"/>
  <c r="M1302" i="10"/>
  <c r="O1302" i="10" s="1"/>
  <c r="M984" i="10"/>
  <c r="O984" i="10" s="1"/>
  <c r="M913" i="10"/>
  <c r="O913" i="10" s="1"/>
  <c r="M1299" i="10"/>
  <c r="O1299" i="10" s="1"/>
  <c r="M340" i="10"/>
  <c r="O340" i="10" s="1"/>
  <c r="M882" i="10"/>
  <c r="O882" i="10" s="1"/>
  <c r="M1049" i="10"/>
  <c r="O1049" i="10" s="1"/>
  <c r="M1244" i="10"/>
  <c r="O1244" i="10" s="1"/>
  <c r="M1203" i="10"/>
  <c r="O1203" i="10" s="1"/>
  <c r="M1336" i="10"/>
  <c r="O1336" i="10" s="1"/>
  <c r="M1307" i="10"/>
  <c r="O1307" i="10" s="1"/>
  <c r="M394" i="10"/>
  <c r="O394" i="10" s="1"/>
  <c r="M1319" i="10"/>
  <c r="O1319" i="10" s="1"/>
  <c r="M1215" i="10"/>
  <c r="O1215" i="10" s="1"/>
  <c r="M1271" i="10"/>
  <c r="O1271" i="10" s="1"/>
  <c r="M838" i="10"/>
  <c r="O838" i="10" s="1"/>
  <c r="M924" i="10"/>
  <c r="O924" i="10" s="1"/>
  <c r="M1240" i="10"/>
  <c r="O1240" i="10" s="1"/>
  <c r="M1258" i="10"/>
  <c r="O1258" i="10" s="1"/>
  <c r="M763" i="10"/>
  <c r="O763" i="10" s="1"/>
  <c r="M126" i="10"/>
  <c r="O126" i="10" s="1"/>
  <c r="M1133" i="10"/>
  <c r="O1133" i="10" s="1"/>
  <c r="M1186" i="10"/>
  <c r="O1186" i="10" s="1"/>
  <c r="M1173" i="10"/>
  <c r="O1173" i="10" s="1"/>
  <c r="M1019" i="10"/>
  <c r="O1019" i="10" s="1"/>
  <c r="M1270" i="10"/>
  <c r="O1270" i="10" s="1"/>
  <c r="M1230" i="10"/>
  <c r="O1230" i="10" s="1"/>
  <c r="M1250" i="10"/>
  <c r="O1250" i="10" s="1"/>
  <c r="M1243" i="10"/>
  <c r="O1243" i="10" s="1"/>
  <c r="M1155" i="10"/>
  <c r="O1155" i="10" s="1"/>
  <c r="M1224" i="10"/>
  <c r="O1224" i="10" s="1"/>
  <c r="M150" i="10"/>
  <c r="O150" i="10" s="1"/>
  <c r="M927" i="10"/>
  <c r="O927" i="10" s="1"/>
  <c r="M761" i="10"/>
  <c r="O761" i="10" s="1"/>
  <c r="M1351" i="10"/>
  <c r="O1351" i="10" s="1"/>
  <c r="M539" i="10"/>
  <c r="O539" i="10" s="1"/>
  <c r="M729" i="10"/>
  <c r="O729" i="10" s="1"/>
  <c r="M920" i="10"/>
  <c r="O920" i="10" s="1"/>
  <c r="M1018" i="10"/>
  <c r="O1018" i="10" s="1"/>
  <c r="M1277" i="10"/>
  <c r="O1277" i="10" s="1"/>
  <c r="M1135" i="10"/>
  <c r="O1135" i="10" s="1"/>
  <c r="M257" i="10"/>
  <c r="O257" i="10" s="1"/>
  <c r="M211" i="10"/>
  <c r="O211" i="10" s="1"/>
  <c r="M876" i="10"/>
  <c r="O876" i="10" s="1"/>
  <c r="M482" i="10"/>
  <c r="O482" i="10" s="1"/>
  <c r="M280" i="10"/>
  <c r="O280" i="10" s="1"/>
  <c r="M407" i="10"/>
  <c r="O407" i="10" s="1"/>
  <c r="M15" i="10"/>
  <c r="O15" i="10" s="1"/>
  <c r="M581" i="10"/>
  <c r="O581" i="10" s="1"/>
  <c r="M318" i="10"/>
  <c r="O318" i="10" s="1"/>
  <c r="M322" i="10"/>
  <c r="O322" i="10" s="1"/>
  <c r="M574" i="10"/>
  <c r="O574" i="10" s="1"/>
  <c r="M577" i="10"/>
  <c r="O577" i="10" s="1"/>
  <c r="M34" i="10"/>
  <c r="O34" i="10" s="1"/>
  <c r="M602" i="10"/>
  <c r="O602" i="10" s="1"/>
  <c r="M68" i="10"/>
  <c r="O68" i="10" s="1"/>
  <c r="M361" i="10"/>
  <c r="O361" i="10" s="1"/>
  <c r="M48" i="10"/>
  <c r="O48" i="10" s="1"/>
  <c r="M1176" i="10"/>
  <c r="O1176" i="10" s="1"/>
  <c r="M214" i="10"/>
  <c r="O214" i="10" s="1"/>
  <c r="M403" i="10"/>
  <c r="O403" i="10" s="1"/>
  <c r="M343" i="10"/>
  <c r="O343" i="10" s="1"/>
  <c r="M19" i="10"/>
  <c r="O19" i="10" s="1"/>
  <c r="M37" i="10"/>
  <c r="O37" i="10" s="1"/>
  <c r="M1178" i="10"/>
  <c r="O1178" i="10" s="1"/>
  <c r="M314" i="10"/>
  <c r="O314" i="10" s="1"/>
  <c r="M17" i="10"/>
  <c r="O17" i="10" s="1"/>
  <c r="M172" i="10"/>
  <c r="O172" i="10" s="1"/>
  <c r="M467" i="10"/>
  <c r="O467" i="10" s="1"/>
  <c r="M242" i="10"/>
  <c r="O242" i="10" s="1"/>
  <c r="M351" i="10"/>
  <c r="O351" i="10" s="1"/>
  <c r="M246" i="10"/>
  <c r="O246" i="10" s="1"/>
  <c r="M38" i="10"/>
  <c r="O38" i="10" s="1"/>
  <c r="M298" i="10"/>
  <c r="O298" i="10" s="1"/>
  <c r="M490" i="10"/>
  <c r="O490" i="10" s="1"/>
  <c r="M252" i="10"/>
  <c r="O252" i="10" s="1"/>
  <c r="M245" i="10"/>
  <c r="O245" i="10" s="1"/>
  <c r="M261" i="10"/>
  <c r="O261" i="10" s="1"/>
  <c r="M496" i="10"/>
  <c r="O496" i="10" s="1"/>
  <c r="M7" i="10"/>
  <c r="O7" i="10" s="1"/>
  <c r="M8" i="10"/>
  <c r="O8" i="10" s="1"/>
  <c r="M506" i="10"/>
  <c r="O506" i="10" s="1"/>
  <c r="M405" i="10"/>
  <c r="O405" i="10" s="1"/>
  <c r="M282" i="10"/>
  <c r="O282" i="10" s="1"/>
  <c r="M421" i="10"/>
  <c r="O421" i="10" s="1"/>
  <c r="M787" i="10"/>
  <c r="O787" i="10" s="1"/>
  <c r="M290" i="10"/>
  <c r="O290" i="10" s="1"/>
  <c r="M515" i="10"/>
  <c r="O515" i="10" s="1"/>
  <c r="M406" i="10"/>
  <c r="O406" i="10" s="1"/>
  <c r="M854" i="10"/>
  <c r="O854" i="10" s="1"/>
  <c r="M399" i="10"/>
  <c r="O399" i="10" s="1"/>
  <c r="M353" i="10"/>
  <c r="O353" i="10" s="1"/>
  <c r="M284" i="10"/>
  <c r="O284" i="10" s="1"/>
  <c r="M170" i="10"/>
  <c r="O170" i="10" s="1"/>
  <c r="M223" i="10"/>
  <c r="O223" i="10" s="1"/>
  <c r="M530" i="10"/>
  <c r="O530" i="10" s="1"/>
  <c r="M329" i="10"/>
  <c r="O329" i="10" s="1"/>
  <c r="M243" i="10"/>
  <c r="O243" i="10" s="1"/>
  <c r="M418" i="10"/>
  <c r="O418" i="10" s="1"/>
  <c r="M271" i="10"/>
  <c r="O271" i="10" s="1"/>
  <c r="M88" i="10"/>
  <c r="O88" i="10" s="1"/>
  <c r="M666" i="10"/>
  <c r="O666" i="10" s="1"/>
  <c r="M12" i="10"/>
  <c r="O12" i="10" s="1"/>
  <c r="M481" i="10"/>
  <c r="O481" i="10" s="1"/>
  <c r="M297" i="10"/>
  <c r="O297" i="10" s="1"/>
  <c r="M20" i="10"/>
  <c r="O20" i="10" s="1"/>
  <c r="M287" i="10"/>
  <c r="O287" i="10" s="1"/>
  <c r="M1297" i="10"/>
  <c r="O1297" i="10" s="1"/>
  <c r="M105" i="10"/>
  <c r="O105" i="10" s="1"/>
  <c r="M832" i="10"/>
  <c r="O832" i="10" s="1"/>
  <c r="M326" i="10"/>
  <c r="O326" i="10" s="1"/>
  <c r="M964" i="10"/>
  <c r="O964" i="10" s="1"/>
  <c r="M527" i="10"/>
  <c r="O527" i="10" s="1"/>
  <c r="M296" i="10"/>
  <c r="O296" i="10" s="1"/>
  <c r="M448" i="10"/>
  <c r="O448" i="10" s="1"/>
  <c r="M244" i="10"/>
  <c r="O244" i="10" s="1"/>
  <c r="M977" i="10"/>
  <c r="O977" i="10" s="1"/>
  <c r="M554" i="10"/>
  <c r="O554" i="10" s="1"/>
  <c r="M69" i="10"/>
  <c r="O69" i="10" s="1"/>
  <c r="M142" i="10"/>
  <c r="O142" i="10" s="1"/>
  <c r="M13" i="10"/>
  <c r="O13" i="10" s="1"/>
  <c r="M266" i="10"/>
  <c r="O266" i="10" s="1"/>
  <c r="M295" i="10"/>
  <c r="O295" i="10" s="1"/>
  <c r="M145" i="10"/>
  <c r="O145" i="10" s="1"/>
  <c r="M416" i="10"/>
  <c r="O416" i="10" s="1"/>
  <c r="M934" i="10"/>
  <c r="O934" i="10" s="1"/>
  <c r="M294" i="10"/>
  <c r="O294" i="10" s="1"/>
  <c r="M619" i="10"/>
  <c r="O619" i="10" s="1"/>
  <c r="M99" i="10"/>
  <c r="O99" i="10" s="1"/>
  <c r="M220" i="10"/>
  <c r="O220" i="10" s="1"/>
  <c r="M339" i="10"/>
  <c r="O339" i="10" s="1"/>
  <c r="M389" i="10"/>
  <c r="O389" i="10" s="1"/>
  <c r="M779" i="10"/>
  <c r="O779" i="10" s="1"/>
  <c r="M225" i="10"/>
  <c r="O225" i="10" s="1"/>
  <c r="M286" i="10"/>
  <c r="O286" i="10" s="1"/>
  <c r="M285" i="10"/>
  <c r="O285" i="10" s="1"/>
  <c r="M221" i="10"/>
  <c r="O221" i="10" s="1"/>
  <c r="M61" i="10"/>
  <c r="O61" i="10" s="1"/>
  <c r="M367" i="10"/>
  <c r="O367" i="10" s="1"/>
  <c r="M185" i="10"/>
  <c r="O185" i="10" s="1"/>
  <c r="M30" i="10"/>
  <c r="O30" i="10" s="1"/>
  <c r="M74" i="10"/>
  <c r="O74" i="10" s="1"/>
  <c r="M289" i="10"/>
  <c r="O289" i="10" s="1"/>
  <c r="M625" i="10"/>
  <c r="O625" i="10" s="1"/>
  <c r="M299" i="10"/>
  <c r="O299" i="10" s="1"/>
  <c r="M174" i="10"/>
  <c r="O174" i="10" s="1"/>
  <c r="M143" i="10"/>
  <c r="O143" i="10" s="1"/>
  <c r="M91" i="10"/>
  <c r="O91" i="10" s="1"/>
  <c r="M76" i="10"/>
  <c r="O76" i="10" s="1"/>
  <c r="M504" i="10"/>
  <c r="O504" i="10" s="1"/>
  <c r="M861" i="10"/>
  <c r="O861" i="10" s="1"/>
  <c r="M84" i="10"/>
  <c r="O84" i="10" s="1"/>
  <c r="M258" i="10"/>
  <c r="O258" i="10" s="1"/>
  <c r="M663" i="10"/>
  <c r="O663" i="10" s="1"/>
  <c r="M364" i="10"/>
  <c r="O364" i="10" s="1"/>
  <c r="M412" i="10"/>
  <c r="O412" i="10" s="1"/>
  <c r="M320" i="10"/>
  <c r="O320" i="10" s="1"/>
  <c r="M260" i="10"/>
  <c r="O260" i="10" s="1"/>
  <c r="M649" i="10"/>
  <c r="O649" i="10" s="1"/>
  <c r="M1252" i="10"/>
  <c r="O1252" i="10" s="1"/>
  <c r="M812" i="10"/>
  <c r="O812" i="10" s="1"/>
  <c r="M259" i="10"/>
  <c r="O259" i="10" s="1"/>
  <c r="M374" i="10"/>
  <c r="O374" i="10" s="1"/>
  <c r="M409" i="10"/>
  <c r="O409" i="10" s="1"/>
  <c r="M1187" i="10"/>
  <c r="O1187" i="10" s="1"/>
  <c r="M791" i="10"/>
  <c r="O791" i="10" s="1"/>
  <c r="M9" i="10"/>
  <c r="O9" i="10" s="1"/>
  <c r="M369" i="10"/>
  <c r="O369" i="10" s="1"/>
  <c r="M737" i="10"/>
  <c r="O737" i="10" s="1"/>
  <c r="M194" i="10"/>
  <c r="O194" i="10" s="1"/>
  <c r="M804" i="10"/>
  <c r="O804" i="10" s="1"/>
  <c r="M49" i="10"/>
  <c r="O49" i="10" s="1"/>
  <c r="M302" i="10"/>
  <c r="O302" i="10" s="1"/>
  <c r="M301" i="10"/>
  <c r="O301" i="10" s="1"/>
  <c r="M324" i="10"/>
  <c r="O324" i="10" s="1"/>
  <c r="M226" i="10"/>
  <c r="O226" i="10" s="1"/>
  <c r="M256" i="10"/>
  <c r="O256" i="10" s="1"/>
  <c r="M825" i="10"/>
  <c r="O825" i="10" s="1"/>
  <c r="M457" i="10"/>
  <c r="O457" i="10" s="1"/>
  <c r="M1324" i="10"/>
  <c r="O1324" i="10" s="1"/>
  <c r="M852" i="10"/>
  <c r="O852" i="10" s="1"/>
  <c r="M291" i="10"/>
  <c r="O291" i="10" s="1"/>
  <c r="M870" i="10"/>
  <c r="O870" i="10" s="1"/>
  <c r="M702" i="10"/>
  <c r="O702" i="10" s="1"/>
  <c r="M828" i="10"/>
  <c r="O828" i="10" s="1"/>
  <c r="M365" i="10"/>
  <c r="O365" i="10" s="1"/>
  <c r="M754" i="10"/>
  <c r="O754" i="10" s="1"/>
  <c r="M306" i="10"/>
  <c r="O306" i="10" s="1"/>
  <c r="M360" i="10"/>
  <c r="O360" i="10" s="1"/>
  <c r="M485" i="10"/>
  <c r="O485" i="10" s="1"/>
  <c r="M85" i="10"/>
  <c r="O85" i="10" s="1"/>
  <c r="M180" i="10"/>
  <c r="O180" i="10" s="1"/>
  <c r="M492" i="10"/>
  <c r="O492" i="10" s="1"/>
  <c r="M98" i="10"/>
  <c r="O98" i="10" s="1"/>
  <c r="M716" i="10"/>
  <c r="O716" i="10" s="1"/>
  <c r="M736" i="10"/>
  <c r="O736" i="10" s="1"/>
  <c r="M827" i="10"/>
  <c r="O827" i="10" s="1"/>
  <c r="M33" i="10"/>
  <c r="O33" i="10" s="1"/>
  <c r="M275" i="10"/>
  <c r="O275" i="10" s="1"/>
  <c r="M100" i="10"/>
  <c r="O100" i="10" s="1"/>
  <c r="M70" i="10"/>
  <c r="O70" i="10" s="1"/>
  <c r="M181" i="10"/>
  <c r="O181" i="10" s="1"/>
  <c r="M1200" i="10"/>
  <c r="O1200" i="10" s="1"/>
  <c r="M1107" i="10"/>
  <c r="O1107" i="10" s="1"/>
  <c r="M1100" i="10"/>
  <c r="O1100" i="10" s="1"/>
  <c r="M695" i="10"/>
  <c r="O695" i="10" s="1"/>
  <c r="M347" i="10"/>
  <c r="O347" i="10" s="1"/>
  <c r="M822" i="10"/>
  <c r="O822" i="10" s="1"/>
  <c r="M985" i="10"/>
  <c r="O985" i="10" s="1"/>
  <c r="M830" i="10"/>
  <c r="O830" i="10" s="1"/>
  <c r="M857" i="10"/>
  <c r="O857" i="10" s="1"/>
  <c r="M388" i="10"/>
  <c r="O388" i="10" s="1"/>
  <c r="M877" i="10"/>
  <c r="O877" i="10" s="1"/>
  <c r="M1248" i="10"/>
  <c r="O1248" i="10" s="1"/>
  <c r="M899" i="10"/>
  <c r="O899" i="10" s="1"/>
  <c r="M891" i="10"/>
  <c r="O891" i="10" s="1"/>
  <c r="M304" i="10"/>
  <c r="O304" i="10" s="1"/>
  <c r="M1290" i="10"/>
  <c r="O1290" i="10" s="1"/>
  <c r="M616" i="10"/>
  <c r="O616" i="10" s="1"/>
  <c r="M592" i="10"/>
  <c r="O592" i="10" s="1"/>
  <c r="M179" i="10"/>
  <c r="O179" i="10" s="1"/>
  <c r="M793" i="10"/>
  <c r="O793" i="10" s="1"/>
  <c r="M547" i="10"/>
  <c r="O547" i="10" s="1"/>
  <c r="M190" i="10"/>
  <c r="O190" i="10" s="1"/>
  <c r="M66" i="10"/>
  <c r="O66" i="10" s="1"/>
  <c r="M32" i="10"/>
  <c r="O32" i="10" s="1"/>
  <c r="M1249" i="10"/>
  <c r="O1249" i="10" s="1"/>
  <c r="M331" i="10"/>
  <c r="O331" i="10" s="1"/>
  <c r="M1090" i="10"/>
  <c r="O1090" i="10" s="1"/>
  <c r="M623" i="10"/>
  <c r="O623" i="10" s="1"/>
  <c r="M544" i="10"/>
  <c r="O544" i="10" s="1"/>
  <c r="M549" i="10"/>
  <c r="O549" i="10" s="1"/>
  <c r="M1301" i="10"/>
  <c r="O1301" i="10" s="1"/>
  <c r="M1266" i="10"/>
  <c r="O1266" i="10" s="1"/>
  <c r="M1313" i="10"/>
  <c r="O1313" i="10" s="1"/>
  <c r="M536" i="10"/>
  <c r="O536" i="10" s="1"/>
  <c r="M1148" i="10"/>
  <c r="O1148" i="10" s="1"/>
  <c r="M1124" i="10"/>
  <c r="O1124" i="10" s="1"/>
  <c r="M215" i="10"/>
  <c r="O215" i="10" s="1"/>
  <c r="M709" i="10"/>
  <c r="O709" i="10" s="1"/>
  <c r="M615" i="10"/>
  <c r="O615" i="10" s="1"/>
  <c r="M97" i="10"/>
  <c r="O97" i="10" s="1"/>
  <c r="M810" i="10"/>
  <c r="O810" i="10" s="1"/>
  <c r="M334" i="10"/>
  <c r="O334" i="10" s="1"/>
  <c r="M1122" i="10"/>
  <c r="O1122" i="10" s="1"/>
  <c r="M937" i="10"/>
  <c r="O937" i="10" s="1"/>
  <c r="M344" i="10"/>
  <c r="O344" i="10" s="1"/>
  <c r="M1003" i="10"/>
  <c r="O1003" i="10" s="1"/>
  <c r="M970" i="10"/>
  <c r="O970" i="10" s="1"/>
  <c r="M856" i="10"/>
  <c r="O856" i="10" s="1"/>
  <c r="M835" i="10"/>
  <c r="O835" i="10" s="1"/>
  <c r="M10" i="10"/>
  <c r="O10" i="10" s="1"/>
  <c r="M1141" i="10"/>
  <c r="O1141" i="10" s="1"/>
  <c r="M204" i="10"/>
  <c r="O204" i="10" s="1"/>
  <c r="M1114" i="10"/>
  <c r="O1114" i="10" s="1"/>
  <c r="M1204" i="10"/>
  <c r="O1204" i="10" s="1"/>
  <c r="M241" i="10"/>
  <c r="O241" i="10" s="1"/>
  <c r="M425" i="10"/>
  <c r="O425" i="10" s="1"/>
  <c r="M1330" i="10"/>
  <c r="O1330" i="10" s="1"/>
  <c r="M312" i="10"/>
  <c r="O312" i="10" s="1"/>
  <c r="M760" i="10"/>
  <c r="O760" i="10" s="1"/>
  <c r="M523" i="10"/>
  <c r="O523" i="10" s="1"/>
  <c r="M1099" i="10"/>
  <c r="O1099" i="10" s="1"/>
  <c r="M177" i="10"/>
  <c r="O177" i="10" s="1"/>
  <c r="M300" i="10"/>
  <c r="O300" i="10" s="1"/>
  <c r="M609" i="10"/>
  <c r="O609" i="10" s="1"/>
  <c r="M768" i="10"/>
  <c r="O768" i="10" s="1"/>
  <c r="M22" i="10"/>
  <c r="O22" i="10" s="1"/>
  <c r="M75" i="10"/>
  <c r="O75" i="10" s="1"/>
  <c r="M6" i="10"/>
  <c r="O6" i="10" s="1"/>
  <c r="M47" i="10"/>
  <c r="O47" i="10" s="1"/>
  <c r="M630" i="10"/>
  <c r="O630" i="10" s="1"/>
  <c r="M54" i="10"/>
  <c r="O54" i="10" s="1"/>
  <c r="M1084" i="10"/>
  <c r="O1084" i="10" s="1"/>
  <c r="M73" i="10"/>
  <c r="O73" i="10" s="1"/>
  <c r="M136" i="10"/>
  <c r="O136" i="10" s="1"/>
  <c r="M480" i="10"/>
  <c r="O480" i="10" s="1"/>
  <c r="M50" i="10"/>
  <c r="O50" i="10" s="1"/>
  <c r="M123" i="10"/>
  <c r="O123" i="10" s="1"/>
  <c r="M545" i="10"/>
  <c r="O545" i="10" s="1"/>
  <c r="M51" i="10"/>
  <c r="O51" i="10" s="1"/>
  <c r="M59" i="10"/>
  <c r="O59" i="10" s="1"/>
  <c r="M738" i="10"/>
  <c r="O738" i="10" s="1"/>
  <c r="M151" i="10"/>
  <c r="O151" i="10" s="1"/>
  <c r="M186" i="10"/>
  <c r="O186" i="10" s="1"/>
  <c r="M102" i="10"/>
  <c r="O102" i="10" s="1"/>
  <c r="M139" i="10"/>
  <c r="O139" i="10" s="1"/>
  <c r="M92" i="10"/>
  <c r="O92" i="10" s="1"/>
  <c r="M512" i="10"/>
  <c r="O512" i="10" s="1"/>
  <c r="M488" i="10"/>
  <c r="O488" i="10" s="1"/>
  <c r="M130" i="10"/>
  <c r="O130" i="10" s="1"/>
  <c r="M1189" i="10"/>
  <c r="O1189" i="10" s="1"/>
  <c r="M191" i="10"/>
  <c r="O191" i="10" s="1"/>
  <c r="M39" i="10"/>
  <c r="O39" i="10" s="1"/>
  <c r="M916" i="10"/>
  <c r="O916" i="10" s="1"/>
  <c r="M366" i="10"/>
  <c r="O366" i="10" s="1"/>
  <c r="M444" i="10"/>
  <c r="O444" i="10" s="1"/>
  <c r="M144" i="10"/>
  <c r="O144" i="10" s="1"/>
  <c r="M681" i="10"/>
  <c r="O681" i="10" s="1"/>
  <c r="M135" i="10"/>
  <c r="O135" i="10" s="1"/>
  <c r="M90" i="10"/>
  <c r="O90" i="10" s="1"/>
  <c r="M417" i="10"/>
  <c r="O417" i="10" s="1"/>
  <c r="M77" i="10"/>
  <c r="O77" i="10" s="1"/>
  <c r="M63" i="10"/>
  <c r="O63" i="10" s="1"/>
  <c r="M195" i="10"/>
  <c r="O195" i="10" s="1"/>
  <c r="M497" i="10"/>
  <c r="O497" i="10" s="1"/>
  <c r="M313" i="10"/>
  <c r="O313" i="10" s="1"/>
  <c r="M60" i="10"/>
  <c r="O60" i="10" s="1"/>
  <c r="M571" i="10"/>
  <c r="O571" i="10" s="1"/>
  <c r="M400" i="10"/>
  <c r="O400" i="10" s="1"/>
  <c r="M427" i="10"/>
  <c r="O427" i="10" s="1"/>
  <c r="M1009" i="10"/>
  <c r="O1009" i="10" s="1"/>
  <c r="M152" i="10"/>
  <c r="O152" i="10" s="1"/>
  <c r="M352" i="10"/>
  <c r="O352" i="10" s="1"/>
  <c r="M1087" i="10"/>
  <c r="O1087" i="10" s="1"/>
  <c r="M305" i="10"/>
  <c r="O305" i="10" s="1"/>
  <c r="M880" i="10"/>
  <c r="O880" i="10" s="1"/>
  <c r="M106" i="10"/>
  <c r="O106" i="10" s="1"/>
  <c r="M213" i="10"/>
  <c r="O213" i="10" s="1"/>
  <c r="M599" i="10"/>
  <c r="O599" i="10" s="1"/>
  <c r="M443" i="10"/>
  <c r="O443" i="10" s="1"/>
  <c r="M429" i="10"/>
  <c r="O429" i="10" s="1"/>
  <c r="M122" i="10"/>
  <c r="O122" i="10" s="1"/>
  <c r="M131" i="10"/>
  <c r="O131" i="10" s="1"/>
  <c r="M83" i="10"/>
  <c r="O83" i="10" s="1"/>
  <c r="M590" i="10"/>
  <c r="O590" i="10" s="1"/>
  <c r="M178" i="10"/>
  <c r="O178" i="10" s="1"/>
  <c r="M717" i="10"/>
  <c r="O717" i="10" s="1"/>
  <c r="M218" i="10"/>
  <c r="O218" i="10" s="1"/>
  <c r="M956" i="10"/>
  <c r="O956" i="10" s="1"/>
  <c r="M109" i="10"/>
  <c r="O109" i="10" s="1"/>
  <c r="M233" i="10"/>
  <c r="O233" i="10" s="1"/>
  <c r="M67" i="10"/>
  <c r="O67" i="10" s="1"/>
  <c r="M513" i="10"/>
  <c r="O513" i="10" s="1"/>
  <c r="M420" i="10"/>
  <c r="O420" i="10" s="1"/>
  <c r="M116" i="10"/>
  <c r="O116" i="10" s="1"/>
  <c r="M898" i="10"/>
  <c r="O898" i="10" s="1"/>
  <c r="M864" i="10"/>
  <c r="O864" i="10" s="1"/>
  <c r="M89" i="10"/>
  <c r="O89" i="10" s="1"/>
  <c r="M390" i="10"/>
  <c r="O390" i="10" s="1"/>
  <c r="M665" i="10"/>
  <c r="O665" i="10" s="1"/>
  <c r="M270" i="10"/>
  <c r="O270" i="10" s="1"/>
  <c r="M645" i="10"/>
  <c r="O645" i="10" s="1"/>
  <c r="M26" i="10"/>
  <c r="O26" i="10" s="1"/>
  <c r="M192" i="10"/>
  <c r="O192" i="10" s="1"/>
  <c r="M671" i="10"/>
  <c r="M582" i="10"/>
  <c r="O582" i="10" s="1"/>
  <c r="M447" i="10"/>
  <c r="O447" i="10" s="1"/>
  <c r="M216" i="10"/>
  <c r="O216" i="10" s="1"/>
  <c r="M18" i="10"/>
  <c r="O18" i="10" s="1"/>
  <c r="M371" i="10"/>
  <c r="O371" i="10" s="1"/>
  <c r="M440" i="10"/>
  <c r="O440" i="10" s="1"/>
  <c r="M802" i="10"/>
  <c r="O802" i="10" s="1"/>
  <c r="M620" i="10"/>
  <c r="O620" i="10" s="1"/>
  <c r="M187" i="10"/>
  <c r="O187" i="10" s="1"/>
  <c r="M228" i="10"/>
  <c r="O228" i="10" s="1"/>
  <c r="M823" i="10"/>
  <c r="O823" i="10" s="1"/>
  <c r="M662" i="10"/>
  <c r="O662" i="10" s="1"/>
  <c r="M121" i="10"/>
  <c r="O121" i="10" s="1"/>
  <c r="M103" i="10"/>
  <c r="O103" i="10" s="1"/>
  <c r="M413" i="10"/>
  <c r="O413" i="10" s="1"/>
  <c r="M137" i="10"/>
  <c r="O137" i="10" s="1"/>
  <c r="M183" i="10"/>
  <c r="O183" i="10" s="1"/>
  <c r="M11" i="10"/>
  <c r="O11" i="10" s="1"/>
  <c r="M53" i="10"/>
  <c r="O53" i="10" s="1"/>
  <c r="M263" i="10"/>
  <c r="O263" i="10" s="1"/>
  <c r="M108" i="10"/>
  <c r="O108" i="10" s="1"/>
  <c r="M114" i="10"/>
  <c r="O114" i="10" s="1"/>
  <c r="M700" i="10"/>
  <c r="O700" i="10" s="1"/>
  <c r="M476" i="10"/>
  <c r="O476" i="10" s="1"/>
  <c r="M148" i="10"/>
  <c r="O148" i="10" s="1"/>
  <c r="M883" i="10"/>
  <c r="O883" i="10" s="1"/>
  <c r="M86" i="10"/>
  <c r="O86" i="10" s="1"/>
  <c r="M632" i="10"/>
  <c r="O632" i="10" s="1"/>
  <c r="M222" i="10"/>
  <c r="O222" i="10" s="1"/>
  <c r="M56" i="10"/>
  <c r="O56" i="10" s="1"/>
  <c r="M28" i="10"/>
  <c r="O28" i="10" s="1"/>
  <c r="M591" i="10"/>
  <c r="O591" i="10" s="1"/>
  <c r="M317" i="10"/>
  <c r="O317" i="10" s="1"/>
  <c r="M303" i="10"/>
  <c r="O303" i="10" s="1"/>
  <c r="M1021" i="10"/>
  <c r="O1021" i="10" s="1"/>
  <c r="M948" i="10"/>
  <c r="O948" i="10" s="1"/>
  <c r="M1134" i="10"/>
  <c r="O1134" i="10" s="1"/>
  <c r="M596" i="10"/>
  <c r="O596" i="10" s="1"/>
  <c r="M71" i="10"/>
  <c r="O71" i="10" s="1"/>
  <c r="M893" i="10"/>
  <c r="O893" i="10" s="1"/>
  <c r="M184" i="10"/>
  <c r="O184" i="10" s="1"/>
  <c r="M687" i="10"/>
  <c r="O687" i="10" s="1"/>
  <c r="M169" i="10"/>
  <c r="O169" i="10" s="1"/>
  <c r="M921" i="10"/>
  <c r="O921" i="10" s="1"/>
  <c r="M199" i="10"/>
  <c r="O199" i="10" s="1"/>
  <c r="M725" i="10"/>
  <c r="O725" i="10" s="1"/>
  <c r="M234" i="10"/>
  <c r="O234" i="10" s="1"/>
  <c r="M380" i="10"/>
  <c r="O380" i="10" s="1"/>
  <c r="M419" i="10"/>
  <c r="O419" i="10" s="1"/>
  <c r="M55" i="10"/>
  <c r="O55" i="10" s="1"/>
  <c r="M706" i="10"/>
  <c r="O706" i="10" s="1"/>
  <c r="M994" i="10"/>
  <c r="O994" i="10" s="1"/>
  <c r="M283" i="10"/>
  <c r="O283" i="10" s="1"/>
  <c r="M31" i="10"/>
  <c r="O31" i="10" s="1"/>
  <c r="M646" i="10"/>
  <c r="O646" i="10" s="1"/>
  <c r="M675" i="10"/>
  <c r="O675" i="10" s="1"/>
  <c r="M240" i="10"/>
  <c r="O240" i="10" s="1"/>
  <c r="M36" i="10"/>
  <c r="O36" i="10" s="1"/>
  <c r="M521" i="10"/>
  <c r="O521" i="10" s="1"/>
  <c r="M922" i="10"/>
  <c r="O922" i="10" s="1"/>
  <c r="M489" i="10"/>
  <c r="O489" i="10" s="1"/>
  <c r="M660" i="10"/>
  <c r="O660" i="10" s="1"/>
  <c r="M1079" i="10"/>
  <c r="O1079" i="10" s="1"/>
  <c r="M976" i="10"/>
  <c r="O976" i="10" s="1"/>
  <c r="M887" i="10"/>
  <c r="O887" i="10" s="1"/>
  <c r="M1303" i="10"/>
  <c r="O1303" i="10" s="1"/>
  <c r="M72" i="10"/>
  <c r="O72" i="10" s="1"/>
  <c r="M426" i="10"/>
  <c r="O426" i="10" s="1"/>
  <c r="M408" i="10"/>
  <c r="O408" i="10" s="1"/>
  <c r="M668" i="10"/>
  <c r="O668" i="10" s="1"/>
  <c r="M449" i="10"/>
  <c r="O449" i="10" s="1"/>
  <c r="M1002" i="10"/>
  <c r="O1002" i="10" s="1"/>
  <c r="M639" i="10"/>
  <c r="O639" i="10" s="1"/>
  <c r="M1171" i="10"/>
  <c r="O1171" i="10" s="1"/>
  <c r="M583" i="10"/>
  <c r="O583" i="10" s="1"/>
  <c r="M858" i="10"/>
  <c r="O858" i="10" s="1"/>
  <c r="M232" i="10"/>
  <c r="O232" i="10" s="1"/>
  <c r="M29" i="10"/>
  <c r="O29" i="10" s="1"/>
  <c r="M288" i="10"/>
  <c r="O288" i="10" s="1"/>
  <c r="M691" i="10"/>
  <c r="O691" i="10" s="1"/>
  <c r="M146" i="10"/>
  <c r="O146" i="10" s="1"/>
  <c r="M565" i="10"/>
  <c r="O565" i="10" s="1"/>
  <c r="M27" i="10"/>
  <c r="O27" i="10" s="1"/>
  <c r="M219" i="10"/>
  <c r="O219" i="10" s="1"/>
  <c r="M814" i="10"/>
  <c r="O814" i="10" s="1"/>
  <c r="M341" i="10"/>
  <c r="O341" i="10" s="1"/>
  <c r="M209" i="10"/>
  <c r="O209" i="10" s="1"/>
  <c r="M1151" i="10"/>
  <c r="O1151" i="10" s="1"/>
  <c r="M171" i="10"/>
  <c r="O171" i="10" s="1"/>
  <c r="M469" i="10"/>
  <c r="O469" i="10" s="1"/>
  <c r="M323" i="10"/>
  <c r="O323" i="10" s="1"/>
  <c r="M248" i="10"/>
  <c r="O248" i="10" s="1"/>
  <c r="M164" i="10"/>
  <c r="O164" i="10" s="1"/>
  <c r="M850" i="10"/>
  <c r="O850" i="10" s="1"/>
  <c r="M433" i="10"/>
  <c r="O433" i="10" s="1"/>
  <c r="M919" i="10"/>
  <c r="O919" i="10" s="1"/>
  <c r="M1103" i="10"/>
  <c r="O1103" i="10" s="1"/>
  <c r="M473" i="10"/>
  <c r="O473" i="10" s="1"/>
  <c r="M21" i="10"/>
  <c r="O21" i="10" s="1"/>
  <c r="M936" i="10"/>
  <c r="O936" i="10" s="1"/>
  <c r="M350" i="10"/>
  <c r="O350" i="10" s="1"/>
  <c r="M694" i="10"/>
  <c r="O694" i="10" s="1"/>
  <c r="M933" i="10"/>
  <c r="O933" i="10" s="1"/>
  <c r="M46" i="10"/>
  <c r="O46" i="10" s="1"/>
  <c r="M701" i="10"/>
  <c r="O701" i="10" s="1"/>
  <c r="M999" i="10"/>
  <c r="O999" i="10" s="1"/>
  <c r="M120" i="10"/>
  <c r="O120" i="10" s="1"/>
  <c r="M93" i="10"/>
  <c r="O93" i="10" s="1"/>
  <c r="M520" i="10"/>
  <c r="O520" i="10" s="1"/>
  <c r="M182" i="10"/>
  <c r="O182" i="10" s="1"/>
  <c r="M231" i="10"/>
  <c r="O231" i="10" s="1"/>
  <c r="M441" i="10"/>
  <c r="O441" i="10" s="1"/>
  <c r="M239" i="10"/>
  <c r="O239" i="10" s="1"/>
  <c r="M230" i="10"/>
  <c r="O230" i="10" s="1"/>
  <c r="M634" i="10"/>
  <c r="O634" i="10" s="1"/>
  <c r="M548" i="10"/>
  <c r="O548" i="10" s="1"/>
  <c r="M393" i="10"/>
  <c r="O393" i="10" s="1"/>
  <c r="M526" i="10"/>
  <c r="O526" i="10" s="1"/>
  <c r="M503" i="10"/>
  <c r="O503" i="10" s="1"/>
  <c r="M269" i="10"/>
  <c r="O269" i="10" s="1"/>
  <c r="M82" i="10"/>
  <c r="O82" i="10" s="1"/>
  <c r="M253" i="10"/>
  <c r="O253" i="10" s="1"/>
  <c r="M952" i="10"/>
  <c r="O952" i="10" s="1"/>
  <c r="M1039" i="10"/>
  <c r="O1039" i="10" s="1"/>
  <c r="M1144" i="10"/>
  <c r="O1144" i="10" s="1"/>
  <c r="M903" i="10"/>
  <c r="O903" i="10" s="1"/>
  <c r="M595" i="10"/>
  <c r="O595" i="10" s="1"/>
  <c r="M703" i="10"/>
  <c r="O703" i="10" s="1"/>
  <c r="M1272" i="10"/>
  <c r="O1272" i="10" s="1"/>
  <c r="M309" i="10"/>
  <c r="O309" i="10" s="1"/>
  <c r="M325" i="10"/>
  <c r="O325" i="10" s="1"/>
  <c r="M382" i="10"/>
  <c r="O382" i="10" s="1"/>
  <c r="M618" i="10"/>
  <c r="O618" i="10" s="1"/>
  <c r="M379" i="10"/>
  <c r="O379" i="10" s="1"/>
  <c r="M551" i="10"/>
  <c r="O551" i="10" s="1"/>
  <c r="M598" i="10"/>
  <c r="O598" i="10" s="1"/>
  <c r="M423" i="10"/>
  <c r="O423" i="10" s="1"/>
  <c r="M757" i="10"/>
  <c r="O757" i="10" s="1"/>
  <c r="M1101" i="10"/>
  <c r="O1101" i="10" s="1"/>
  <c r="M1022" i="10"/>
  <c r="O1022" i="10" s="1"/>
  <c r="M375" i="10"/>
  <c r="O375" i="10" s="1"/>
  <c r="M758" i="10"/>
  <c r="O758" i="10" s="1"/>
  <c r="M1131" i="10"/>
  <c r="O1131" i="10" s="1"/>
  <c r="M5" i="10"/>
  <c r="O5" i="10" s="1"/>
  <c r="M653" i="10"/>
  <c r="O653" i="10" s="1"/>
  <c r="M640" i="10"/>
  <c r="O640" i="10" s="1"/>
  <c r="M617" i="10"/>
  <c r="O617" i="10" s="1"/>
  <c r="M604" i="10"/>
  <c r="O604" i="10" s="1"/>
  <c r="M597" i="10"/>
  <c r="O597" i="10" s="1"/>
  <c r="M1325" i="10"/>
  <c r="O1325" i="10" s="1"/>
  <c r="M991" i="10"/>
  <c r="O991" i="10" s="1"/>
  <c r="M555" i="10"/>
  <c r="O555" i="10" s="1"/>
  <c r="M217" i="10"/>
  <c r="O217" i="10" s="1"/>
  <c r="M730" i="10"/>
  <c r="O730" i="10" s="1"/>
  <c r="M458" i="10"/>
  <c r="O458" i="10" s="1"/>
  <c r="M446" i="10"/>
  <c r="O446" i="10" s="1"/>
  <c r="M712" i="10"/>
  <c r="O712" i="10" s="1"/>
  <c r="M959" i="10"/>
  <c r="O959" i="10" s="1"/>
  <c r="M611" i="10"/>
  <c r="O611" i="10" s="1"/>
  <c r="M650" i="10"/>
  <c r="O650" i="10" s="1"/>
  <c r="M141" i="10"/>
  <c r="O141" i="10" s="1"/>
  <c r="M519" i="10"/>
  <c r="O519" i="10" s="1"/>
  <c r="M327" i="10"/>
  <c r="O327" i="10" s="1"/>
  <c r="M384" i="10"/>
  <c r="O384" i="10" s="1"/>
  <c r="M468" i="10"/>
  <c r="O468" i="10" s="1"/>
  <c r="M1117" i="10"/>
  <c r="O1117" i="10" s="1"/>
  <c r="M971" i="10"/>
  <c r="O971" i="10" s="1"/>
  <c r="M693" i="10"/>
  <c r="O693" i="10" s="1"/>
  <c r="M739" i="10"/>
  <c r="O739" i="10" s="1"/>
  <c r="M307" i="10"/>
  <c r="O307" i="10" s="1"/>
  <c r="M452" i="10"/>
  <c r="O452" i="10" s="1"/>
  <c r="M319" i="10"/>
  <c r="O319" i="10" s="1"/>
  <c r="M543" i="10"/>
  <c r="O543" i="10" s="1"/>
  <c r="M1026" i="10"/>
  <c r="O1026" i="10" s="1"/>
  <c r="M133" i="10"/>
  <c r="O133" i="10" s="1"/>
  <c r="M807" i="10"/>
  <c r="O807" i="10" s="1"/>
  <c r="M1094" i="10"/>
  <c r="O1094" i="10" s="1"/>
  <c r="M251" i="10"/>
  <c r="O251" i="10" s="1"/>
  <c r="M705" i="10"/>
  <c r="O705" i="10" s="1"/>
  <c r="M873" i="10"/>
  <c r="O873" i="10" s="1"/>
  <c r="M848" i="10"/>
  <c r="O848" i="10" s="1"/>
  <c r="M626" i="10"/>
  <c r="O626" i="10" s="1"/>
  <c r="M188" i="10"/>
  <c r="O188" i="10" s="1"/>
  <c r="M637" i="10"/>
  <c r="O637" i="10" s="1"/>
  <c r="M149" i="10"/>
  <c r="O149" i="10" s="1"/>
  <c r="M1058" i="10"/>
  <c r="O1058" i="10" s="1"/>
  <c r="M132" i="10"/>
  <c r="O132" i="10" s="1"/>
  <c r="M535" i="10"/>
  <c r="O535" i="10" s="1"/>
  <c r="M528" i="10"/>
  <c r="O528" i="10" s="1"/>
  <c r="M281" i="10"/>
  <c r="O281" i="10" s="1"/>
  <c r="M667" i="10"/>
  <c r="O667" i="10" s="1"/>
  <c r="M1140" i="10"/>
  <c r="O1140" i="10" s="1"/>
  <c r="M727" i="10"/>
  <c r="O727" i="10" s="1"/>
  <c r="M745" i="10"/>
  <c r="O745" i="10" s="1"/>
  <c r="M414" i="10"/>
  <c r="O414" i="10" s="1"/>
  <c r="M224" i="10"/>
  <c r="O224" i="10" s="1"/>
  <c r="M451" i="10"/>
  <c r="O451" i="10" s="1"/>
  <c r="M817" i="10"/>
  <c r="O817" i="10" s="1"/>
  <c r="M686" i="10"/>
  <c r="O686" i="10" s="1"/>
  <c r="M167" i="10"/>
  <c r="O167" i="10" s="1"/>
  <c r="M1008" i="10"/>
  <c r="O1008" i="10" s="1"/>
  <c r="M965" i="10"/>
  <c r="O965" i="10" s="1"/>
  <c r="M714" i="10"/>
  <c r="O714" i="10" s="1"/>
  <c r="M1265" i="10"/>
  <c r="O1265" i="10" s="1"/>
  <c r="M65" i="10"/>
  <c r="O65" i="10" s="1"/>
  <c r="M656" i="10"/>
  <c r="O656" i="10" s="1"/>
  <c r="M81" i="10"/>
  <c r="O81" i="10" s="1"/>
  <c r="M946" i="10"/>
  <c r="O946" i="10" s="1"/>
  <c r="M1156" i="10"/>
  <c r="O1156" i="10" s="1"/>
  <c r="M875" i="10"/>
  <c r="O875" i="10" s="1"/>
  <c r="M524" i="10"/>
  <c r="O524" i="10" s="1"/>
  <c r="M785" i="10"/>
  <c r="O785" i="10" s="1"/>
  <c r="M238" i="10"/>
  <c r="O238" i="10" s="1"/>
  <c r="M765" i="10"/>
  <c r="O765" i="10" s="1"/>
  <c r="M1074" i="10"/>
  <c r="O1074" i="10" s="1"/>
  <c r="M673" i="10"/>
  <c r="O673" i="10" s="1"/>
  <c r="M478" i="10"/>
  <c r="O478" i="10" s="1"/>
  <c r="M1111" i="10"/>
  <c r="O1111" i="10" s="1"/>
  <c r="M465" i="10"/>
  <c r="O465" i="10" s="1"/>
  <c r="M532" i="10"/>
  <c r="O532" i="10" s="1"/>
  <c r="M987" i="10"/>
  <c r="O987" i="10" s="1"/>
  <c r="M747" i="10"/>
  <c r="O747" i="10" s="1"/>
  <c r="M370" i="10"/>
  <c r="O370" i="10" s="1"/>
  <c r="M918" i="10"/>
  <c r="O918" i="10" s="1"/>
  <c r="M442" i="10"/>
  <c r="O442" i="10" s="1"/>
  <c r="M332" i="10"/>
  <c r="O332" i="10" s="1"/>
  <c r="M254" i="10"/>
  <c r="O254" i="10" s="1"/>
  <c r="M268" i="10"/>
  <c r="O268" i="10" s="1"/>
  <c r="M115" i="10"/>
  <c r="O115" i="10" s="1"/>
  <c r="M315" i="10"/>
  <c r="O315" i="10" s="1"/>
  <c r="M728" i="10"/>
  <c r="O728" i="10" s="1"/>
  <c r="M411" i="10"/>
  <c r="O411" i="10" s="1"/>
  <c r="M87" i="10"/>
  <c r="O87" i="10" s="1"/>
  <c r="M845" i="10"/>
  <c r="O845" i="10" s="1"/>
  <c r="M638" i="10"/>
  <c r="O638" i="10" s="1"/>
  <c r="M692" i="10"/>
  <c r="O692" i="10" s="1"/>
  <c r="M752" i="10"/>
  <c r="O752" i="10" s="1"/>
  <c r="M552" i="10"/>
  <c r="O552" i="10" s="1"/>
  <c r="M112" i="10"/>
  <c r="O112" i="10" s="1"/>
  <c r="M1280" i="10"/>
  <c r="O1280" i="10" s="1"/>
  <c r="M892" i="10"/>
  <c r="O892" i="10" s="1"/>
  <c r="M698" i="10"/>
  <c r="O698" i="10" s="1"/>
  <c r="M378" i="10"/>
  <c r="O378" i="10" s="1"/>
  <c r="M265" i="10"/>
  <c r="O265" i="10" s="1"/>
  <c r="M750" i="10"/>
  <c r="O750" i="10" s="1"/>
  <c r="M816" i="10"/>
  <c r="O816" i="10" s="1"/>
  <c r="M1083" i="10"/>
  <c r="O1083" i="10" s="1"/>
  <c r="M809" i="10"/>
  <c r="O809" i="10" s="1"/>
  <c r="M688" i="10"/>
  <c r="O688" i="10" s="1"/>
  <c r="M494" i="10"/>
  <c r="O494" i="10" s="1"/>
  <c r="M908" i="10"/>
  <c r="O908" i="10" s="1"/>
  <c r="M531" i="10"/>
  <c r="O531" i="10" s="1"/>
  <c r="M168" i="10"/>
  <c r="O168" i="10" s="1"/>
  <c r="M483" i="10"/>
  <c r="O483" i="10" s="1"/>
  <c r="M277" i="10"/>
  <c r="O277" i="10" s="1"/>
  <c r="M808" i="10"/>
  <c r="O808" i="10" s="1"/>
  <c r="M769" i="10"/>
  <c r="O769" i="10" s="1"/>
  <c r="M562" i="10"/>
  <c r="O562" i="10" s="1"/>
  <c r="M1095" i="10"/>
  <c r="O1095" i="10" s="1"/>
  <c r="M847" i="10"/>
  <c r="O847" i="10" s="1"/>
  <c r="M587" i="10"/>
  <c r="O587" i="10" s="1"/>
  <c r="M558" i="10"/>
  <c r="O558" i="10" s="1"/>
  <c r="M866" i="10"/>
  <c r="O866" i="10" s="1"/>
  <c r="M751" i="10"/>
  <c r="O751" i="10" s="1"/>
  <c r="M612" i="10"/>
  <c r="O612" i="10" s="1"/>
  <c r="M746" i="10"/>
  <c r="O746" i="10" s="1"/>
  <c r="M958" i="10"/>
  <c r="O958" i="10" s="1"/>
  <c r="M1169" i="10"/>
  <c r="O1169" i="10" s="1"/>
  <c r="M64" i="10"/>
  <c r="O64" i="10" s="1"/>
  <c r="M1190" i="10"/>
  <c r="O1190" i="10" s="1"/>
  <c r="M862" i="10"/>
  <c r="O862" i="10" s="1"/>
  <c r="M316" i="10"/>
  <c r="O316" i="10" s="1"/>
  <c r="M52" i="10"/>
  <c r="O52" i="10" s="1"/>
  <c r="M533" i="10"/>
  <c r="O533" i="10" s="1"/>
  <c r="M487" i="10"/>
  <c r="O487" i="10" s="1"/>
  <c r="M771" i="10"/>
  <c r="O771" i="10" s="1"/>
  <c r="M853" i="10"/>
  <c r="O853" i="10" s="1"/>
  <c r="M113" i="10"/>
  <c r="O113" i="10" s="1"/>
  <c r="M14" i="10"/>
  <c r="O14" i="10" s="1"/>
  <c r="M227" i="10"/>
  <c r="O227" i="10" s="1"/>
  <c r="M884" i="10"/>
  <c r="O884" i="10" s="1"/>
  <c r="M104" i="10"/>
  <c r="O104" i="10" s="1"/>
  <c r="M111" i="10"/>
  <c r="O111" i="10" s="1"/>
  <c r="M415" i="10"/>
  <c r="O415" i="10" s="1"/>
  <c r="M710" i="10"/>
  <c r="O710" i="10" s="1"/>
  <c r="M573" i="10"/>
  <c r="O573" i="10" s="1"/>
  <c r="M584" i="10"/>
  <c r="O584" i="10" s="1"/>
  <c r="M264" i="10"/>
  <c r="O264" i="10" s="1"/>
  <c r="M657" i="10"/>
  <c r="O657" i="10" s="1"/>
  <c r="M471" i="10"/>
  <c r="O471" i="10" s="1"/>
  <c r="M865" i="10"/>
  <c r="O865" i="10" s="1"/>
  <c r="M310" i="10"/>
  <c r="O310" i="10" s="1"/>
  <c r="M321" i="10"/>
  <c r="O321" i="10" s="1"/>
  <c r="M439" i="10"/>
  <c r="O439" i="10" s="1"/>
  <c r="M572" i="10"/>
  <c r="O572" i="10" s="1"/>
  <c r="M155" i="10"/>
  <c r="O155" i="10" s="1"/>
  <c r="M250" i="10"/>
  <c r="O250" i="10" s="1"/>
  <c r="M163" i="10"/>
  <c r="O163" i="10" s="1"/>
  <c r="M1030" i="10"/>
  <c r="O1030" i="10" s="1"/>
  <c r="M1036" i="10"/>
  <c r="O1036" i="10" s="1"/>
  <c r="M1206" i="10"/>
  <c r="O1206" i="10" s="1"/>
  <c r="M162" i="10"/>
  <c r="O162" i="10" s="1"/>
  <c r="M594" i="10"/>
  <c r="O594" i="10" s="1"/>
  <c r="M196" i="10"/>
  <c r="O196" i="10" s="1"/>
  <c r="M1231" i="10"/>
  <c r="O1231" i="10" s="1"/>
  <c r="M720" i="10"/>
  <c r="O720" i="10" s="1"/>
  <c r="M154" i="10"/>
  <c r="O154" i="10" s="1"/>
  <c r="M342" i="10"/>
  <c r="O342" i="10" s="1"/>
  <c r="M1050" i="10"/>
  <c r="O1050" i="10" s="1"/>
  <c r="M1034" i="10"/>
  <c r="O1034" i="10" s="1"/>
  <c r="M796" i="10"/>
  <c r="O796" i="10" s="1"/>
  <c r="M773" i="10"/>
  <c r="O773" i="10" s="1"/>
  <c r="M879" i="10"/>
  <c r="O879" i="10" s="1"/>
  <c r="M398" i="10"/>
  <c r="O398" i="10" s="1"/>
  <c r="M147" i="10"/>
  <c r="O147" i="10" s="1"/>
  <c r="M511" i="10"/>
  <c r="O511" i="10" s="1"/>
  <c r="M834" i="10"/>
  <c r="O834" i="10" s="1"/>
  <c r="M897" i="10"/>
  <c r="O897" i="10" s="1"/>
  <c r="M278" i="10"/>
  <c r="O278" i="10" s="1"/>
  <c r="M679" i="10"/>
  <c r="O679" i="10" s="1"/>
  <c r="M1344" i="10"/>
  <c r="O1344" i="10" s="1"/>
  <c r="M1245" i="10"/>
  <c r="O1245" i="10" s="1"/>
  <c r="M138" i="10"/>
  <c r="O138" i="10" s="1"/>
  <c r="M424" i="10"/>
  <c r="O424" i="10" s="1"/>
  <c r="M1222" i="10"/>
  <c r="O1222" i="10" s="1"/>
  <c r="M372" i="10"/>
  <c r="O372" i="10" s="1"/>
  <c r="M1113" i="10"/>
  <c r="O1113" i="10" s="1"/>
  <c r="M124" i="10"/>
  <c r="O124" i="10" s="1"/>
  <c r="M753" i="10"/>
  <c r="O753" i="10" s="1"/>
  <c r="M996" i="10"/>
  <c r="O996" i="10" s="1"/>
  <c r="M1300" i="10"/>
  <c r="O1300" i="10" s="1"/>
  <c r="M328" i="10"/>
  <c r="O328" i="10" s="1"/>
  <c r="M363" i="10"/>
  <c r="O363" i="10" s="1"/>
  <c r="M198" i="10"/>
  <c r="O198" i="10" s="1"/>
  <c r="M345" i="10"/>
  <c r="O345" i="10" s="1"/>
  <c r="M578" i="10"/>
  <c r="O578" i="10" s="1"/>
  <c r="M945" i="10"/>
  <c r="O945" i="10" s="1"/>
  <c r="M431" i="10"/>
  <c r="O431" i="10" s="1"/>
  <c r="M229" i="10"/>
  <c r="O229" i="10" s="1"/>
  <c r="M1282" i="10"/>
  <c r="O1282" i="10" s="1"/>
  <c r="M464" i="10"/>
  <c r="O464" i="10" s="1"/>
  <c r="M909" i="10"/>
  <c r="O909" i="10" s="1"/>
  <c r="M470" i="10"/>
  <c r="O470" i="10" s="1"/>
  <c r="M842" i="10"/>
  <c r="O842" i="10" s="1"/>
  <c r="M575" i="10"/>
  <c r="O575" i="10" s="1"/>
  <c r="M292" i="10"/>
  <c r="O292" i="10" s="1"/>
  <c r="M1035" i="10"/>
  <c r="O1035" i="10" s="1"/>
  <c r="M960" i="10"/>
  <c r="O960" i="10" s="1"/>
  <c r="M189" i="10"/>
  <c r="O189" i="10" s="1"/>
  <c r="M391" i="10"/>
  <c r="O391" i="10" s="1"/>
  <c r="M989" i="10"/>
  <c r="O989" i="10" s="1"/>
  <c r="M534" i="10"/>
  <c r="O534" i="10" s="1"/>
  <c r="M684" i="10"/>
  <c r="O684" i="10" s="1"/>
  <c r="M798" i="10"/>
  <c r="O798" i="10" s="1"/>
  <c r="M961" i="10"/>
  <c r="O961" i="10" s="1"/>
  <c r="M1145" i="10"/>
  <c r="O1145" i="10" s="1"/>
  <c r="M336" i="10"/>
  <c r="O336" i="10" s="1"/>
  <c r="M1011" i="10"/>
  <c r="O1011" i="10" s="1"/>
  <c r="M338" i="10"/>
  <c r="O338" i="10" s="1"/>
  <c r="M683" i="10"/>
  <c r="O683" i="10" s="1"/>
  <c r="M881" i="10"/>
  <c r="O881" i="10" s="1"/>
  <c r="M383" i="10"/>
  <c r="O383" i="10" s="1"/>
  <c r="M1279" i="10"/>
  <c r="O1279" i="10" s="1"/>
  <c r="M1046" i="10"/>
  <c r="O1046" i="10" s="1"/>
  <c r="M262" i="10"/>
  <c r="O262" i="10" s="1"/>
  <c r="M792" i="10"/>
  <c r="O792" i="10" s="1"/>
  <c r="M755" i="10"/>
  <c r="O755" i="10" s="1"/>
  <c r="M1236" i="10"/>
  <c r="O1236" i="10" s="1"/>
  <c r="M1223" i="10"/>
  <c r="O1223" i="10" s="1"/>
  <c r="M1263" i="10"/>
  <c r="O1263" i="10" s="1"/>
  <c r="M432" i="10"/>
  <c r="O432" i="10" s="1"/>
  <c r="M1342" i="10"/>
  <c r="O1342" i="10" s="1"/>
  <c r="M655" i="10"/>
  <c r="O655" i="10" s="1"/>
  <c r="M1078" i="10"/>
  <c r="O1078" i="10" s="1"/>
  <c r="M396" i="10"/>
  <c r="O396" i="10" s="1"/>
  <c r="M1167" i="10"/>
  <c r="O1167" i="10" s="1"/>
  <c r="M719" i="10"/>
  <c r="O719" i="10" s="1"/>
  <c r="M1001" i="10"/>
  <c r="O1001" i="10" s="1"/>
  <c r="M563" i="10"/>
  <c r="O563" i="10" s="1"/>
  <c r="M434" i="10"/>
  <c r="O434" i="10" s="1"/>
  <c r="M156" i="10"/>
  <c r="O156" i="10" s="1"/>
  <c r="M466" i="10"/>
  <c r="O466" i="10" s="1"/>
  <c r="M907" i="10"/>
  <c r="O907" i="10" s="1"/>
  <c r="M330" i="10"/>
  <c r="O330" i="10" s="1"/>
  <c r="M1153" i="10"/>
  <c r="O1153" i="10" s="1"/>
  <c r="M1017" i="10"/>
  <c r="O1017" i="10" s="1"/>
  <c r="M161" i="10"/>
  <c r="O161" i="10" s="1"/>
  <c r="M629" i="10"/>
  <c r="O629" i="10" s="1"/>
  <c r="M1339" i="10"/>
  <c r="O1339" i="10" s="1"/>
  <c r="M422" i="10"/>
  <c r="O422" i="10" s="1"/>
  <c r="M963" i="10"/>
  <c r="O963" i="10" s="1"/>
  <c r="M333" i="10"/>
  <c r="O333" i="10" s="1"/>
  <c r="M1104" i="10"/>
  <c r="O1104" i="10" s="1"/>
  <c r="M560" i="10"/>
  <c r="O560" i="10" s="1"/>
  <c r="M472" i="10"/>
  <c r="O472" i="10" s="1"/>
  <c r="M110" i="10"/>
  <c r="O110" i="10" s="1"/>
  <c r="M1118" i="10"/>
  <c r="O1118" i="10" s="1"/>
  <c r="M715" i="10"/>
  <c r="O715" i="10" s="1"/>
  <c r="M1160" i="10"/>
  <c r="O1160" i="10" s="1"/>
  <c r="M689" i="10"/>
  <c r="O689" i="10" s="1"/>
  <c r="M410" i="10"/>
  <c r="O410" i="10" s="1"/>
  <c r="M953" i="10"/>
  <c r="O953" i="10" s="1"/>
  <c r="M943" i="10"/>
  <c r="O943" i="10" s="1"/>
  <c r="M1262" i="10"/>
  <c r="O1262" i="10" s="1"/>
  <c r="M193" i="10"/>
  <c r="O193" i="10" s="1"/>
  <c r="M585" i="10"/>
  <c r="O585" i="10" s="1"/>
  <c r="M454" i="10"/>
  <c r="O454" i="10" s="1"/>
  <c r="M1064" i="10"/>
  <c r="O1064" i="10" s="1"/>
  <c r="M1337" i="10"/>
  <c r="O1337" i="10" s="1"/>
  <c r="M733" i="10"/>
  <c r="O733" i="10" s="1"/>
  <c r="M1251" i="10"/>
  <c r="O1251" i="10" s="1"/>
  <c r="M404" i="10"/>
  <c r="O404" i="10" s="1"/>
  <c r="M811" i="10"/>
  <c r="O811" i="10" s="1"/>
  <c r="M1006" i="10"/>
  <c r="O1006" i="10" s="1"/>
  <c r="M1322" i="10"/>
  <c r="O1322" i="10" s="1"/>
  <c r="M1311" i="10"/>
  <c r="O1311" i="10" s="1"/>
  <c r="M868" i="10"/>
  <c r="O868" i="10" s="1"/>
  <c r="M387" i="10"/>
  <c r="O387" i="10" s="1"/>
  <c r="M788" i="10"/>
  <c r="O788" i="10" s="1"/>
  <c r="M844" i="10"/>
  <c r="O844" i="10" s="1"/>
  <c r="M1059" i="10"/>
  <c r="O1059" i="10" s="1"/>
  <c r="M1179" i="10"/>
  <c r="O1179" i="10" s="1"/>
  <c r="M1014" i="10"/>
  <c r="O1014" i="10" s="1"/>
  <c r="M631" i="10"/>
  <c r="O631" i="10" s="1"/>
  <c r="M674" i="10"/>
  <c r="O674" i="10" s="1"/>
  <c r="M474" i="10"/>
  <c r="O474" i="10" s="1"/>
  <c r="M682" i="10"/>
  <c r="O682" i="10" s="1"/>
  <c r="M1191" i="10"/>
  <c r="O1191" i="10" s="1"/>
  <c r="M1042" i="10"/>
  <c r="O1042" i="10" s="1"/>
  <c r="M505" i="10"/>
  <c r="O505" i="10" s="1"/>
  <c r="M1053" i="10"/>
  <c r="O1053" i="10" s="1"/>
  <c r="M348" i="10"/>
  <c r="O348" i="10" s="1"/>
  <c r="M648" i="10"/>
  <c r="O648" i="10" s="1"/>
  <c r="M355" i="10"/>
  <c r="O355" i="10" s="1"/>
  <c r="M1315" i="10"/>
  <c r="O1315" i="10" s="1"/>
  <c r="M721" i="10"/>
  <c r="O721" i="10" s="1"/>
  <c r="M925" i="10"/>
  <c r="O925" i="10" s="1"/>
  <c r="M820" i="10"/>
  <c r="O820" i="10" s="1"/>
  <c r="M904" i="10"/>
  <c r="O904" i="10" s="1"/>
  <c r="M401" i="10"/>
  <c r="O401" i="10" s="1"/>
  <c r="M605" i="10"/>
  <c r="O605" i="10" s="1"/>
  <c r="M1097" i="10"/>
  <c r="O1097" i="10" s="1"/>
  <c r="M708" i="10"/>
  <c r="O708" i="10" s="1"/>
  <c r="M556" i="10"/>
  <c r="O556" i="10" s="1"/>
  <c r="M1317" i="10"/>
  <c r="O1317" i="10" s="1"/>
  <c r="M734" i="10"/>
  <c r="O734" i="10" s="1"/>
  <c r="M894" i="10"/>
  <c r="O894" i="10" s="1"/>
  <c r="M777" i="10"/>
  <c r="O777" i="10" s="1"/>
  <c r="M522" i="10"/>
  <c r="O522" i="10" s="1"/>
  <c r="M540" i="10"/>
  <c r="O540" i="10" s="1"/>
  <c r="M1093" i="10"/>
  <c r="O1093" i="10" s="1"/>
  <c r="M1329" i="10"/>
  <c r="O1329" i="10" s="1"/>
  <c r="M954" i="10"/>
  <c r="O954" i="10" s="1"/>
  <c r="M889" i="10"/>
  <c r="O889" i="10" s="1"/>
  <c r="M982" i="10"/>
  <c r="O982" i="10" s="1"/>
  <c r="M603" i="10"/>
  <c r="O603" i="10" s="1"/>
  <c r="M502" i="10"/>
  <c r="O502" i="10" s="1"/>
  <c r="M576" i="10"/>
  <c r="O576" i="10" s="1"/>
  <c r="M1199" i="10"/>
  <c r="O1199" i="10" s="1"/>
  <c r="M501" i="10"/>
  <c r="O501" i="10" s="1"/>
  <c r="M255" i="10"/>
  <c r="O255" i="10" s="1"/>
  <c r="M1314" i="10"/>
  <c r="O1314" i="10" s="1"/>
  <c r="M938" i="10"/>
  <c r="O938" i="10" s="1"/>
  <c r="M1057" i="10"/>
  <c r="O1057" i="10" s="1"/>
  <c r="M1216" i="10"/>
  <c r="O1216" i="10" s="1"/>
  <c r="M707" i="10"/>
  <c r="O707" i="10" s="1"/>
  <c r="M1293" i="10"/>
  <c r="O1293" i="10" s="1"/>
  <c r="M661" i="10"/>
  <c r="O661" i="10" s="1"/>
  <c r="M1326" i="10"/>
  <c r="O1326" i="10" s="1"/>
  <c r="M718" i="10"/>
  <c r="O718" i="10" s="1"/>
  <c r="M878" i="10"/>
  <c r="O878" i="10" s="1"/>
  <c r="M947" i="10"/>
  <c r="O947" i="10" s="1"/>
  <c r="M1338" i="10"/>
  <c r="O1338" i="10" s="1"/>
  <c r="M901" i="10"/>
  <c r="O901" i="10" s="1"/>
  <c r="M1004" i="10"/>
  <c r="O1004" i="10" s="1"/>
  <c r="M1147" i="10"/>
  <c r="O1147" i="10" s="1"/>
  <c r="M1304" i="10"/>
  <c r="O1304" i="10" s="1"/>
  <c r="M606" i="10"/>
  <c r="O606" i="10" s="1"/>
  <c r="M776" i="10"/>
  <c r="O776" i="10" s="1"/>
  <c r="M1110" i="10"/>
  <c r="O1110" i="10" s="1"/>
  <c r="M819" i="10"/>
  <c r="O819" i="10" s="1"/>
  <c r="M1221" i="10"/>
  <c r="O1221" i="10" s="1"/>
  <c r="M1052" i="10"/>
  <c r="O1052" i="10" s="1"/>
  <c r="M1287" i="10"/>
  <c r="O1287" i="10" s="1"/>
  <c r="M781" i="10"/>
  <c r="O781" i="10" s="1"/>
  <c r="M677" i="10"/>
  <c r="O677" i="10" s="1"/>
  <c r="M790" i="10"/>
  <c r="O790" i="10" s="1"/>
  <c r="M1327" i="10"/>
  <c r="O1327" i="10" s="1"/>
  <c r="M806" i="10"/>
  <c r="O806" i="10" s="1"/>
  <c r="M1005" i="10"/>
  <c r="O1005" i="10" s="1"/>
  <c r="M561" i="10"/>
  <c r="O561" i="10" s="1"/>
  <c r="M685" i="10"/>
  <c r="O685" i="10" s="1"/>
  <c r="M986" i="10"/>
  <c r="O986" i="10" s="1"/>
  <c r="M1343" i="10"/>
  <c r="O1343" i="10" s="1"/>
  <c r="M658" i="10"/>
  <c r="O658" i="10" s="1"/>
  <c r="M279" i="10"/>
  <c r="O279" i="10" s="1"/>
  <c r="M995" i="10"/>
  <c r="O995" i="10" s="1"/>
  <c r="M778" i="10"/>
  <c r="O778" i="10" s="1"/>
  <c r="M1077" i="10"/>
  <c r="O1077" i="10" s="1"/>
  <c r="M764" i="10"/>
  <c r="O764" i="10" s="1"/>
  <c r="M477" i="10"/>
  <c r="O477" i="10" s="1"/>
  <c r="M1068" i="10"/>
  <c r="O1068" i="10" s="1"/>
  <c r="M874" i="10"/>
  <c r="O874" i="10" s="1"/>
  <c r="M680" i="10"/>
  <c r="O680" i="10" s="1"/>
  <c r="M1055" i="10"/>
  <c r="O1055" i="10" s="1"/>
  <c r="M1168" i="10"/>
  <c r="O1168" i="10" s="1"/>
  <c r="M525" i="10"/>
  <c r="O525" i="10" s="1"/>
  <c r="M1098" i="10"/>
  <c r="O1098" i="10" s="1"/>
  <c r="M1197" i="10"/>
  <c r="O1197" i="10" s="1"/>
  <c r="M1056" i="10"/>
  <c r="O1056" i="10" s="1"/>
  <c r="M815" i="10"/>
  <c r="O815" i="10" s="1"/>
  <c r="M593" i="10"/>
  <c r="O593" i="10" s="1"/>
  <c r="M1028" i="10"/>
  <c r="O1028" i="10" s="1"/>
  <c r="M762" i="10"/>
  <c r="O762" i="10" s="1"/>
  <c r="M586" i="10"/>
  <c r="O586" i="10" s="1"/>
  <c r="M930" i="10"/>
  <c r="O930" i="10" s="1"/>
  <c r="M1175" i="10"/>
  <c r="O1175" i="10" s="1"/>
  <c r="M1268" i="10"/>
  <c r="O1268" i="10" s="1"/>
  <c r="M766" i="10"/>
  <c r="O766" i="10" s="1"/>
  <c r="M1195" i="10"/>
  <c r="O1195" i="10" s="1"/>
  <c r="M1269" i="10"/>
  <c r="O1269" i="10" s="1"/>
  <c r="M905" i="10"/>
  <c r="O905" i="10" s="1"/>
  <c r="M1062" i="10"/>
  <c r="O1062" i="10" s="1"/>
  <c r="M1033" i="10"/>
  <c r="O1033" i="10" s="1"/>
  <c r="M775" i="10"/>
  <c r="O775" i="10" s="1"/>
  <c r="M744" i="10"/>
  <c r="O744" i="10" s="1"/>
  <c r="M1233" i="10"/>
  <c r="O1233" i="10" s="1"/>
  <c r="M1219" i="10"/>
  <c r="O1219" i="10" s="1"/>
  <c r="M438" i="10"/>
  <c r="O438" i="10" s="1"/>
  <c r="M696" i="10"/>
  <c r="O696" i="10" s="1"/>
  <c r="M1209" i="10"/>
  <c r="O1209" i="10" s="1"/>
  <c r="M1259" i="10"/>
  <c r="O1259" i="10" s="1"/>
  <c r="M1159" i="10"/>
  <c r="O1159" i="10" s="1"/>
  <c r="M1081" i="10"/>
  <c r="O1081" i="10" s="1"/>
  <c r="M569" i="10"/>
  <c r="O569" i="10" s="1"/>
  <c r="M1296" i="10"/>
  <c r="O1296" i="10" s="1"/>
  <c r="M356" i="10"/>
  <c r="O356" i="10" s="1"/>
  <c r="M759" i="10"/>
  <c r="O759" i="10" s="1"/>
  <c r="M1212" i="10"/>
  <c r="O1212" i="10" s="1"/>
  <c r="M1086" i="10"/>
  <c r="O1086" i="10" s="1"/>
  <c r="M1309" i="10"/>
  <c r="O1309" i="10" s="1"/>
  <c r="M1334" i="10"/>
  <c r="O1334" i="10" s="1"/>
  <c r="M1341" i="10"/>
  <c r="O1341" i="10" s="1"/>
  <c r="M613" i="10"/>
  <c r="O613" i="10" s="1"/>
  <c r="M651" i="10"/>
  <c r="O651" i="10" s="1"/>
  <c r="M1207" i="10"/>
  <c r="O1207" i="10" s="1"/>
  <c r="M801" i="10"/>
  <c r="O801" i="10" s="1"/>
  <c r="M1029" i="10"/>
  <c r="O1029" i="10" s="1"/>
  <c r="M529" i="10"/>
  <c r="O529" i="10" s="1"/>
  <c r="M386" i="10"/>
  <c r="O386" i="10" s="1"/>
  <c r="M1247" i="10"/>
  <c r="O1247" i="10" s="1"/>
  <c r="M600" i="10"/>
  <c r="O600" i="10" s="1"/>
  <c r="M1181" i="10"/>
  <c r="O1181" i="10" s="1"/>
  <c r="M517" i="10"/>
  <c r="O517" i="10" s="1"/>
  <c r="M711" i="10"/>
  <c r="O711" i="10" s="1"/>
  <c r="M678" i="10"/>
  <c r="O678" i="10" s="1"/>
  <c r="M636" i="10"/>
  <c r="O636" i="10" s="1"/>
  <c r="M1323" i="10"/>
  <c r="O1323" i="10" s="1"/>
  <c r="M1349" i="10"/>
  <c r="O1349" i="10" s="1"/>
  <c r="M713" i="10"/>
  <c r="O713" i="10" s="1"/>
  <c r="M1126" i="10"/>
  <c r="O1126" i="10" s="1"/>
  <c r="M1180" i="10"/>
  <c r="O1180" i="10" s="1"/>
  <c r="M1184" i="10"/>
  <c r="O1184" i="10" s="1"/>
  <c r="M1115" i="10"/>
  <c r="O1115" i="10" s="1"/>
  <c r="M1229" i="10"/>
  <c r="O1229" i="10" s="1"/>
  <c r="M1163" i="10"/>
  <c r="O1163" i="10" s="1"/>
  <c r="M1016" i="10"/>
  <c r="O1016" i="10" s="1"/>
  <c r="M346" i="10"/>
  <c r="O346" i="10" s="1"/>
  <c r="M1284" i="10"/>
  <c r="O1284" i="10" s="1"/>
  <c r="M1149" i="10"/>
  <c r="O1149" i="10" s="1"/>
  <c r="M392" i="10"/>
  <c r="O392" i="10" s="1"/>
  <c r="M567" i="10"/>
  <c r="O567" i="10" s="1"/>
  <c r="M1116" i="10"/>
  <c r="O1116" i="10" s="1"/>
  <c r="M988" i="10"/>
  <c r="O988" i="10" s="1"/>
  <c r="M337" i="10"/>
  <c r="O337" i="10" s="1"/>
  <c r="M1132" i="10"/>
  <c r="O1132" i="10" s="1"/>
  <c r="M888" i="10"/>
  <c r="O888" i="10" s="1"/>
  <c r="M772" i="10"/>
  <c r="O772" i="10" s="1"/>
  <c r="M855" i="10"/>
  <c r="O855" i="10" s="1"/>
  <c r="M1108" i="10"/>
  <c r="O1108" i="10" s="1"/>
  <c r="M926" i="10"/>
  <c r="O926" i="10" s="1"/>
  <c r="M1274" i="10"/>
  <c r="O1274" i="10" s="1"/>
  <c r="M641" i="10"/>
  <c r="O641" i="10" s="1"/>
  <c r="M1158" i="10"/>
  <c r="O1158" i="10" s="1"/>
  <c r="M1089" i="10"/>
  <c r="O1089" i="10" s="1"/>
  <c r="M902" i="10"/>
  <c r="O902" i="10" s="1"/>
  <c r="M1015" i="10"/>
  <c r="O1015" i="10" s="1"/>
  <c r="M450" i="10"/>
  <c r="O450" i="10" s="1"/>
  <c r="M704" i="10"/>
  <c r="O704" i="10" s="1"/>
  <c r="M1261" i="10"/>
  <c r="O1261" i="10" s="1"/>
  <c r="M786" i="10"/>
  <c r="O786" i="10" s="1"/>
  <c r="M912" i="10"/>
  <c r="O912" i="10" s="1"/>
  <c r="M272" i="10"/>
  <c r="O272" i="10" s="1"/>
  <c r="M1345" i="10"/>
  <c r="O1345" i="10" s="1"/>
  <c r="M1037" i="10"/>
  <c r="O1037" i="10" s="1"/>
  <c r="M1198" i="10"/>
  <c r="O1198" i="10" s="1"/>
  <c r="M1288" i="10"/>
  <c r="O1288" i="10" s="1"/>
  <c r="M659" i="10"/>
  <c r="O659" i="10" s="1"/>
  <c r="M890" i="10"/>
  <c r="O890" i="10" s="1"/>
  <c r="M1128" i="10"/>
  <c r="O1128" i="10" s="1"/>
  <c r="M797" i="10"/>
  <c r="O797" i="10" s="1"/>
  <c r="M500" i="10"/>
  <c r="O500" i="10" s="1"/>
  <c r="M756" i="10"/>
  <c r="O756" i="10" s="1"/>
  <c r="M676" i="10"/>
  <c r="O676" i="10" s="1"/>
  <c r="M859" i="10"/>
  <c r="O859" i="10" s="1"/>
  <c r="M1335" i="10"/>
  <c r="O1335" i="10" s="1"/>
  <c r="M1260" i="10"/>
  <c r="O1260" i="10" s="1"/>
  <c r="M672" i="10"/>
  <c r="O672" i="10" s="1"/>
  <c r="M1235" i="10"/>
  <c r="O1235" i="10" s="1"/>
  <c r="M1267" i="10"/>
  <c r="O1267" i="10" s="1"/>
  <c r="M1088" i="10"/>
  <c r="O1088" i="10" s="1"/>
  <c r="M1031" i="10"/>
  <c r="O1031" i="10" s="1"/>
  <c r="M1312" i="10"/>
  <c r="O1312" i="10" s="1"/>
  <c r="M871" i="10"/>
  <c r="O871" i="10" s="1"/>
  <c r="M1048" i="10"/>
  <c r="O1048" i="10" s="1"/>
  <c r="M607" i="10"/>
  <c r="O607" i="10" s="1"/>
  <c r="M829" i="10"/>
  <c r="O829" i="10" s="1"/>
  <c r="M935" i="10"/>
  <c r="O935" i="10" s="1"/>
  <c r="M1060" i="10"/>
  <c r="O1060" i="10" s="1"/>
  <c r="M1012" i="10"/>
  <c r="O1012" i="10" s="1"/>
  <c r="M735" i="10"/>
  <c r="O735" i="10" s="1"/>
  <c r="M1065" i="10"/>
  <c r="O1065" i="10" s="1"/>
  <c r="M1061" i="10"/>
  <c r="O1061" i="10" s="1"/>
  <c r="M1346" i="10"/>
  <c r="O1346" i="10" s="1"/>
  <c r="M748" i="10"/>
  <c r="O748" i="10" s="1"/>
  <c r="M1125" i="10"/>
  <c r="O1125" i="10" s="1"/>
  <c r="M635" i="10"/>
  <c r="O635" i="10" s="1"/>
  <c r="M1285" i="10"/>
  <c r="O1285" i="10" s="1"/>
  <c r="M1023" i="10"/>
  <c r="O1023" i="10" s="1"/>
  <c r="M782" i="10"/>
  <c r="O782" i="10" s="1"/>
  <c r="M633" i="10"/>
  <c r="O633" i="10" s="1"/>
  <c r="M951" i="10"/>
  <c r="O951" i="10" s="1"/>
  <c r="M1073" i="10"/>
  <c r="O1073" i="10" s="1"/>
  <c r="M1166" i="10"/>
  <c r="O1166" i="10" s="1"/>
  <c r="M1347" i="10"/>
  <c r="O1347" i="10" s="1"/>
  <c r="M385" i="10"/>
  <c r="O385" i="10" s="1"/>
  <c r="M743" i="10"/>
  <c r="O743" i="10" s="1"/>
  <c r="M849" i="10"/>
  <c r="O849" i="10" s="1"/>
  <c r="M1040" i="10"/>
  <c r="O1040" i="10" s="1"/>
  <c r="M1202" i="10"/>
  <c r="O1202" i="10" s="1"/>
  <c r="M911" i="10"/>
  <c r="O911" i="10" s="1"/>
  <c r="M608" i="10"/>
  <c r="O608" i="10" s="1"/>
  <c r="M990" i="10"/>
  <c r="O990" i="10" s="1"/>
  <c r="M975" i="10"/>
  <c r="O975" i="10" s="1"/>
  <c r="M1194" i="10"/>
  <c r="O1194" i="10" s="1"/>
  <c r="M1306" i="10"/>
  <c r="O1306" i="10" s="1"/>
  <c r="M914" i="10"/>
  <c r="O914" i="10" s="1"/>
  <c r="M1281" i="10"/>
  <c r="O1281" i="10" s="1"/>
  <c r="M851" i="10"/>
  <c r="O851" i="10" s="1"/>
  <c r="M840" i="10"/>
  <c r="O840" i="10" s="1"/>
  <c r="M813" i="10"/>
  <c r="O813" i="10" s="1"/>
  <c r="M627" i="10"/>
  <c r="O627" i="10" s="1"/>
  <c r="M942" i="10"/>
  <c r="O942" i="10" s="1"/>
  <c r="M841" i="10"/>
  <c r="O841" i="10" s="1"/>
  <c r="M1154" i="10"/>
  <c r="O1154" i="10" s="1"/>
  <c r="M767" i="10"/>
  <c r="O767" i="10" s="1"/>
  <c r="M1238" i="10"/>
  <c r="O1238" i="10" s="1"/>
  <c r="M1294" i="10"/>
  <c r="O1294" i="10" s="1"/>
  <c r="M669" i="10"/>
  <c r="O669" i="10" s="1"/>
  <c r="M1000" i="10"/>
  <c r="O1000" i="10" s="1"/>
  <c r="M723" i="10"/>
  <c r="O723" i="10" s="1"/>
  <c r="M486" i="10"/>
  <c r="O486" i="10" s="1"/>
  <c r="M1129" i="10"/>
  <c r="O1129" i="10" s="1"/>
  <c r="M402" i="10"/>
  <c r="O402" i="10" s="1"/>
  <c r="M580" i="10"/>
  <c r="O580" i="10" s="1"/>
  <c r="M1120" i="10"/>
  <c r="O1120" i="10" s="1"/>
  <c r="M1210" i="10"/>
  <c r="O1210" i="10" s="1"/>
  <c r="M1075" i="10"/>
  <c r="O1075" i="10" s="1"/>
  <c r="M974" i="10"/>
  <c r="O974" i="10" s="1"/>
  <c r="M610" i="10"/>
  <c r="O610" i="10" s="1"/>
  <c r="M1225" i="10"/>
  <c r="O1225" i="10" s="1"/>
  <c r="M742" i="10"/>
  <c r="O742" i="10" s="1"/>
  <c r="M1239" i="10"/>
  <c r="O1239" i="10" s="1"/>
  <c r="M1196" i="10"/>
  <c r="O1196" i="10" s="1"/>
  <c r="M1305" i="10"/>
  <c r="O1305" i="10" s="1"/>
  <c r="M1070" i="10"/>
  <c r="O1070" i="10" s="1"/>
  <c r="M1264" i="10"/>
  <c r="O1264" i="10" s="1"/>
  <c r="M843" i="10"/>
  <c r="O843" i="10" s="1"/>
  <c r="M1072" i="10"/>
  <c r="O1072" i="10" s="1"/>
  <c r="M860" i="10"/>
  <c r="O860" i="10" s="1"/>
  <c r="M546" i="10"/>
  <c r="O546" i="10" s="1"/>
  <c r="M1054" i="10"/>
  <c r="O1054" i="10" s="1"/>
  <c r="M1069" i="10"/>
  <c r="O1069" i="10" s="1"/>
  <c r="M993" i="10"/>
  <c r="O993" i="10" s="1"/>
  <c r="M1024" i="10"/>
  <c r="O1024" i="10" s="1"/>
  <c r="M1333" i="10"/>
  <c r="O1333" i="10" s="1"/>
  <c r="M484" i="10"/>
  <c r="O484" i="10" s="1"/>
  <c r="M642" i="10"/>
  <c r="O642" i="10" s="1"/>
  <c r="M622" i="10"/>
  <c r="O622" i="10" s="1"/>
  <c r="M1043" i="10"/>
  <c r="O1043" i="10" s="1"/>
  <c r="M983" i="10"/>
  <c r="O983" i="10" s="1"/>
  <c r="M805" i="10"/>
  <c r="O805" i="10" s="1"/>
  <c r="M1227" i="10"/>
  <c r="O1227" i="10" s="1"/>
  <c r="M836" i="10"/>
  <c r="O836" i="10" s="1"/>
  <c r="M1256" i="10"/>
  <c r="O1256" i="10" s="1"/>
  <c r="M1331" i="10"/>
  <c r="O1331" i="10" s="1"/>
  <c r="M917" i="10"/>
  <c r="O917" i="10" s="1"/>
  <c r="M1201" i="10"/>
  <c r="O1201" i="10" s="1"/>
  <c r="M1295" i="10"/>
  <c r="O1295" i="10" s="1"/>
  <c r="M1308" i="10"/>
  <c r="O1308" i="10" s="1"/>
  <c r="M493" i="10"/>
  <c r="O493" i="10" s="1"/>
  <c r="M1218" i="10"/>
  <c r="O1218" i="10" s="1"/>
  <c r="M1246" i="10"/>
  <c r="O1246" i="10" s="1"/>
  <c r="M1067" i="10"/>
  <c r="O1067" i="10" s="1"/>
  <c r="M1041" i="10"/>
  <c r="O1041" i="10" s="1"/>
  <c r="M1310" i="10"/>
  <c r="O1310" i="10" s="1"/>
  <c r="M869" i="10"/>
  <c r="O869" i="10" s="1"/>
  <c r="M1137" i="10"/>
  <c r="O1137" i="10" s="1"/>
  <c r="M1348" i="10"/>
  <c r="O1348" i="10" s="1"/>
  <c r="M1092" i="10"/>
  <c r="O1092" i="10" s="1"/>
  <c r="M741" i="10"/>
  <c r="O741" i="10" s="1"/>
  <c r="M1192" i="10"/>
  <c r="O1192" i="10" s="1"/>
  <c r="M601" i="10"/>
  <c r="O601" i="10" s="1"/>
  <c r="M566" i="10"/>
  <c r="O566" i="10" s="1"/>
  <c r="M206" i="10"/>
  <c r="O206" i="10" s="1"/>
  <c r="O671" i="10"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<sst xmlns="http://schemas.openxmlformats.org/spreadsheetml/2006/main" count="45998" uniqueCount="13373">
  <si>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</si>
  <si>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</si>
  <si>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</si>
  <si>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</si>
  <si>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</si>
  <si>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</si>
  <si>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</si>
  <si>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</si>
  <si>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</si>
  <si>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</si>
  <si>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</si>
  <si>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</si>
  <si>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</si>
  <si>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</si>
  <si>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</si>
  <si>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</si>
  <si>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</si>
  <si>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</si>
  <si>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</si>
  <si>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</si>
  <si>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</si>
  <si>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</si>
  <si>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</si>
  <si>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</si>
  <si>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</si>
  <si>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</si>
  <si>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</si>
  <si>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</si>
  <si>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</si>
  <si>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</si>
  <si>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</si>
  <si>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</si>
  <si>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</si>
  <si>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</si>
  <si>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</si>
  <si>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</si>
  <si>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</si>
  <si>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</si>
  <si>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</si>
  <si>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</si>
  <si>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</si>
  <si>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</si>
  <si>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</si>
  <si>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</si>
  <si>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</si>
  <si>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</si>
  <si>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</si>
  <si>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</si>
  <si>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</si>
  <si>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</si>
  <si>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</si>
  <si>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</si>
  <si>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</si>
  <si>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</si>
  <si>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</si>
  <si>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</si>
  <si>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</si>
  <si>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</si>
  <si>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</si>
  <si>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</si>
  <si>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</si>
  <si>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</si>
  <si>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</si>
  <si>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</si>
  <si>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</si>
  <si>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</si>
  <si>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</si>
  <si>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</si>
  <si>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</si>
  <si>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</si>
  <si>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</si>
  <si>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</si>
  <si>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</si>
  <si>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</si>
  <si>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</si>
  <si>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</si>
  <si>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</si>
  <si>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</si>
  <si>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</si>
  <si>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</si>
  <si>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</si>
  <si>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</si>
  <si>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</si>
  <si>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</si>
  <si>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</si>
  <si>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</si>
  <si>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</si>
  <si>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</si>
  <si>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</si>
  <si>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</si>
  <si>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</si>
  <si>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</si>
  <si>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</si>
  <si>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</si>
  <si>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</si>
  <si>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</si>
  <si>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</si>
  <si>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</si>
  <si>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</si>
  <si>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</si>
  <si>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</si>
  <si>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</si>
  <si>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</si>
  <si>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</si>
  <si>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</si>
  <si>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</si>
  <si>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</si>
  <si>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</si>
  <si>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</si>
  <si>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</si>
  <si>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</si>
  <si>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</si>
  <si>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</si>
  <si>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</si>
  <si>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</si>
  <si>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</si>
  <si>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</si>
  <si>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</si>
  <si>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</si>
  <si>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</si>
  <si>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</si>
  <si>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</si>
  <si>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</si>
  <si>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</si>
  <si>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</si>
  <si>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</si>
  <si>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</si>
  <si>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</si>
  <si>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</si>
  <si>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</si>
  <si>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</si>
  <si>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</si>
  <si>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</si>
  <si>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</si>
  <si>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</si>
  <si>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</si>
  <si>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</si>
  <si>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</si>
  <si>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</si>
  <si>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</si>
  <si>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</si>
  <si>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</si>
  <si>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</si>
  <si>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</si>
  <si>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</si>
  <si>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</si>
  <si>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</si>
  <si>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</si>
  <si>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</si>
  <si>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</si>
  <si>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</si>
  <si>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</si>
  <si>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</si>
  <si>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</si>
  <si>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</si>
  <si>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</si>
  <si>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</si>
  <si>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</si>
  <si>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</si>
  <si>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</si>
  <si>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</si>
  <si>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</si>
  <si>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</si>
  <si>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</si>
  <si>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</si>
  <si>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</si>
  <si>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</si>
  <si>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</si>
  <si>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</si>
  <si>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</si>
  <si>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</si>
  <si>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</si>
  <si>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</si>
  <si>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</si>
  <si>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</si>
  <si>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</si>
  <si>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</si>
  <si>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</si>
  <si>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</si>
  <si>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</si>
  <si>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</si>
  <si>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</si>
  <si>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</si>
  <si>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</si>
  <si>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</si>
  <si>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</si>
  <si>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</si>
  <si>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</si>
  <si>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</si>
  <si>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</si>
  <si>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</si>
  <si>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</si>
  <si>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</si>
  <si>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</si>
  <si>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</si>
  <si>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</si>
  <si>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</si>
  <si>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</si>
  <si>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</si>
  <si>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</si>
  <si>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</si>
  <si>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</si>
  <si>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</si>
  <si>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</si>
  <si>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</si>
  <si>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</si>
  <si>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</si>
  <si>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</si>
  <si>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</si>
  <si>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</si>
  <si>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</si>
  <si>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</si>
  <si>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</si>
  <si>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</si>
  <si>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</si>
  <si>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</si>
  <si>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</si>
  <si>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</si>
  <si>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</si>
  <si>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</si>
  <si>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</si>
  <si>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</si>
  <si>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</si>
  <si>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</si>
  <si>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</si>
  <si>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</si>
  <si>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</si>
  <si>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</si>
  <si>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</si>
  <si>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</si>
  <si>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</si>
  <si>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</si>
  <si>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</si>
  <si>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</si>
  <si>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</si>
  <si>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</si>
  <si>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</si>
  <si>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</si>
  <si>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</si>
  <si>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</si>
  <si>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</si>
  <si>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</si>
  <si>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</si>
  <si>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</si>
  <si>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</si>
  <si>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</si>
  <si>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</si>
  <si>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</si>
  <si>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</si>
  <si>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</si>
  <si>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</si>
  <si>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</si>
  <si>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</si>
  <si>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</si>
  <si>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</si>
  <si>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</si>
  <si>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</si>
  <si>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</si>
  <si>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</si>
  <si>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</si>
  <si>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</si>
  <si>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</si>
  <si>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</si>
  <si>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</si>
  <si>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</si>
  <si>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</si>
  <si>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</si>
  <si>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</si>
  <si>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</si>
  <si>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</si>
  <si>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</si>
  <si>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</si>
  <si>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</si>
  <si>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</si>
  <si>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</si>
  <si>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</si>
  <si>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</si>
  <si>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</si>
  <si>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</si>
  <si>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</si>
  <si>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</si>
  <si>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</si>
  <si>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</si>
  <si>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</si>
  <si>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</si>
  <si>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</si>
  <si>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</si>
  <si>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</si>
  <si>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</si>
  <si>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</si>
  <si>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</si>
  <si>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</si>
  <si>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</si>
  <si>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</si>
  <si>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</si>
  <si>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</si>
  <si>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</si>
  <si>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</si>
  <si>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</si>
  <si>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</si>
  <si>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</si>
  <si>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</si>
  <si>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</si>
  <si>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</si>
  <si>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</si>
  <si>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</si>
  <si>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</si>
  <si>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</si>
  <si>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</si>
  <si>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</si>
  <si>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</si>
  <si>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</si>
  <si>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</si>
  <si>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</si>
  <si>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</si>
  <si>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</si>
  <si>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</si>
  <si>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</si>
  <si>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</si>
  <si>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</si>
  <si>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</si>
  <si>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</si>
  <si>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</si>
  <si>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</si>
  <si>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</si>
  <si>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</si>
  <si>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</si>
  <si>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</si>
  <si>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</si>
  <si>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</si>
  <si>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</si>
  <si>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</si>
  <si>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</si>
  <si>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</si>
  <si>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</si>
  <si>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</si>
  <si>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</si>
  <si>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</si>
  <si>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</si>
  <si>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</si>
  <si>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</si>
  <si>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</si>
  <si>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</si>
  <si>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</si>
  <si>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</si>
  <si>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</si>
  <si>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</si>
  <si>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</si>
  <si>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</si>
  <si>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</si>
  <si>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</si>
  <si>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</si>
  <si>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</si>
  <si>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</si>
  <si>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</si>
  <si>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</si>
  <si>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</si>
  <si>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</si>
  <si>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</si>
  <si>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</si>
  <si>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</si>
  <si>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</si>
  <si>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</si>
  <si>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</si>
  <si>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</si>
  <si>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</si>
  <si>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</si>
  <si>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</si>
  <si>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</si>
  <si>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</si>
  <si>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</si>
  <si>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</si>
  <si>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</si>
  <si>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</si>
  <si>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</si>
  <si>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</si>
  <si>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</si>
  <si>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</si>
  <si>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</si>
  <si>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</si>
  <si>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</si>
  <si>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</si>
  <si>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</si>
  <si>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</si>
  <si>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</si>
  <si>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</si>
  <si>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</si>
  <si>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</si>
  <si>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</si>
  <si>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</si>
  <si>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</si>
  <si>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</si>
  <si>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</si>
  <si>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</si>
  <si>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</si>
  <si>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</si>
  <si>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</si>
  <si>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</si>
  <si>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</si>
  <si>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</si>
  <si>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</si>
  <si>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</si>
  <si>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</si>
  <si>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</si>
  <si>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</si>
  <si>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</si>
  <si>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</si>
  <si>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</si>
  <si>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</si>
  <si>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</si>
  <si>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</si>
  <si>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</si>
  <si>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</si>
  <si>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</si>
  <si>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</si>
  <si>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</si>
  <si>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</si>
  <si>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</si>
  <si>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</si>
  <si>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</si>
  <si>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</si>
  <si>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</si>
  <si>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</si>
  <si>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</si>
  <si>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</si>
  <si>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</si>
  <si>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</si>
  <si>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</si>
  <si>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</si>
  <si>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</si>
  <si>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</si>
  <si>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</si>
  <si>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</si>
  <si>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</si>
  <si>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</si>
  <si>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</si>
  <si>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</si>
  <si>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</si>
  <si>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</si>
  <si>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</si>
  <si>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</si>
  <si>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</si>
  <si>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</si>
  <si>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</si>
  <si>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</si>
  <si>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</si>
  <si>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</si>
  <si>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</si>
  <si>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</si>
  <si>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</si>
  <si>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</si>
  <si>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</si>
  <si>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</si>
  <si>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</si>
  <si>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</si>
  <si>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</si>
  <si>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</si>
  <si>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</si>
  <si>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</si>
  <si>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</si>
  <si>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</si>
  <si>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</si>
  <si>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</si>
  <si>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</si>
  <si>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</si>
  <si>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</si>
  <si>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</si>
  <si>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</si>
  <si>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</si>
  <si>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</si>
  <si>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</si>
  <si>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</si>
  <si>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</si>
  <si>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</si>
  <si>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</si>
  <si>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</si>
  <si>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</si>
  <si>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</si>
  <si>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</si>
  <si>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</si>
  <si>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</si>
  <si>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</si>
  <si>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</si>
  <si>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</si>
  <si>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</si>
  <si>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</si>
  <si>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</si>
  <si>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</si>
  <si>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</si>
  <si>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</si>
  <si>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</si>
  <si>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</si>
  <si>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</si>
  <si>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</si>
  <si>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</si>
  <si>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</si>
  <si>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</si>
  <si>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</si>
  <si>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</si>
  <si>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</si>
  <si>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</si>
  <si>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</si>
  <si>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</si>
  <si>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</si>
  <si>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</si>
  <si>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</si>
  <si>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</si>
  <si>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</si>
  <si>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</si>
  <si>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</si>
  <si>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</si>
  <si>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</si>
  <si>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</si>
  <si>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</si>
  <si>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</si>
  <si>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</si>
  <si>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</si>
  <si>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</si>
  <si>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</si>
  <si>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</si>
  <si>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</si>
  <si>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</si>
  <si>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</si>
  <si>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</si>
  <si>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</si>
  <si>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</si>
  <si>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</si>
  <si>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</si>
  <si>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</si>
  <si>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</si>
  <si>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</si>
  <si>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</si>
  <si>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</si>
  <si>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</si>
  <si>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</si>
  <si>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</si>
  <si>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</si>
  <si>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</si>
  <si>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</si>
  <si>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</si>
  <si>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</si>
  <si>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</si>
  <si>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</si>
  <si>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</si>
  <si>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</si>
  <si>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</si>
  <si>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</si>
  <si>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</si>
  <si>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</si>
  <si>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</si>
  <si>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</si>
  <si>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</si>
  <si>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</si>
  <si>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</si>
  <si>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</si>
  <si>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</si>
  <si>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</si>
  <si>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</si>
  <si>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</si>
  <si>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</si>
  <si>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</si>
  <si>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</si>
  <si>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</si>
  <si>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</si>
  <si>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</si>
  <si>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</si>
  <si>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</si>
  <si>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</si>
  <si>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</si>
  <si>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</si>
  <si>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</si>
  <si>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</si>
  <si>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</si>
  <si>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</si>
  <si>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</si>
  <si>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</si>
  <si>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</si>
  <si>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</si>
  <si>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</si>
  <si>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</si>
  <si>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</si>
  <si>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</si>
  <si>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</si>
  <si>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</si>
  <si>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</si>
  <si>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</si>
  <si>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</si>
  <si>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</si>
  <si>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</si>
  <si>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</si>
  <si>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</si>
  <si>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</si>
  <si>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</si>
  <si>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</si>
  <si>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</si>
  <si>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</si>
  <si>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</si>
  <si>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</si>
  <si>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</si>
  <si>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</si>
  <si>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</si>
  <si>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</si>
  <si>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</si>
  <si>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</si>
  <si>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</si>
  <si>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</si>
  <si>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</si>
  <si>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</si>
  <si>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</si>
  <si>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</si>
  <si>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</si>
  <si>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</si>
  <si>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</si>
  <si>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</si>
  <si>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</si>
  <si>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</si>
  <si>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</si>
  <si>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</si>
  <si>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</si>
  <si>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</si>
  <si>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</si>
  <si>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</si>
  <si>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</si>
  <si>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</si>
  <si>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</si>
  <si>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</si>
  <si>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</si>
  <si>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</si>
  <si>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</si>
  <si>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</si>
  <si>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</si>
  <si>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</si>
  <si>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</si>
  <si>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</si>
  <si>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</si>
  <si>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</si>
  <si>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</si>
  <si>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</si>
  <si>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</si>
  <si>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</si>
  <si>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</si>
  <si>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</si>
  <si>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</si>
  <si>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</si>
  <si>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</si>
  <si>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</si>
  <si>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</si>
  <si>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</si>
  <si>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</si>
  <si>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</si>
  <si>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</si>
  <si>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</si>
  <si>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</si>
  <si>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</si>
  <si>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</si>
  <si>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</si>
  <si>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</si>
  <si>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</si>
  <si>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</si>
  <si>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</si>
  <si>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</si>
  <si>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</si>
  <si>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</si>
  <si>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</si>
  <si>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</si>
  <si>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</si>
  <si>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</si>
  <si>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</si>
  <si>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</si>
  <si>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</si>
  <si>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</si>
  <si>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</si>
  <si>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</si>
  <si>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</si>
  <si>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</si>
  <si>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</si>
  <si>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</si>
  <si>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</si>
  <si>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</si>
  <si>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</si>
  <si>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</si>
  <si>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</si>
  <si>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</si>
  <si>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</si>
  <si>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</si>
  <si>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</si>
  <si>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</si>
  <si>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</si>
  <si>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</si>
  <si>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</si>
  <si>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</si>
  <si>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</si>
  <si>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</si>
  <si>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</si>
  <si>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</si>
  <si>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</si>
  <si>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</si>
  <si>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</si>
  <si>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</si>
  <si>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</si>
  <si>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</si>
  <si>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</si>
  <si>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</si>
  <si>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</si>
  <si>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</si>
  <si>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</si>
  <si>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</si>
  <si>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</si>
  <si>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</si>
  <si>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</si>
  <si>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</si>
  <si>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</si>
  <si>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</si>
  <si>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</si>
  <si>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</si>
  <si>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</si>
  <si>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</si>
  <si>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</si>
  <si>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</si>
  <si>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</si>
  <si>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</si>
  <si>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</si>
  <si>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</si>
  <si>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</si>
  <si>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</si>
  <si>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</si>
  <si>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</si>
  <si>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</si>
  <si>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</si>
  <si>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</si>
  <si>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</si>
  <si>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</si>
  <si>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</si>
  <si>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</si>
  <si>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</si>
  <si>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</si>
  <si>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</si>
  <si>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</si>
  <si>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</si>
  <si>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</si>
  <si>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</si>
  <si>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</si>
  <si>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</si>
  <si>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</si>
  <si>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</si>
  <si>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</si>
  <si>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</si>
  <si>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</si>
  <si>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</si>
  <si>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</si>
  <si>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</si>
  <si>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</si>
  <si>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</si>
  <si>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</si>
  <si>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</si>
  <si>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</si>
  <si>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</si>
  <si>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</si>
  <si>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</si>
  <si>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</si>
  <si>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</si>
  <si>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</si>
  <si>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</si>
  <si>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</si>
  <si>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</si>
  <si>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</si>
  <si>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</si>
  <si>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</si>
  <si>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</si>
  <si>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</si>
  <si>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</si>
  <si>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</si>
  <si>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</si>
  <si>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</si>
  <si>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</si>
  <si>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</si>
  <si>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</si>
  <si>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</si>
  <si>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</si>
  <si>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</si>
  <si>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</si>
  <si>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</si>
  <si>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</si>
  <si>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</si>
  <si>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</si>
  <si>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</si>
  <si>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</si>
  <si>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</si>
  <si>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</si>
  <si>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</si>
  <si>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</si>
  <si>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</si>
  <si>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</si>
  <si>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</si>
  <si>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</si>
  <si>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</si>
  <si>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</si>
  <si>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</si>
  <si>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</si>
  <si>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</si>
  <si>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</si>
  <si>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</si>
  <si>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</si>
  <si>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</si>
  <si>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</si>
  <si>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</si>
  <si>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</si>
  <si>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</si>
  <si>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</si>
  <si>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</si>
  <si>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</si>
  <si>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</si>
  <si>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</si>
  <si>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</si>
  <si>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</si>
  <si>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</si>
  <si>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</si>
  <si>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</si>
  <si>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</si>
  <si>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</si>
  <si>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</si>
  <si>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</si>
  <si>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</si>
  <si>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</si>
  <si>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</si>
  <si>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</si>
  <si>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</si>
  <si>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</si>
  <si>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</si>
  <si>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</si>
  <si>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</si>
  <si>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</si>
  <si>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</si>
  <si>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</si>
  <si>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</si>
  <si>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</si>
  <si>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</si>
  <si>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</si>
  <si>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</si>
  <si>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</si>
  <si>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</si>
  <si>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</si>
  <si>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</si>
  <si>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</si>
  <si>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</si>
  <si>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</si>
  <si>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</si>
  <si>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</si>
  <si>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</si>
  <si>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</si>
  <si>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</si>
  <si>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</si>
  <si>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</si>
  <si>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</si>
  <si>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</si>
  <si>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</si>
  <si>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</si>
  <si>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</si>
  <si>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</si>
  <si>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</si>
  <si>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</si>
  <si>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</si>
  <si>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</si>
  <si>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</si>
  <si>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</si>
  <si>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</si>
  <si>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</si>
  <si>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</si>
  <si>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</si>
  <si>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</si>
  <si>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</si>
  <si>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</si>
  <si>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</si>
  <si>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</si>
  <si>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</si>
  <si>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</si>
  <si>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</si>
  <si>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</si>
  <si>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</si>
  <si>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</si>
  <si>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</si>
  <si>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</si>
  <si>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</si>
  <si>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</si>
  <si>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</si>
  <si>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</si>
  <si>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</si>
  <si>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</si>
  <si>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</si>
  <si>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</si>
  <si>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</si>
  <si>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</si>
  <si>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</si>
  <si>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</si>
  <si>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</si>
  <si>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</si>
  <si>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</si>
  <si>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</si>
  <si>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</si>
  <si>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</si>
  <si>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</si>
  <si>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</si>
  <si>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</si>
  <si>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</si>
  <si>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</si>
  <si>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</si>
  <si>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</si>
  <si>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</si>
  <si>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</si>
  <si>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</si>
  <si>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</si>
  <si>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</si>
  <si>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</si>
  <si>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</si>
  <si>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</si>
  <si>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</si>
  <si>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</si>
  <si>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</si>
  <si>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</si>
  <si>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</si>
  <si>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</si>
  <si>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</si>
  <si>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</si>
  <si>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</si>
  <si>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</si>
  <si>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</si>
  <si>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</si>
  <si>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</si>
  <si>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</si>
  <si>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</si>
  <si>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</si>
  <si>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</si>
  <si>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</si>
  <si>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</si>
  <si>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</si>
  <si>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</si>
  <si>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</si>
  <si>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</si>
  <si>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</si>
  <si>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</si>
  <si>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</si>
  <si>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</si>
  <si>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</si>
  <si>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</si>
  <si>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</si>
  <si>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</si>
  <si>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</si>
  <si>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</si>
  <si>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</si>
  <si>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</si>
  <si>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</si>
  <si>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</si>
  <si>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</si>
  <si>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</si>
  <si>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</si>
  <si>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</si>
  <si>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</si>
  <si>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</si>
  <si>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</si>
  <si>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</si>
  <si>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</si>
  <si>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</si>
  <si>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</si>
  <si>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</si>
  <si>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</si>
  <si>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</si>
  <si>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</si>
  <si>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</si>
  <si>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</si>
  <si>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</si>
  <si>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</si>
  <si>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</si>
  <si>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</si>
  <si>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</si>
  <si>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</si>
  <si>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</si>
  <si>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</si>
  <si>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</si>
  <si>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</si>
  <si>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</si>
  <si>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</si>
  <si>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</si>
  <si>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</si>
  <si>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</si>
  <si>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</si>
  <si>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</si>
  <si>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</si>
  <si>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</si>
  <si>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</si>
  <si>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</si>
  <si>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</si>
  <si>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</si>
  <si>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</si>
  <si>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</si>
  <si>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</si>
  <si>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</si>
  <si>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</si>
  <si>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</si>
  <si>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</si>
  <si>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</si>
  <si>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</si>
  <si>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</si>
  <si>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</si>
  <si>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</si>
  <si>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</si>
  <si>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</si>
  <si>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</si>
  <si>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</si>
  <si>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</si>
  <si>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</si>
  <si>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</si>
  <si>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</si>
  <si>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</si>
  <si>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</si>
  <si>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</si>
  <si>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</si>
  <si>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</si>
  <si>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</si>
  <si>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</si>
  <si>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</si>
  <si>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</si>
  <si>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</si>
  <si>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</si>
  <si>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</si>
  <si>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</si>
  <si>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</si>
  <si>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</si>
  <si>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</si>
  <si>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</si>
  <si>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</si>
  <si>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</si>
  <si>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</si>
  <si>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</si>
  <si>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</si>
  <si>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</si>
  <si>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</si>
  <si>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</si>
  <si>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</si>
  <si>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</si>
  <si>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</si>
  <si>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</si>
  <si>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</si>
  <si>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</si>
  <si>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</si>
  <si>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</si>
  <si>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</si>
  <si>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</si>
  <si>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</si>
  <si>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</si>
  <si>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</si>
  <si>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</si>
  <si>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</si>
  <si>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</si>
  <si>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</si>
  <si>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</si>
  <si>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</si>
  <si>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</si>
  <si>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</si>
  <si>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</si>
  <si>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</si>
  <si>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</si>
  <si>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</si>
  <si>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</si>
  <si>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</si>
  <si>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</si>
  <si>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</si>
  <si>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</si>
  <si>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</si>
  <si>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</si>
  <si>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</si>
  <si>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</si>
  <si>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</si>
  <si>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</si>
  <si>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</si>
  <si>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</si>
  <si>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</si>
  <si>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</si>
  <si>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</si>
  <si>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</si>
  <si>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</si>
  <si>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</si>
  <si>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</si>
  <si>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</si>
  <si>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</si>
  <si>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</si>
  <si>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</si>
  <si>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</si>
  <si>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</si>
  <si>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</si>
  <si>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</si>
  <si>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</si>
  <si>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</si>
  <si>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</si>
  <si>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</si>
  <si>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</si>
  <si>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</si>
  <si>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</si>
  <si>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</si>
  <si>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</si>
  <si>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</si>
  <si>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</si>
  <si>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</si>
  <si>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</si>
  <si>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</si>
  <si>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</si>
  <si>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</si>
  <si>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</si>
  <si>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</si>
  <si>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</si>
  <si>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</si>
  <si>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</si>
  <si>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</si>
  <si>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</si>
  <si>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</si>
  <si>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</si>
  <si>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</si>
  <si>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</si>
  <si>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</si>
  <si>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</si>
  <si>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</si>
  <si>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</si>
  <si>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</si>
  <si>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</si>
  <si>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</si>
  <si>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</si>
  <si>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</si>
  <si>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</si>
  <si>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</si>
  <si>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</si>
  <si>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</si>
  <si>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</si>
  <si>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</si>
  <si>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</si>
  <si>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</si>
  <si>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</si>
  <si>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</si>
  <si>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</si>
  <si>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</si>
  <si>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</si>
  <si>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</si>
  <si>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</si>
  <si>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</si>
  <si>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</si>
  <si>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</si>
  <si>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</si>
  <si>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</si>
  <si>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</si>
  <si>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</si>
  <si>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</si>
  <si>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</si>
  <si>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</si>
  <si>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</si>
  <si>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</si>
  <si>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</si>
  <si>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</si>
  <si>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</si>
  <si>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</si>
  <si>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</si>
  <si>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</si>
  <si>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</si>
  <si>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</si>
  <si>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</si>
  <si>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</si>
  <si>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</si>
  <si>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</si>
  <si>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</si>
  <si>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</si>
  <si>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</si>
  <si>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</si>
  <si>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</si>
  <si>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</si>
  <si>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</si>
  <si>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</si>
  <si>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</si>
  <si>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</si>
  <si>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</si>
  <si>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</si>
  <si>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</si>
  <si>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</si>
  <si>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</si>
  <si>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</si>
  <si>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</si>
  <si>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</si>
  <si>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</si>
  <si>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</si>
  <si>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</si>
  <si>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</si>
  <si>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</si>
  <si>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</si>
  <si>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</si>
  <si>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</si>
  <si>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</si>
  <si>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</si>
  <si>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</si>
  <si>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</si>
  <si>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</si>
  <si>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</si>
  <si>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</si>
  <si>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</si>
  <si>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</si>
  <si>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</si>
  <si>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</si>
  <si>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</si>
  <si>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</si>
  <si>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</si>
  <si>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</si>
  <si>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</si>
  <si>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</si>
  <si>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</si>
  <si>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</si>
  <si>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</si>
  <si>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</si>
  <si>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</si>
  <si>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</si>
  <si>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</si>
  <si>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</si>
  <si>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</si>
  <si>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</si>
  <si>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</si>
  <si>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</si>
  <si>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</si>
  <si>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</si>
  <si>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</si>
  <si>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</si>
  <si>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</si>
  <si>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</si>
  <si>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</si>
  <si>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</si>
  <si>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</si>
  <si>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</si>
  <si>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</si>
  <si>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</si>
  <si>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</si>
  <si>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</si>
  <si>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</si>
  <si>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</si>
  <si>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</si>
  <si>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</si>
  <si>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</si>
  <si>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</si>
  <si>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</si>
  <si>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</si>
  <si>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</si>
  <si>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</si>
  <si>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</si>
  <si>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</si>
  <si>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</si>
  <si>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</si>
  <si>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</si>
  <si>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</si>
  <si>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</si>
  <si>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</si>
  <si>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</si>
  <si>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</si>
  <si>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</si>
  <si>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</si>
  <si>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</si>
  <si>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</si>
  <si>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</si>
  <si>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</si>
  <si>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</si>
  <si>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</si>
  <si>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</si>
  <si>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</si>
  <si>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</si>
  <si>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</si>
  <si>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</si>
  <si>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</si>
  <si>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</si>
  <si>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</si>
  <si>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</si>
  <si>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</si>
  <si>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</si>
  <si>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</si>
  <si>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</si>
  <si>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</si>
  <si>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</si>
  <si>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</si>
  <si>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</si>
  <si>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</si>
  <si>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</si>
  <si>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</si>
  <si>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</si>
  <si>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</si>
  <si>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</si>
  <si>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</si>
  <si>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</si>
  <si>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</si>
  <si>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</si>
  <si>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</si>
  <si>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</si>
  <si>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</si>
  <si>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</si>
  <si>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</si>
  <si>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</si>
  <si>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</si>
  <si>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</si>
  <si>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</si>
  <si>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</si>
  <si>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</si>
  <si>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</si>
  <si>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</si>
  <si>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</si>
  <si>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</si>
  <si>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</si>
  <si>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</si>
  <si>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</si>
  <si>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</si>
  <si>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</si>
  <si>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</si>
  <si>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</si>
  <si>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</si>
  <si>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</si>
  <si>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</si>
  <si>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</si>
  <si>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</si>
  <si>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</si>
  <si>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</si>
  <si>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</si>
  <si>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</si>
  <si>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</si>
  <si>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</si>
  <si>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</si>
  <si>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</si>
  <si>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</si>
  <si>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</si>
  <si>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</si>
  <si>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</si>
  <si>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</si>
  <si>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</si>
  <si>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</si>
  <si>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</si>
  <si>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</si>
  <si>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</si>
  <si>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</si>
  <si>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</si>
  <si>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</si>
  <si>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</si>
  <si>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</si>
  <si>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</si>
  <si>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</si>
  <si>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</si>
  <si>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</si>
  <si>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</si>
  <si>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</si>
  <si>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</si>
  <si>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</si>
  <si>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</si>
  <si>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</si>
  <si>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</si>
  <si>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</si>
  <si>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</si>
  <si>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</si>
  <si>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</si>
  <si>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</si>
  <si>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</si>
  <si>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</si>
  <si>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</si>
  <si>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</si>
  <si>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</si>
  <si>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</si>
  <si>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</si>
  <si>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</si>
  <si>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</si>
  <si>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</si>
  <si>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</si>
  <si>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</si>
  <si>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</si>
  <si>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</si>
  <si>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</si>
  <si>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</si>
  <si>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</si>
  <si>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</si>
  <si>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</si>
  <si>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</si>
  <si>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</si>
  <si>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</si>
  <si>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</si>
  <si>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</si>
  <si>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</si>
  <si>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</si>
  <si>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</si>
  <si>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</si>
  <si>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</si>
  <si>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</si>
  <si>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</si>
  <si>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</si>
  <si>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</si>
  <si>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</si>
  <si>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</si>
  <si>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</si>
  <si>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</si>
  <si>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</si>
  <si>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</si>
  <si>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</si>
  <si>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</si>
  <si>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</si>
  <si>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</si>
  <si>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</si>
  <si>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</si>
  <si>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</si>
  <si>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</si>
  <si>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</si>
  <si>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</si>
  <si>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</si>
  <si>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</si>
  <si>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</si>
  <si>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</si>
  <si>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</si>
  <si>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</si>
  <si>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</si>
  <si>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</si>
  <si>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</si>
  <si>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</si>
  <si>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</si>
  <si>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</si>
  <si>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</si>
  <si>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</si>
  <si>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</si>
  <si>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</si>
  <si>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</si>
  <si>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</si>
  <si>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</si>
  <si>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</si>
  <si>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</si>
  <si>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</si>
  <si>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</si>
  <si>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</si>
  <si>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</si>
  <si>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</si>
  <si>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</si>
  <si>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</si>
  <si>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</si>
  <si>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</si>
  <si>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</si>
  <si>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</si>
  <si>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</si>
  <si>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</si>
  <si>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</si>
  <si>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</si>
  <si>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</si>
  <si>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</si>
  <si>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</si>
  <si>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</si>
  <si>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</si>
  <si>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</si>
  <si>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</si>
  <si>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</si>
  <si>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</si>
  <si>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</si>
  <si>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</si>
  <si>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</si>
  <si>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</si>
  <si>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</si>
  <si>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</si>
  <si>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</si>
  <si>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</si>
  <si>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</si>
  <si>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</si>
  <si>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</si>
  <si>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</si>
  <si>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</si>
  <si>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</si>
  <si>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</si>
  <si>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</si>
  <si>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</si>
  <si>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</si>
  <si>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</si>
  <si>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</si>
  <si>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</si>
  <si>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</si>
  <si>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</si>
  <si>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</si>
  <si>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</si>
  <si>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</si>
  <si>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</si>
  <si>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</si>
  <si>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</si>
  <si>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</si>
  <si>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</si>
  <si>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</si>
  <si>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</si>
  <si>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</si>
  <si>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</si>
  <si>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</si>
  <si>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</si>
  <si>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</si>
  <si>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</si>
  <si>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</si>
  <si>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</si>
  <si>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</si>
  <si>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</si>
  <si>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</si>
  <si>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</si>
  <si>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</si>
  <si>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</si>
  <si>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</si>
  <si>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</si>
  <si>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</si>
  <si>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</si>
  <si>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</si>
  <si>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</si>
  <si>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</si>
  <si>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</si>
  <si>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</si>
  <si>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</si>
  <si>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</si>
  <si>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</si>
  <si>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</si>
  <si>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</si>
  <si>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</si>
  <si>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</si>
  <si>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</si>
  <si>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</si>
  <si>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</si>
  <si>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</si>
  <si>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</si>
  <si>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</si>
  <si>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</si>
  <si>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</si>
  <si>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</si>
  <si>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</si>
  <si>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</si>
  <si>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</si>
  <si>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</si>
  <si>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</si>
  <si>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</si>
  <si>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</si>
  <si>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</si>
  <si>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</si>
  <si>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</si>
  <si>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</si>
  <si>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</si>
  <si>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</si>
  <si>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</si>
  <si>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</si>
  <si>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</si>
  <si>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</si>
  <si>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</si>
  <si>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</si>
  <si>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</si>
  <si>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</si>
  <si>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</si>
  <si>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</si>
  <si>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</si>
  <si>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</si>
  <si>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</si>
  <si>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</si>
  <si>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</si>
  <si>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</si>
  <si>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</si>
  <si>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</si>
  <si>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</si>
  <si>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</si>
  <si>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</si>
  <si>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</si>
  <si>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</si>
  <si>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</si>
  <si>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</si>
  <si>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</si>
  <si>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</si>
  <si>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</si>
  <si>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</si>
  <si>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</si>
  <si>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</si>
  <si>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</si>
  <si>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</si>
  <si>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</si>
  <si>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</si>
  <si>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</si>
  <si>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</si>
  <si>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</si>
  <si>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</si>
  <si>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</si>
  <si>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</si>
  <si>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</si>
  <si>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</si>
  <si>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</si>
  <si>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</si>
  <si>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</si>
  <si>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</si>
  <si>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</si>
  <si>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</si>
  <si>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</si>
  <si>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</si>
  <si>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</si>
  <si>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</si>
  <si>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</si>
  <si>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</si>
  <si>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</si>
  <si>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</si>
  <si>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</si>
  <si>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</si>
  <si>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</si>
  <si>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</si>
  <si>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</si>
  <si>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</si>
  <si>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</si>
  <si>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</si>
  <si>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</si>
  <si>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</si>
  <si>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</si>
  <si>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</si>
  <si>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</si>
  <si>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</si>
  <si>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</si>
  <si>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</si>
  <si>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</si>
  <si>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</si>
  <si>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</si>
  <si>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</si>
  <si>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</si>
  <si>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</si>
  <si>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</si>
  <si>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</si>
  <si>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</si>
  <si>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</si>
  <si>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</si>
  <si>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</si>
  <si>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</si>
  <si>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</si>
  <si>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</si>
  <si>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</si>
  <si>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</si>
  <si>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</si>
  <si>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</si>
  <si>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</si>
  <si>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</si>
  <si>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</si>
  <si>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</si>
  <si>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</si>
  <si>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</si>
  <si>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</si>
  <si>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</si>
  <si>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</si>
  <si>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</si>
  <si>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</si>
  <si>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</si>
  <si>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</si>
  <si>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</si>
  <si>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</si>
  <si>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</si>
  <si>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</si>
  <si>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</si>
  <si>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</si>
  <si>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</si>
  <si>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</si>
  <si>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</si>
  <si>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</si>
  <si>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</si>
  <si>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</si>
  <si>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</si>
  <si>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</si>
  <si>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</si>
  <si>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</si>
  <si>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</si>
  <si>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</si>
  <si>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</si>
  <si>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</si>
  <si>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</si>
  <si>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</si>
  <si>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</si>
  <si>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</si>
  <si>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</si>
  <si>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</si>
  <si>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</si>
  <si>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</si>
  <si>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</si>
  <si>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</si>
  <si>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</si>
  <si>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</si>
  <si>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</si>
  <si>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</si>
  <si>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</si>
  <si>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</si>
  <si>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</si>
  <si>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</si>
  <si>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</si>
  <si>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</si>
  <si>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</si>
  <si>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</si>
  <si>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</si>
  <si>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</si>
  <si>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</si>
  <si>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</si>
  <si>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</si>
  <si>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</si>
  <si>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</si>
  <si>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</si>
  <si>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</si>
  <si>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</si>
  <si>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</si>
  <si>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</si>
  <si>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</si>
  <si>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</si>
  <si>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</si>
  <si>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</si>
  <si>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</si>
  <si>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</si>
  <si>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</si>
  <si>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</si>
  <si>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</si>
  <si>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</si>
  <si>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</si>
  <si>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</si>
  <si>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</si>
  <si>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</si>
  <si>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</si>
  <si>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</si>
  <si>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</si>
  <si>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</si>
  <si>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</si>
  <si>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</si>
  <si>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</si>
  <si>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</si>
  <si>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</si>
  <si>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</si>
  <si>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</si>
  <si>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</si>
  <si>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</si>
  <si>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</si>
  <si>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</si>
  <si>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</si>
  <si>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</si>
  <si>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</si>
  <si>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</si>
  <si>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</si>
  <si>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</si>
  <si>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</si>
  <si>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</si>
  <si>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</si>
  <si>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</si>
  <si>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</si>
  <si>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</si>
  <si>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</si>
  <si>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</si>
  <si>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</si>
  <si>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</si>
  <si>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</si>
  <si>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</si>
  <si>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</si>
  <si>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</si>
  <si>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</si>
  <si>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</si>
  <si>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</si>
  <si>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</si>
  <si>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</si>
  <si>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</si>
  <si>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</si>
  <si>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</si>
  <si>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</si>
  <si>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</si>
  <si>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</si>
  <si>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</si>
  <si>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</si>
  <si>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</si>
  <si>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</si>
  <si>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</si>
  <si>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</si>
  <si>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</si>
  <si>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</si>
  <si>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</si>
  <si>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</si>
  <si>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</si>
  <si>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</si>
  <si>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</si>
  <si>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</si>
  <si>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</si>
  <si>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</si>
  <si>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</si>
  <si>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</si>
  <si>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</si>
  <si>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</si>
  <si>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</si>
  <si>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</si>
  <si>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</si>
  <si>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</si>
  <si>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</si>
  <si>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</si>
  <si>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</si>
  <si>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</si>
  <si>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</si>
  <si>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</si>
  <si>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</si>
  <si>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</si>
  <si>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</si>
  <si>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</si>
  <si>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</si>
  <si>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</si>
  <si>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</si>
  <si>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</si>
  <si>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</si>
  <si>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</si>
  <si>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</si>
  <si>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</si>
  <si>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</si>
  <si>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</si>
  <si>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</si>
  <si>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</si>
  <si>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</si>
  <si>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</si>
  <si>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</si>
  <si>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</si>
  <si>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</si>
  <si>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</si>
  <si>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</si>
  <si>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</si>
  <si>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</si>
  <si>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</si>
  <si>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</si>
  <si>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</si>
  <si>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</si>
  <si>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</si>
  <si>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</si>
  <si>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</si>
  <si>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</si>
  <si>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</si>
  <si>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</si>
  <si>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</si>
  <si>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</si>
  <si>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</si>
  <si>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</si>
  <si>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</si>
  <si>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</si>
  <si>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</si>
  <si>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</si>
  <si>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</si>
  <si>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</si>
  <si>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</si>
  <si>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</si>
  <si>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</si>
  <si>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</si>
  <si>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</si>
  <si>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</si>
  <si>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</si>
  <si>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</si>
  <si>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</si>
  <si>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</si>
  <si>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</si>
  <si>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</si>
  <si>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</si>
  <si>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</si>
  <si>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</si>
  <si>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</si>
  <si>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</si>
  <si>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</si>
  <si>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</si>
  <si>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</si>
  <si>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</si>
  <si>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</si>
  <si>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</si>
  <si>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</si>
  <si>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</si>
  <si>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</si>
  <si>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</si>
  <si>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</si>
  <si>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</si>
  <si>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</si>
  <si>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</si>
  <si>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</si>
  <si>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</si>
  <si>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</si>
  <si>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</si>
  <si>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</si>
  <si>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</si>
  <si>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</si>
  <si>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</si>
  <si>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</si>
  <si>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</si>
  <si>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</si>
  <si>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</si>
  <si>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</si>
  <si>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</si>
  <si>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</si>
  <si>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</si>
  <si>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</si>
  <si>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</si>
  <si>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</si>
  <si>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</si>
  <si>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</si>
  <si>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</si>
  <si>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</si>
  <si>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</si>
  <si>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</si>
  <si>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</si>
  <si>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</si>
  <si>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</si>
  <si>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</si>
  <si>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</si>
  <si>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</si>
  <si>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</si>
  <si>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</si>
  <si>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</si>
  <si>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</si>
  <si>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</si>
  <si>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</si>
  <si>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</si>
  <si>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</si>
  <si>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</si>
  <si>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</si>
  <si>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</si>
  <si>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</si>
  <si>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</si>
  <si>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</si>
  <si>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</si>
  <si>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</si>
  <si>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</si>
  <si>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</si>
  <si>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</si>
  <si>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</si>
  <si>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</si>
  <si>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</si>
  <si>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</si>
  <si>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</si>
  <si>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</si>
  <si>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</si>
  <si>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</si>
  <si>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</si>
  <si>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</si>
  <si>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</si>
  <si>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</si>
  <si>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</si>
  <si>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</si>
  <si>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</si>
  <si>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</si>
  <si>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</si>
  <si>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</si>
  <si>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</si>
  <si>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</si>
  <si>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</si>
  <si>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</si>
  <si>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</si>
  <si>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</si>
  <si>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</si>
  <si>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</si>
  <si>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</si>
  <si>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</si>
  <si>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</si>
  <si>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</si>
  <si>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</si>
  <si>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</si>
  <si>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</si>
  <si>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</si>
  <si>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</si>
  <si>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</si>
  <si>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</si>
  <si>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</si>
  <si>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</si>
  <si>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</si>
  <si>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</si>
  <si>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</si>
  <si>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</si>
  <si>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</si>
  <si>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</si>
  <si>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</si>
  <si>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</si>
  <si>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</si>
  <si>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</si>
  <si>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</si>
  <si>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</si>
  <si>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</si>
  <si>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</si>
  <si>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</si>
  <si>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</si>
  <si>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</si>
  <si>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</si>
  <si>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</si>
  <si>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</si>
  <si>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</si>
  <si>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</si>
  <si>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</si>
  <si>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</si>
  <si>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</si>
  <si>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</si>
  <si>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</si>
  <si>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</si>
  <si>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</si>
  <si>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</si>
  <si>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</si>
  <si>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</si>
  <si>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</si>
  <si>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</si>
  <si>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</si>
  <si>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</si>
  <si>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</si>
  <si>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</si>
  <si>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</si>
  <si>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</si>
  <si>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</si>
  <si>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</si>
  <si>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</si>
  <si>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</si>
  <si>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</si>
  <si>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</si>
  <si>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</si>
  <si>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</si>
  <si>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</si>
  <si>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</si>
  <si>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</si>
  <si>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</si>
  <si>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</si>
  <si>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</si>
  <si>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</si>
  <si>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</si>
  <si>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</si>
  <si>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</si>
  <si>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</si>
  <si>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</si>
  <si>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</si>
  <si>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</si>
  <si>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</si>
  <si>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</si>
  <si>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</si>
  <si>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</si>
  <si>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</si>
  <si>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</si>
  <si>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</si>
  <si>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</si>
  <si>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</si>
  <si>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</si>
  <si>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</si>
  <si>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</si>
  <si>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</si>
  <si>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</si>
  <si>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</si>
  <si>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</si>
  <si>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</si>
  <si>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</si>
  <si>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</si>
  <si>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</si>
  <si>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</si>
  <si>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</si>
  <si>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</si>
  <si>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</si>
  <si>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</si>
  <si>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</si>
  <si>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</si>
  <si>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</si>
  <si>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</si>
  <si>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</si>
  <si>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</si>
  <si>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</si>
  <si>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</si>
  <si>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</si>
  <si>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</si>
  <si>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</si>
  <si>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</si>
  <si>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</si>
  <si>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</si>
  <si>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</si>
  <si>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</si>
  <si>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</si>
  <si>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</si>
  <si>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</si>
  <si>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</si>
  <si>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</si>
  <si>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</si>
  <si>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</si>
  <si>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</si>
  <si>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</si>
  <si>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</si>
  <si>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</si>
  <si>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</si>
  <si>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</si>
  <si>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</si>
  <si>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</si>
  <si>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</si>
  <si>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</si>
  <si>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</si>
  <si>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</si>
  <si>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</si>
  <si>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</si>
  <si>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</si>
  <si>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</si>
  <si>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</si>
  <si>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</si>
  <si>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</si>
  <si>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</si>
  <si>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</si>
  <si>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</si>
  <si>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</si>
  <si>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</si>
  <si>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</si>
  <si>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</si>
  <si>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</si>
  <si>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</si>
  <si>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</si>
  <si>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</si>
  <si>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</si>
  <si>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</si>
  <si>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</si>
  <si>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</si>
  <si>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</si>
  <si>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</si>
  <si>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</si>
  <si>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</si>
  <si>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</si>
  <si>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</si>
  <si>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</si>
  <si>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</si>
  <si>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</si>
  <si>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</si>
  <si>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</si>
  <si>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</si>
  <si>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</si>
  <si>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</si>
  <si>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</si>
  <si>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</si>
  <si>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</si>
  <si>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</si>
  <si>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</si>
  <si>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</si>
  <si>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</si>
  <si>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</si>
  <si>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</si>
  <si>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</si>
  <si>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</si>
  <si>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</si>
  <si>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</si>
  <si>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</si>
  <si>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</si>
  <si>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</si>
  <si>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</si>
  <si>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</si>
  <si>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</si>
  <si>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</si>
  <si>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</si>
  <si>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</si>
  <si>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</si>
  <si>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</si>
  <si>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</si>
  <si>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</si>
  <si>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</si>
  <si>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</si>
  <si>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</si>
  <si>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</si>
  <si>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</si>
  <si>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</si>
  <si>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</si>
  <si>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</si>
  <si>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</si>
  <si>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</si>
  <si>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</si>
  <si>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</si>
  <si>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</si>
  <si>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</si>
  <si>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</si>
  <si>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</si>
  <si>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</si>
  <si>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</si>
  <si>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</si>
  <si>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</si>
  <si>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</si>
  <si>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</si>
  <si>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</si>
  <si>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</si>
  <si>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</si>
  <si>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</si>
  <si>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</si>
  <si>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</si>
  <si>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</si>
  <si>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</si>
  <si>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</si>
  <si>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</si>
  <si>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</si>
  <si>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</si>
  <si>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</si>
  <si>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</si>
  <si>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</si>
  <si>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</si>
  <si>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</si>
  <si>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</si>
  <si>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</si>
  <si>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</si>
  <si>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</si>
  <si>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</si>
  <si>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</si>
  <si>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</si>
  <si>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</si>
  <si>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</si>
  <si>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</si>
  <si>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</si>
  <si>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</si>
  <si>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</si>
  <si>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</si>
  <si>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</si>
  <si>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</si>
  <si>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</si>
  <si>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</si>
  <si>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</si>
  <si>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</si>
  <si>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</si>
  <si>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</si>
  <si>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</si>
  <si>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</si>
  <si>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</si>
  <si>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</si>
  <si>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</si>
  <si>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</si>
  <si>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</si>
  <si>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</si>
  <si>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</si>
  <si>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</si>
  <si>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</si>
  <si>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</si>
  <si>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</si>
  <si>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</si>
  <si>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</si>
  <si>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</si>
  <si>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</si>
  <si>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</si>
  <si>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</si>
  <si>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</si>
  <si>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</si>
  <si>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</si>
  <si>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</si>
  <si>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</si>
  <si>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</si>
  <si>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</si>
  <si>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</si>
  <si>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</si>
  <si>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</si>
  <si>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</si>
  <si>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</si>
  <si>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</si>
  <si>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</si>
  <si>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</si>
  <si>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</si>
  <si>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</si>
  <si>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</si>
  <si>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</si>
  <si>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</si>
  <si>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</si>
  <si>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</si>
  <si>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</si>
  <si>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</si>
  <si>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</si>
  <si>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</si>
  <si>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</si>
  <si>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</si>
  <si>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</si>
  <si>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</si>
  <si>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</si>
  <si>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</si>
  <si>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</si>
  <si>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</si>
  <si>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</si>
  <si>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</si>
  <si>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</si>
  <si>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</si>
  <si>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</si>
  <si>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</si>
  <si>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</si>
  <si>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</si>
  <si>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</si>
  <si>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</si>
  <si>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</si>
  <si>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</si>
  <si>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</si>
  <si>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</si>
  <si>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</si>
  <si>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</si>
  <si>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</si>
  <si>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</si>
  <si>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</si>
  <si>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</si>
  <si>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</si>
  <si>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</si>
  <si>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</si>
  <si>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</si>
  <si>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</si>
  <si>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</si>
  <si>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</si>
  <si>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</si>
  <si>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</si>
  <si>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</si>
  <si>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</si>
  <si>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</si>
  <si>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</si>
  <si>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</si>
  <si>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</si>
  <si>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</si>
  <si>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</si>
  <si>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</si>
  <si>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</si>
  <si>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</si>
  <si>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</si>
  <si>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</si>
  <si>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</si>
  <si>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</si>
  <si>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</si>
  <si>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</si>
  <si>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</si>
  <si>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</si>
  <si>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</si>
  <si>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</si>
  <si>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</si>
  <si>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</si>
  <si>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</si>
  <si>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</si>
  <si>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</si>
  <si>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</si>
  <si>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</si>
  <si>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</si>
  <si>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</si>
  <si>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</si>
  <si>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</si>
  <si>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</si>
  <si>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</si>
  <si>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</si>
  <si>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</si>
  <si>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</si>
  <si>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</si>
  <si>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</si>
  <si>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</si>
  <si>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</si>
  <si>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</si>
  <si>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</si>
  <si>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</si>
  <si>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</si>
  <si>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</si>
  <si>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</si>
  <si>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</si>
  <si>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</si>
  <si>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</si>
  <si>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</si>
  <si>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</si>
  <si>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</si>
  <si>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</si>
  <si>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</si>
  <si>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</si>
  <si>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</si>
  <si>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</si>
  <si>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</si>
  <si>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</si>
  <si>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</si>
  <si>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</si>
  <si>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</si>
  <si>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</si>
  <si>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</si>
  <si>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</si>
  <si>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</si>
  <si>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</si>
  <si>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</si>
  <si>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</si>
  <si>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</si>
  <si>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</si>
  <si>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</si>
  <si>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</si>
  <si>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</si>
  <si>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</si>
  <si>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</si>
  <si>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</si>
  <si>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</si>
  <si>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</si>
  <si>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</si>
  <si>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</si>
  <si>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</si>
  <si>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</si>
  <si>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</si>
  <si>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</si>
  <si>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</si>
  <si>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</si>
  <si>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</si>
  <si>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</si>
  <si>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</si>
  <si>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</si>
  <si>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</si>
  <si>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</si>
  <si>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</si>
  <si>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</si>
  <si>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</si>
  <si>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</si>
  <si>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</si>
  <si>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</si>
  <si>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</si>
  <si>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</si>
  <si>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</si>
  <si>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</si>
  <si>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</si>
  <si>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</si>
  <si>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</si>
  <si>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</si>
  <si>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</si>
  <si>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</si>
  <si>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</si>
  <si>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</si>
  <si>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</si>
  <si>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</si>
  <si>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</si>
  <si>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</si>
  <si>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</si>
  <si>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</si>
  <si>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</si>
  <si>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</si>
  <si>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</si>
  <si>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</si>
  <si>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</si>
  <si>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</si>
  <si>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</si>
  <si>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</si>
  <si>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</si>
  <si>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</si>
  <si>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</si>
  <si>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</si>
  <si>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</si>
  <si>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</si>
  <si>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</si>
  <si>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</si>
  <si>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</si>
  <si>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</si>
  <si>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</si>
  <si>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</si>
  <si>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</si>
  <si>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</si>
  <si>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</si>
  <si>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</si>
  <si>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</si>
  <si>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</si>
  <si>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</si>
  <si>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</si>
  <si>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</si>
  <si>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</si>
  <si>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</si>
  <si>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</si>
  <si>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</si>
  <si>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</si>
  <si>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</si>
  <si>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</si>
  <si>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</si>
  <si>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</si>
  <si>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</si>
  <si>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</si>
  <si>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</si>
  <si>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</si>
  <si>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</si>
  <si>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</si>
  <si>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</si>
  <si>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</si>
  <si>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</si>
  <si>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</si>
  <si>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</si>
  <si>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</si>
  <si>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</si>
  <si>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</si>
  <si>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</si>
  <si>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</si>
  <si>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</si>
  <si>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</si>
  <si>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</si>
  <si>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</si>
  <si>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</si>
  <si>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</si>
  <si>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</si>
  <si>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</si>
  <si>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</si>
  <si>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</si>
  <si>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</si>
  <si>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</si>
  <si>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</si>
  <si>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</si>
  <si>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</si>
  <si>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</si>
  <si>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</si>
  <si>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</si>
  <si>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</si>
  <si>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</si>
  <si>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</si>
  <si>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</si>
  <si>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</si>
  <si>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</si>
  <si>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</si>
  <si>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</si>
  <si>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</si>
  <si>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</si>
  <si>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</si>
  <si>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</si>
  <si>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</si>
  <si>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</si>
  <si>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</si>
  <si>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</si>
  <si>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</si>
  <si>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</si>
  <si>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</si>
  <si>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</si>
  <si>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</si>
  <si>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</si>
  <si>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</si>
  <si>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</si>
  <si>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</si>
  <si>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</si>
  <si>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</si>
  <si>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</si>
  <si>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</si>
  <si>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</si>
  <si>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</si>
  <si>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</si>
  <si>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</si>
  <si>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</si>
  <si>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</si>
  <si>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</si>
  <si>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</si>
  <si>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</si>
  <si>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</si>
  <si>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</si>
  <si>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</si>
  <si>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</si>
  <si>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</si>
  <si>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</si>
  <si>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</si>
  <si>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</si>
  <si>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</si>
  <si>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</si>
  <si>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</si>
  <si>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</si>
  <si>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</si>
  <si>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</si>
  <si>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</si>
  <si>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</si>
  <si>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</si>
  <si>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</si>
  <si>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</si>
  <si>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</si>
  <si>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</si>
  <si>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</si>
  <si>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</si>
  <si>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</si>
  <si>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</si>
  <si>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</si>
  <si>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</si>
  <si>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</si>
  <si>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</si>
  <si>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</si>
  <si>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</si>
  <si>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</si>
  <si>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</si>
  <si>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</si>
  <si>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</si>
  <si>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</si>
  <si>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</si>
  <si>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</si>
  <si>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</si>
  <si>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</si>
  <si>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</si>
  <si>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</si>
  <si>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</si>
  <si>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</si>
  <si>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</si>
  <si>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</si>
  <si>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</si>
  <si>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</si>
  <si>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</si>
  <si>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</si>
  <si>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</si>
  <si>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</si>
  <si>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</si>
  <si>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</si>
  <si>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</si>
  <si>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</si>
  <si>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</si>
  <si>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</si>
  <si>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</si>
  <si>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</si>
  <si>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</si>
  <si>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</si>
  <si>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</si>
  <si>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</si>
  <si>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</si>
  <si>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</si>
  <si>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</si>
  <si>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</si>
  <si>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</si>
  <si>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</si>
  <si>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</si>
  <si>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</si>
  <si>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</si>
  <si>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</si>
  <si>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</si>
  <si>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</si>
  <si>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</si>
  <si>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</si>
  <si>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</si>
  <si>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</si>
  <si>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</si>
  <si>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</si>
  <si>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</si>
  <si>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</si>
  <si>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</si>
  <si>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</si>
  <si>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</si>
  <si>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</si>
  <si>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</si>
  <si>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</si>
  <si>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</si>
  <si>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</si>
  <si>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</si>
  <si>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</si>
  <si>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</si>
  <si>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</si>
  <si>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</si>
  <si>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</si>
  <si>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</si>
  <si>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</si>
  <si>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</si>
  <si>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</si>
  <si>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</si>
  <si>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</si>
  <si>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</si>
  <si>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</si>
  <si>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</si>
  <si>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</si>
  <si>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</si>
  <si>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</si>
  <si>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</si>
  <si>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</si>
  <si>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</si>
  <si>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</si>
  <si>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</si>
  <si>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</si>
  <si>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</si>
  <si>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</si>
  <si>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</si>
  <si>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</si>
  <si>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</si>
  <si>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</si>
  <si>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</si>
  <si>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</si>
  <si>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</si>
  <si>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</si>
  <si>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</si>
  <si>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</si>
  <si>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</si>
  <si>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</si>
  <si>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</si>
  <si>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</si>
  <si>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</si>
  <si>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</si>
  <si>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</si>
  <si>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</si>
  <si>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</si>
  <si>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</si>
  <si>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</si>
  <si>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</si>
  <si>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</si>
  <si>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</si>
  <si>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</si>
  <si>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</si>
  <si>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</si>
  <si>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</si>
  <si>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</si>
  <si>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</si>
  <si>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</si>
  <si>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</si>
  <si>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</si>
  <si>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</si>
  <si>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</si>
  <si>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</si>
  <si>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</si>
  <si>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</si>
  <si>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</si>
  <si>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</si>
  <si>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</si>
  <si>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</si>
  <si>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</si>
  <si>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</si>
  <si>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</si>
  <si>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</si>
  <si>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</si>
  <si>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</si>
  <si>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</si>
  <si>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</si>
  <si>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</si>
  <si>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</si>
  <si>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</si>
  <si>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</si>
  <si>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</si>
  <si>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</si>
  <si>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</si>
  <si>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</si>
  <si>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</si>
  <si>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</si>
  <si>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</si>
  <si>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</si>
  <si>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</si>
  <si>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</si>
  <si>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</si>
  <si>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</si>
  <si>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</si>
  <si>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</si>
  <si>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</si>
  <si>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</si>
  <si>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</si>
  <si>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</si>
  <si>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</si>
  <si>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</si>
  <si>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</si>
  <si>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</si>
  <si>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</si>
  <si>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</si>
  <si>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</si>
  <si>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</si>
  <si>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</si>
  <si>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</si>
  <si>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</si>
  <si>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</si>
  <si>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</si>
  <si>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</si>
  <si>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</si>
  <si>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</si>
  <si>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</si>
  <si>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</si>
  <si>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</si>
  <si>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</si>
  <si>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</si>
  <si>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</si>
  <si>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</si>
  <si>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</si>
  <si>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</si>
  <si>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</si>
  <si>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</si>
  <si>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</si>
  <si>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</si>
  <si>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</si>
  <si>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</si>
  <si>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</si>
  <si>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</si>
  <si>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</si>
  <si>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</si>
  <si>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</si>
  <si>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</si>
  <si>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</si>
  <si>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</si>
  <si>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</si>
  <si>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</si>
  <si>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</si>
  <si>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</si>
  <si>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</si>
  <si>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</si>
  <si>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</si>
  <si>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</si>
  <si>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</si>
  <si>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</si>
  <si>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</si>
  <si>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</si>
  <si>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</si>
  <si>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</si>
  <si>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</si>
  <si>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</si>
  <si>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</si>
  <si>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</si>
  <si>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</si>
  <si>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</si>
  <si>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</si>
  <si>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</si>
  <si>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</si>
  <si>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</si>
  <si>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</si>
  <si>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</si>
  <si>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</si>
  <si>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</si>
  <si>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</si>
  <si>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</si>
  <si>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</si>
  <si>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</si>
  <si>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</si>
  <si>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</si>
  <si>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</si>
  <si>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</si>
  <si>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</si>
  <si>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</si>
  <si>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</si>
  <si>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</si>
  <si>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</si>
  <si>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</si>
  <si>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</si>
  <si>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</si>
  <si>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</si>
  <si>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</si>
  <si>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</si>
  <si>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</si>
  <si>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</si>
  <si>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</si>
  <si>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</si>
  <si>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</si>
  <si>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</si>
  <si>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</si>
  <si>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</si>
  <si>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</si>
  <si>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</si>
  <si>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</si>
  <si>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</si>
  <si>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</si>
  <si>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</si>
  <si>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</si>
  <si>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</si>
  <si>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</si>
  <si>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</si>
  <si>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</si>
  <si>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</si>
  <si>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</si>
  <si>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</si>
  <si>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</si>
  <si>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</si>
  <si>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</si>
  <si>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</si>
  <si>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</si>
  <si>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</si>
  <si>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</si>
  <si>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</si>
  <si>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</si>
  <si>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</si>
  <si>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</si>
  <si>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</si>
  <si>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</si>
  <si>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</si>
  <si>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</si>
  <si>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</si>
  <si>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</si>
  <si>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</si>
  <si>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</si>
  <si>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</si>
  <si>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</si>
  <si>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</si>
  <si>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</si>
  <si>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</si>
  <si>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</si>
  <si>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</si>
  <si>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</si>
  <si>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</si>
  <si>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</si>
  <si>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</si>
  <si>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</si>
  <si>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</si>
  <si>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</si>
  <si>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</si>
  <si>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</si>
  <si>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</si>
  <si>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</si>
  <si>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</si>
  <si>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</si>
  <si>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</si>
  <si>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</si>
  <si>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</si>
  <si>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</si>
  <si>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</si>
  <si>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</si>
  <si>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</si>
  <si>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</si>
  <si>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</si>
  <si>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</si>
  <si>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</si>
  <si>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</si>
  <si>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</si>
  <si>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</si>
  <si>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</si>
  <si>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</si>
  <si>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</si>
  <si>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</si>
  <si>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</si>
  <si>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</si>
  <si>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</si>
  <si>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</si>
  <si>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</si>
  <si>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</si>
  <si>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</si>
  <si>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</si>
  <si>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</si>
  <si>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</si>
  <si>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</si>
  <si>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</si>
  <si>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</si>
  <si>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</si>
  <si>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</si>
  <si>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</si>
  <si>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</si>
  <si>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</si>
  <si>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</si>
  <si>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</si>
  <si>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</si>
  <si>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</si>
  <si>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</si>
  <si>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</si>
  <si>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</si>
  <si>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</si>
  <si>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</si>
  <si>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</si>
  <si>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</si>
  <si>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</si>
  <si>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</si>
  <si>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</si>
  <si>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</si>
  <si>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</si>
  <si>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</si>
  <si>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</si>
  <si>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</si>
  <si>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</si>
  <si>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</si>
  <si>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</si>
  <si>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</si>
  <si>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</si>
  <si>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</si>
  <si>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</si>
  <si>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</si>
  <si>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</si>
  <si>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</si>
  <si>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</si>
  <si>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</si>
  <si>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</si>
  <si>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</si>
  <si>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</si>
  <si>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</si>
  <si>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</si>
  <si>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</si>
  <si>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</si>
  <si>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</si>
  <si>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</si>
  <si>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</si>
  <si>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</si>
  <si>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</si>
  <si>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</si>
  <si>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</si>
  <si>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</si>
  <si>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</si>
  <si>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</si>
  <si>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</si>
  <si>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</si>
  <si>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</si>
  <si>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</si>
  <si>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</si>
  <si>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</si>
  <si>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</si>
  <si>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</si>
  <si>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</si>
  <si>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</si>
  <si>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</si>
  <si>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</si>
  <si>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</si>
  <si>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</si>
  <si>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</si>
  <si>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</si>
  <si>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</si>
  <si>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</si>
  <si>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</si>
  <si>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</si>
  <si>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</si>
  <si>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</si>
  <si>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</si>
  <si>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</si>
  <si>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</si>
  <si>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</si>
  <si>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</si>
  <si>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</si>
  <si>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</si>
  <si>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</si>
  <si>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</si>
  <si>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</si>
  <si>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</si>
  <si>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</si>
  <si>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</si>
  <si>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</si>
  <si>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</si>
  <si>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</si>
  <si>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</si>
  <si>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</si>
  <si>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</si>
  <si>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</si>
  <si>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</si>
  <si>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</si>
  <si>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</si>
  <si>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</si>
  <si>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</si>
  <si>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</si>
  <si>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</si>
  <si>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</si>
  <si>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</si>
  <si>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</si>
  <si>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</si>
  <si>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</si>
  <si>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</si>
  <si>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</si>
  <si>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</si>
  <si>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</si>
  <si>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</si>
  <si>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</si>
  <si>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</si>
  <si>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</si>
  <si>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</si>
  <si>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</si>
  <si>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</si>
  <si>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</si>
  <si>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</si>
  <si>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</si>
  <si>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</si>
  <si>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</si>
  <si>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</si>
  <si>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</si>
  <si>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</si>
  <si>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</si>
  <si>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</si>
  <si>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</si>
  <si>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</si>
  <si>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</si>
  <si>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</si>
  <si>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</si>
  <si>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</si>
  <si>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</si>
  <si>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</si>
  <si>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</si>
  <si>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</si>
  <si>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</si>
  <si>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</si>
  <si>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</si>
  <si>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</si>
  <si>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</si>
  <si>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</si>
  <si>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</si>
  <si>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</si>
  <si>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</si>
  <si>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</si>
  <si>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</si>
  <si>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</si>
  <si>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</si>
  <si>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</si>
  <si>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</si>
  <si>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</si>
  <si>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</si>
  <si>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</si>
  <si>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</si>
  <si>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</si>
  <si>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</si>
  <si>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</si>
  <si>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</si>
  <si>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</si>
  <si>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</si>
  <si>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</si>
  <si>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</si>
  <si>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</si>
  <si>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</si>
  <si>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</si>
  <si>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</si>
  <si>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</si>
  <si>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</si>
  <si>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</si>
  <si>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</si>
  <si>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</si>
  <si>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</si>
  <si>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</si>
  <si>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</si>
  <si>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</si>
  <si>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</si>
  <si>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</si>
  <si>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</si>
  <si>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</si>
  <si>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</si>
  <si>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</si>
  <si>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</si>
  <si>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</si>
  <si>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</si>
  <si>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</si>
  <si>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</si>
  <si>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</si>
  <si>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</si>
  <si>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</si>
  <si>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</si>
  <si>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</si>
  <si>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</si>
  <si>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</si>
  <si>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</si>
  <si>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</si>
  <si>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</si>
  <si>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</si>
  <si>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</si>
  <si>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</si>
  <si>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</si>
  <si>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</si>
  <si>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</si>
  <si>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</si>
  <si>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</si>
  <si>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</si>
  <si>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</si>
  <si>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</si>
  <si>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</si>
  <si>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</si>
  <si>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</si>
  <si>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</si>
  <si>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</si>
  <si>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</si>
  <si>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</si>
  <si>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</si>
  <si>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</si>
  <si>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</si>
  <si>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</si>
  <si>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</si>
  <si>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</si>
  <si>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</si>
  <si>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</si>
  <si>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</si>
  <si>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</si>
  <si>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</si>
  <si>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</si>
  <si>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</si>
  <si>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</si>
  <si>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</si>
  <si>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</si>
  <si>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</si>
  <si>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</si>
  <si>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</si>
  <si>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</si>
  <si>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</si>
  <si>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</si>
  <si>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</si>
  <si>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</si>
  <si>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</si>
  <si>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</si>
  <si>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</si>
  <si>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</si>
  <si>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</si>
  <si>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</si>
  <si>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</si>
  <si>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</si>
  <si>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</si>
  <si>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</si>
  <si>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</si>
  <si>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</si>
  <si>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</si>
  <si>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</si>
  <si>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</si>
  <si>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</si>
  <si>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</si>
  <si>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</si>
  <si>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</si>
  <si>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</si>
  <si>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</si>
  <si>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</si>
  <si>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</si>
  <si>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</si>
  <si>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</si>
  <si>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</si>
  <si>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</si>
  <si>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</si>
  <si>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</si>
  <si>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</si>
  <si>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</si>
  <si>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</si>
  <si>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</si>
  <si>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</si>
  <si>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</si>
  <si>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</si>
  <si>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</si>
  <si>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</si>
  <si>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</si>
  <si>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</si>
  <si>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</si>
  <si>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</si>
  <si>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</si>
  <si>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</si>
  <si>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</si>
  <si>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</si>
  <si>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</si>
  <si>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</si>
  <si>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</si>
  <si>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</si>
  <si>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</si>
  <si>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</si>
  <si>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</si>
  <si>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</si>
  <si>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</si>
  <si>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</si>
  <si>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</si>
  <si>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</si>
  <si>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</si>
  <si>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</si>
  <si>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</si>
  <si>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</si>
  <si>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</si>
  <si>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</si>
  <si>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</si>
  <si>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</si>
  <si>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</si>
  <si>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</si>
  <si>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</si>
  <si>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</si>
  <si>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</si>
  <si>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</si>
  <si>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</si>
  <si>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</si>
  <si>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</si>
  <si>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</si>
  <si>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</si>
  <si>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</si>
  <si>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</si>
  <si>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</si>
  <si>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</si>
  <si>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</si>
  <si>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</si>
  <si>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</si>
  <si>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</si>
  <si>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</si>
  <si>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</si>
  <si>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</si>
  <si>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</si>
  <si>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</si>
  <si>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</si>
  <si>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</si>
  <si>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</si>
  <si>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</si>
  <si>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</si>
  <si>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</si>
  <si>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</si>
  <si>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</si>
  <si>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</si>
  <si>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</si>
  <si>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</si>
  <si>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</si>
  <si>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</si>
  <si>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</si>
  <si>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</si>
  <si>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</si>
  <si>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</si>
  <si>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</si>
  <si>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</si>
  <si>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</si>
  <si>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</si>
  <si>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</si>
  <si>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</si>
  <si>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</si>
  <si>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</si>
  <si>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</si>
  <si>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</si>
  <si>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</si>
  <si>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</si>
  <si>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</si>
  <si>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</si>
  <si>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</si>
  <si>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</si>
  <si>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</si>
  <si>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</si>
  <si>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</si>
  <si>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</si>
  <si>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</si>
  <si>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</si>
  <si>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</si>
  <si>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</si>
  <si>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</si>
  <si>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</si>
  <si>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</si>
  <si>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</si>
  <si>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</si>
  <si>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</si>
  <si>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</si>
  <si>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</si>
  <si>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</si>
  <si>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</si>
  <si>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</si>
  <si>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</si>
  <si>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</si>
  <si>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</si>
  <si>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</si>
  <si>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</si>
  <si>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</si>
  <si>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</si>
  <si>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</si>
  <si>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</si>
  <si>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</si>
  <si>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</si>
  <si>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</si>
  <si>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</si>
  <si>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</si>
  <si>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</si>
  <si>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</si>
  <si>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</si>
  <si>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</si>
  <si>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</si>
  <si>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</si>
  <si>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</si>
  <si>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</si>
  <si>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</si>
  <si>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</si>
  <si>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</si>
  <si>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</si>
  <si>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</si>
  <si>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</si>
  <si>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</si>
  <si>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</si>
  <si>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</si>
  <si>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</si>
  <si>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</si>
  <si>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</si>
  <si>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</si>
  <si>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</si>
  <si>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</si>
  <si>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</si>
  <si>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</si>
  <si>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</si>
  <si>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</si>
  <si>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</si>
  <si>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</si>
  <si>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</si>
  <si>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</si>
  <si>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</si>
  <si>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</si>
  <si>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</si>
  <si>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</si>
  <si>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</si>
  <si>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</si>
  <si>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</si>
  <si>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</si>
  <si>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</si>
  <si>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</si>
  <si>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</si>
  <si>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</si>
  <si>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</si>
  <si>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</si>
  <si>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</si>
  <si>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</si>
  <si>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</si>
  <si>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</si>
  <si>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</si>
  <si>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</si>
  <si>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</si>
  <si>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</si>
  <si>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</si>
  <si>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</si>
  <si>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</si>
  <si>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</si>
  <si>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</si>
  <si>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</si>
  <si>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</si>
  <si>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</si>
  <si>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</si>
  <si>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</si>
  <si>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</si>
  <si>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</si>
  <si>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</si>
  <si>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</si>
  <si>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</si>
  <si>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</si>
  <si>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</si>
  <si>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</si>
  <si>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</si>
  <si>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</si>
  <si>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</si>
  <si>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</si>
  <si>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</si>
  <si>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</si>
  <si>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</si>
  <si>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</si>
  <si>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</si>
  <si>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</si>
  <si>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</si>
  <si>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</si>
  <si>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</si>
  <si>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</si>
  <si>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</si>
  <si>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</si>
  <si>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</si>
  <si>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</si>
  <si>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</si>
  <si>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</si>
  <si>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</si>
  <si>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</si>
  <si>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</si>
  <si>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</si>
  <si>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</si>
  <si>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</si>
  <si>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</si>
  <si>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</si>
  <si>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</si>
  <si>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</si>
  <si>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</si>
  <si>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</si>
  <si>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</si>
  <si>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</si>
  <si>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</si>
  <si>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</si>
  <si>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</si>
  <si>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</si>
  <si>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</si>
  <si>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</si>
  <si>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</si>
  <si>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</si>
  <si>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</si>
  <si>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</si>
  <si>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</si>
  <si>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</si>
  <si>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</si>
  <si>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</si>
  <si>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</si>
  <si>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</si>
  <si>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</si>
  <si>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</si>
  <si>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</si>
  <si>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</si>
  <si>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</si>
  <si>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</si>
  <si>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</si>
  <si>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</si>
  <si>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</si>
  <si>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</si>
  <si>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</si>
  <si>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</si>
  <si>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</si>
  <si>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</si>
  <si>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</si>
  <si>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</si>
  <si>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</si>
  <si>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</si>
  <si>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</si>
  <si>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</si>
  <si>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</si>
  <si>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</si>
  <si>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</si>
  <si>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</si>
  <si>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</si>
  <si>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</si>
  <si>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</si>
  <si>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</si>
  <si>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</si>
  <si>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</si>
  <si>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</si>
  <si>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</si>
  <si>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</si>
  <si>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</si>
  <si>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</si>
  <si>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</si>
  <si>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</si>
  <si>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</si>
  <si>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</si>
  <si>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</si>
  <si>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</si>
  <si>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</si>
  <si>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</si>
  <si>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</si>
  <si>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</si>
  <si>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</si>
  <si>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</si>
  <si>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</si>
  <si>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</si>
  <si>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</si>
  <si>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</si>
  <si>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</si>
  <si>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</si>
  <si>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</si>
  <si>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</si>
  <si>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</si>
  <si>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</si>
  <si>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</si>
  <si>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</si>
  <si>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</si>
  <si>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</si>
  <si>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</si>
  <si>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</si>
  <si>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</si>
  <si>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</si>
  <si>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</si>
  <si>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</si>
  <si>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</si>
  <si>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</si>
  <si>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</si>
  <si>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</si>
  <si>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</si>
  <si>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</si>
  <si>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</si>
  <si>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</si>
  <si>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</si>
  <si>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</si>
  <si>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</si>
  <si>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</si>
  <si>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</si>
  <si>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</si>
  <si>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</si>
  <si>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</si>
  <si>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</si>
  <si>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</si>
  <si>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</si>
  <si>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</si>
  <si>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</si>
  <si>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</si>
  <si>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</si>
  <si>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</si>
  <si>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</si>
  <si>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</si>
  <si>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</si>
  <si>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</si>
  <si>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</si>
  <si>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</si>
  <si>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</si>
  <si>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</si>
  <si>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</si>
  <si>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</si>
  <si>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</si>
  <si>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</si>
  <si>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</si>
  <si>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</si>
  <si>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</si>
  <si>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</si>
  <si>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</si>
  <si>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</si>
  <si>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</si>
  <si>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</si>
  <si>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</si>
  <si>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</si>
  <si>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</si>
  <si>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</si>
  <si>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</si>
  <si>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</si>
  <si>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</si>
  <si>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</si>
  <si>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</si>
  <si>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</si>
  <si>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</si>
  <si>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</si>
  <si>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</si>
  <si>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</si>
  <si>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</si>
  <si>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</si>
  <si>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</si>
  <si>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</si>
  <si>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</si>
  <si>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</si>
  <si>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</si>
  <si>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</si>
  <si>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</si>
  <si>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</si>
  <si>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</si>
  <si>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</si>
  <si>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</si>
  <si>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</si>
  <si>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</si>
  <si>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</si>
  <si>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</si>
  <si>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</si>
  <si>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</si>
  <si>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</si>
  <si>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</si>
  <si>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</si>
  <si>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</si>
  <si>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</si>
  <si>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</si>
  <si>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</si>
  <si>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</si>
  <si>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</si>
  <si>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</si>
  <si>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</si>
  <si>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</si>
  <si>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</si>
  <si>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</si>
  <si>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</si>
  <si>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</si>
  <si>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</si>
  <si>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</si>
  <si>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</si>
  <si>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</si>
  <si>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</si>
  <si>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</si>
  <si>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</si>
  <si>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</si>
  <si>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</si>
  <si>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</si>
  <si>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</si>
  <si>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</si>
  <si>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</si>
  <si>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</si>
  <si>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</si>
  <si>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</si>
  <si>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</si>
  <si>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</si>
  <si>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</si>
  <si>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</si>
  <si>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</si>
  <si>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</si>
  <si>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</si>
  <si>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</si>
  <si>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</si>
  <si>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</si>
  <si>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</si>
  <si>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</si>
  <si>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</si>
  <si>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</si>
  <si>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</si>
  <si>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</si>
  <si>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</si>
  <si>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</si>
  <si>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</si>
  <si>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</si>
  <si>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</si>
  <si>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</si>
  <si>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</si>
  <si>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</si>
  <si>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</si>
  <si>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</si>
  <si>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</si>
  <si>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</si>
  <si>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</si>
  <si>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</si>
  <si>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</si>
  <si>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</si>
  <si>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</si>
  <si>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</si>
  <si>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</si>
  <si>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</si>
  <si>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</si>
  <si>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</si>
  <si>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</si>
  <si>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</si>
  <si>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</si>
  <si>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</si>
  <si>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</si>
  <si>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</si>
  <si>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</si>
  <si>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</si>
  <si>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</si>
  <si>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</si>
  <si>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</si>
  <si>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</si>
  <si>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</si>
  <si>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</si>
  <si>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</si>
  <si>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</si>
  <si>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</si>
  <si>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</si>
  <si>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</si>
  <si>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</si>
  <si>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</si>
  <si>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</si>
  <si>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</si>
  <si>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</si>
  <si>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</si>
  <si>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</si>
  <si>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</si>
  <si>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</si>
  <si>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</si>
  <si>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</si>
  <si>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</si>
  <si>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</si>
  <si>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</si>
  <si>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</si>
  <si>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</si>
  <si>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</si>
  <si>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</si>
  <si>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</si>
  <si>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</si>
  <si>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</si>
  <si>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</si>
  <si>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</si>
  <si>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</si>
  <si>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</si>
  <si>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</si>
  <si>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</si>
  <si>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</si>
  <si>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</si>
  <si>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</si>
  <si>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</si>
  <si>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</si>
  <si>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</si>
  <si>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</si>
  <si>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</si>
  <si>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</si>
  <si>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</si>
  <si>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</si>
  <si>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</si>
  <si>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</si>
  <si>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</si>
  <si>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</si>
  <si>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</si>
  <si>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</si>
  <si>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</si>
  <si>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</si>
  <si>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</si>
  <si>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</si>
  <si>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</si>
  <si>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</si>
  <si>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</si>
  <si>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</si>
  <si>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</si>
  <si>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</si>
  <si>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</si>
  <si>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</si>
  <si>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</si>
  <si>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</si>
  <si>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</si>
  <si>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</si>
  <si>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</si>
  <si>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</si>
  <si>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</si>
  <si>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</si>
  <si>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</si>
  <si>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</si>
  <si>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</si>
  <si>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</si>
  <si>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</si>
  <si>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</si>
  <si>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</si>
  <si>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</si>
  <si>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</si>
  <si>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</si>
  <si>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</si>
  <si>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</si>
  <si>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</si>
  <si>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</si>
  <si>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</si>
  <si>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</si>
  <si>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</si>
  <si>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</si>
  <si>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</si>
  <si>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</si>
  <si>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</si>
  <si>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</si>
  <si>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</si>
  <si>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</si>
  <si>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</si>
  <si>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</si>
  <si>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</si>
  <si>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</si>
  <si>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</si>
  <si>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</si>
  <si>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</si>
  <si>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</si>
  <si>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</si>
  <si>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</si>
  <si>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</si>
  <si>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</si>
  <si>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</si>
  <si>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</si>
  <si>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</si>
  <si>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</si>
  <si>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</si>
  <si>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</si>
  <si>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</si>
  <si>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</si>
  <si>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</si>
  <si>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</si>
  <si>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</si>
  <si>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</si>
  <si>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</si>
  <si>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</si>
  <si>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</si>
  <si>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</si>
  <si>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</si>
  <si>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</si>
  <si>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</si>
  <si>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</si>
  <si>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</si>
  <si>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</si>
  <si>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</si>
  <si>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</si>
  <si>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</si>
  <si>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</si>
  <si>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</si>
  <si>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</si>
  <si>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</si>
  <si>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</si>
  <si>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</si>
  <si>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</si>
  <si>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</si>
  <si>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</si>
  <si>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</si>
  <si>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</si>
  <si>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</si>
  <si>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</si>
  <si>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</si>
  <si>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</si>
  <si>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</si>
  <si>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</si>
  <si>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</si>
  <si>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</si>
  <si>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</si>
  <si>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</si>
  <si>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</si>
  <si>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</si>
  <si>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</si>
  <si>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</si>
  <si>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</si>
  <si>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</si>
  <si>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</si>
  <si>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</si>
  <si>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</si>
  <si>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</si>
  <si>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</si>
  <si>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</si>
  <si>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</si>
  <si>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</si>
  <si>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</si>
  <si>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</si>
  <si>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</si>
  <si>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</si>
  <si>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</si>
  <si>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</si>
  <si>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</si>
  <si>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</si>
  <si>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</si>
  <si>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</si>
  <si>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</si>
  <si>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</si>
  <si>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</si>
  <si>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</si>
  <si>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</si>
  <si>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</si>
  <si>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</si>
  <si>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</si>
  <si>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</si>
  <si>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</si>
  <si>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</si>
  <si>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</si>
  <si>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</si>
  <si>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</si>
  <si>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</si>
  <si>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</si>
  <si>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</si>
  <si>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</si>
  <si>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</si>
  <si>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</si>
  <si>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</si>
  <si>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</si>
  <si>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</si>
  <si>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</si>
  <si>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</si>
  <si>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</si>
  <si>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</si>
  <si>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</si>
  <si>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</si>
  <si>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</si>
  <si>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</si>
  <si>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</si>
  <si>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</si>
  <si>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</si>
  <si>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</si>
  <si>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</si>
  <si>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</si>
  <si>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</si>
  <si>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</si>
  <si>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</si>
  <si>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</si>
  <si>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</si>
  <si>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</si>
  <si>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</si>
  <si>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</si>
  <si>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</si>
  <si>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</si>
  <si>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</si>
  <si>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</si>
  <si>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</si>
  <si>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</si>
  <si>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</si>
  <si>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</si>
  <si>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</si>
  <si>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</si>
  <si>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</si>
  <si>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</si>
  <si>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</si>
  <si>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</si>
  <si>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</si>
  <si>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</si>
  <si>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</si>
  <si>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</si>
  <si>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</si>
  <si>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</si>
  <si>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</si>
  <si>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</si>
  <si>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</si>
  <si>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</si>
  <si>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</si>
  <si>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</si>
  <si>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</si>
  <si>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</si>
  <si>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</si>
  <si>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</si>
  <si>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</si>
  <si>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</si>
  <si>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</si>
  <si>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</si>
  <si>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</si>
  <si>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</si>
  <si>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</si>
  <si>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</si>
  <si>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</si>
  <si>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</si>
  <si>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</si>
  <si>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</si>
  <si>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</si>
  <si>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</si>
  <si>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</si>
  <si>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</si>
  <si>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</si>
  <si>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</si>
  <si>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</si>
  <si>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</si>
  <si>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</si>
  <si>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</si>
  <si>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</si>
  <si>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</si>
  <si>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</si>
  <si>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</si>
  <si>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</si>
  <si>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</si>
  <si>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</si>
  <si>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</si>
  <si>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</si>
  <si>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</si>
  <si>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</si>
  <si>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</si>
  <si>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</si>
  <si>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</si>
  <si>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</si>
  <si>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</si>
  <si>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</si>
  <si>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</si>
  <si>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</si>
  <si>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</si>
  <si>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</si>
  <si>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</si>
  <si>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</si>
  <si>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</si>
  <si>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</si>
  <si>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</si>
  <si>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</si>
  <si>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</si>
  <si>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</si>
  <si>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</si>
  <si>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</si>
  <si>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</si>
  <si>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</si>
  <si>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</si>
  <si>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</si>
  <si>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</si>
  <si>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</si>
  <si>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</si>
  <si>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</si>
  <si>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</si>
  <si>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</si>
  <si>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</si>
  <si>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</si>
  <si>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</si>
  <si>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</si>
  <si>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</si>
  <si>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</si>
  <si>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</si>
  <si>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</si>
  <si>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</si>
  <si>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</si>
  <si>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</si>
  <si>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</si>
  <si>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</si>
  <si>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</si>
  <si>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</si>
  <si>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</si>
  <si>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</si>
  <si>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</si>
  <si>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</si>
  <si>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</si>
  <si>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</si>
  <si>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</si>
  <si>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</si>
  <si>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</si>
  <si>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</si>
  <si>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</si>
  <si>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</si>
  <si>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</si>
  <si>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</si>
  <si>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</si>
  <si>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</si>
  <si>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</si>
  <si>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</si>
  <si>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</si>
  <si>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</si>
  <si>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</si>
  <si>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</si>
  <si>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</si>
  <si>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</si>
  <si>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</si>
  <si>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</si>
  <si>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</si>
  <si>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</si>
  <si>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</si>
  <si>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</si>
  <si>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</si>
  <si>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</si>
  <si>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</si>
  <si>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</si>
  <si>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</si>
  <si>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</si>
  <si>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</si>
  <si>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</si>
  <si>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</si>
  <si>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</si>
  <si>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</si>
  <si>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</si>
  <si>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</si>
  <si>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</si>
  <si>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</si>
  <si>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</si>
  <si>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</si>
  <si>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</si>
  <si>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</si>
  <si>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</si>
  <si>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</si>
  <si>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</si>
  <si>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</si>
  <si>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</si>
  <si>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</si>
  <si>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</si>
  <si>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</si>
  <si>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</si>
  <si>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</si>
  <si>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</si>
  <si>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</si>
  <si>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</si>
  <si>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</si>
  <si>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</si>
  <si>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</si>
  <si>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</si>
  <si>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</si>
  <si>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</si>
  <si>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</si>
  <si>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</si>
  <si>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</si>
  <si>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</si>
  <si>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</si>
  <si>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</si>
  <si>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</si>
  <si>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</si>
  <si>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</si>
  <si>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</si>
  <si>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</si>
  <si>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</si>
  <si>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</si>
  <si>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</si>
  <si>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</si>
  <si>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</si>
  <si>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</si>
  <si>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</si>
  <si>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</si>
  <si>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</si>
  <si>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</si>
  <si>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</si>
  <si>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</si>
  <si>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</si>
  <si>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</si>
  <si>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</si>
  <si>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</si>
  <si>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</si>
  <si>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</si>
  <si>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</si>
  <si>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</si>
  <si>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</si>
  <si>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</si>
  <si>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</si>
  <si>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</si>
  <si>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</si>
  <si>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</si>
  <si>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</si>
  <si>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</si>
  <si>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</si>
  <si>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</si>
  <si>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</si>
  <si>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</si>
  <si>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</si>
  <si>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</si>
  <si>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</si>
  <si>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</si>
  <si>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</si>
  <si>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</si>
  <si>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</si>
  <si>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</si>
  <si>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</si>
  <si>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</si>
  <si>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</si>
  <si>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</si>
  <si>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</si>
  <si>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</si>
  <si>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</si>
  <si>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</si>
  <si>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</si>
  <si>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</si>
  <si>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</si>
  <si>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</si>
  <si>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</si>
  <si>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</si>
  <si>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</si>
  <si>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</si>
  <si>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</si>
  <si>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</si>
  <si>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</si>
  <si>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</si>
  <si>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</si>
  <si>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</si>
  <si>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</si>
  <si>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</si>
  <si>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</si>
  <si>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</si>
  <si>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</si>
  <si>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</si>
  <si>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</si>
  <si>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</si>
  <si>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</si>
  <si>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</si>
  <si>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</si>
  <si>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</si>
  <si>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</si>
  <si>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</si>
  <si>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</si>
  <si>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</si>
  <si>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</si>
  <si>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</si>
  <si>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</si>
  <si>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</si>
  <si>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</si>
  <si>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</si>
  <si>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</si>
  <si>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</si>
  <si>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</si>
  <si>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</si>
  <si>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</si>
  <si>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</si>
  <si>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</si>
  <si>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</si>
  <si>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</si>
  <si>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</si>
  <si>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</si>
  <si>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</si>
  <si>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</si>
  <si>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</si>
  <si>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</si>
  <si>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</si>
  <si>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</si>
  <si>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</si>
  <si>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</si>
  <si>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</si>
  <si>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</si>
  <si>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</si>
  <si>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</si>
  <si>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</si>
  <si>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</si>
  <si>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</si>
  <si>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</si>
  <si>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</si>
  <si>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</si>
  <si>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</si>
  <si>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</si>
  <si>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</si>
  <si>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</si>
  <si>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</si>
  <si>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</si>
  <si>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</si>
  <si>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</si>
  <si>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</si>
  <si>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</si>
  <si>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</si>
  <si>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</si>
  <si>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</si>
  <si>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</si>
  <si>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</si>
  <si>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</si>
  <si>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</si>
  <si>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</si>
  <si>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</si>
  <si>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</si>
  <si>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</si>
  <si>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</si>
  <si>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</si>
  <si>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</si>
  <si>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</si>
  <si>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</si>
  <si>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</si>
  <si>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</si>
  <si>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</si>
  <si>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</si>
  <si>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</si>
  <si>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</si>
  <si>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</si>
  <si>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</si>
  <si>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</si>
  <si>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</si>
  <si>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</si>
  <si>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</si>
  <si>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</si>
  <si>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</si>
  <si>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</si>
  <si>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</si>
  <si>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</si>
  <si>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</si>
  <si>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</si>
  <si>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</si>
  <si>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</si>
  <si>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</si>
  <si>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</si>
  <si>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</si>
  <si>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</si>
  <si>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</si>
  <si>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</si>
  <si>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</si>
  <si>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</si>
  <si>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</si>
  <si>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</si>
  <si>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</si>
  <si>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</si>
  <si>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</si>
  <si>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</si>
  <si>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</si>
  <si>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</si>
  <si>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</si>
  <si>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</si>
  <si>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</si>
  <si>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</si>
  <si>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</si>
  <si>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</si>
  <si>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</si>
  <si>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</si>
  <si>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</si>
  <si>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</si>
  <si>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</si>
  <si>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</si>
  <si>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</si>
  <si>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</si>
  <si>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</si>
  <si>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</si>
  <si>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</si>
  <si>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</si>
  <si>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</si>
  <si>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</si>
  <si>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</si>
  <si>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</si>
  <si>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</si>
  <si>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</si>
  <si>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</si>
  <si>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</si>
  <si>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</si>
  <si>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</si>
  <si>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</si>
  <si>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</si>
  <si>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</si>
  <si>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</si>
  <si>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</si>
  <si>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</si>
  <si>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</si>
  <si>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</si>
  <si>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</si>
  <si>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</si>
  <si>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</si>
  <si>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</si>
  <si>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</si>
  <si>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</si>
  <si>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</si>
  <si>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</si>
  <si>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</si>
  <si>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</si>
  <si>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</si>
  <si>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</si>
  <si>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</si>
  <si>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</si>
  <si>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</si>
  <si>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</si>
  <si>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</si>
  <si>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</si>
  <si>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</si>
  <si>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</si>
  <si>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</si>
  <si>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</si>
  <si>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</si>
  <si>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</si>
  <si>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</si>
  <si>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</si>
  <si>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</si>
  <si>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</si>
  <si>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</si>
  <si>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</si>
  <si>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</si>
  <si>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</si>
  <si>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</si>
  <si>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</si>
  <si>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</si>
  <si>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</si>
  <si>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</si>
  <si>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</si>
  <si>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</si>
  <si>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</si>
  <si>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</si>
  <si>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</si>
  <si>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</si>
  <si>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</si>
  <si>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</si>
  <si>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</si>
  <si>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</si>
  <si>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</si>
  <si>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</si>
  <si>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</si>
  <si>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</si>
  <si>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</si>
  <si>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</si>
  <si>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</si>
  <si>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</si>
  <si>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</si>
  <si>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</si>
  <si>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</si>
  <si>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</si>
  <si>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</si>
  <si>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</si>
  <si>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</si>
  <si>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</si>
  <si>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</si>
  <si>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</si>
  <si>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</si>
  <si>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</si>
  <si>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</si>
  <si>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</si>
  <si>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</si>
  <si>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</si>
  <si>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</si>
  <si>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</si>
  <si>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</si>
  <si>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</si>
  <si>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</si>
  <si>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</si>
  <si>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</si>
  <si>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</si>
  <si>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</si>
  <si>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</si>
  <si>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</si>
  <si>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</si>
  <si>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</si>
  <si>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</si>
  <si>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</si>
  <si>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</si>
  <si>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</si>
  <si>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</si>
  <si>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</si>
  <si>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</si>
  <si>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</si>
  <si>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</si>
  <si>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</si>
  <si>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</si>
  <si>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</si>
  <si>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</si>
  <si>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</si>
  <si>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</si>
  <si>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</si>
  <si>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</si>
  <si>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</si>
  <si>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</si>
  <si>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</si>
  <si>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</si>
  <si>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</si>
  <si>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</si>
  <si>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</si>
  <si>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</si>
  <si>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</si>
  <si>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</si>
  <si>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</si>
  <si>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</si>
  <si>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</si>
  <si>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</si>
  <si>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</si>
  <si>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</si>
  <si>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</si>
  <si>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</si>
  <si>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</si>
  <si>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</si>
  <si>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</si>
  <si>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</si>
  <si>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</si>
  <si>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</si>
  <si>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</si>
  <si>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</si>
  <si>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</si>
  <si>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</si>
  <si>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</si>
  <si>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</si>
  <si>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</si>
  <si>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</si>
  <si>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</si>
  <si>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</si>
  <si>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</si>
  <si>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</si>
  <si>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</si>
  <si>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</si>
  <si>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</si>
  <si>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</si>
  <si>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</si>
  <si>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</si>
  <si>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</si>
  <si>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</si>
  <si>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</si>
  <si>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</si>
  <si>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</si>
  <si>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</si>
  <si>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</si>
  <si>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</si>
  <si>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</si>
  <si>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</si>
  <si>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</si>
  <si>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</si>
  <si>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</si>
  <si>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</si>
  <si>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</si>
  <si>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</si>
  <si>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</si>
  <si>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</si>
  <si>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</si>
  <si>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</si>
  <si>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</si>
  <si>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</si>
  <si>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</si>
  <si>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</si>
  <si>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</si>
  <si>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</si>
  <si>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</si>
  <si>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</si>
  <si>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</si>
  <si>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</si>
  <si>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</si>
  <si>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</si>
  <si>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</si>
  <si>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</si>
  <si>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</si>
  <si>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</si>
  <si>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</si>
  <si>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</si>
  <si>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</si>
  <si>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</si>
  <si>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</si>
  <si>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</si>
  <si>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</si>
  <si>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</si>
  <si>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</si>
  <si>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</si>
  <si>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</si>
  <si>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</si>
  <si>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</si>
  <si>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</si>
  <si>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</si>
  <si>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</si>
  <si>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</si>
  <si>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</si>
  <si>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</si>
  <si>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</si>
  <si>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</si>
  <si>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</si>
  <si>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</si>
  <si>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</si>
  <si>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</si>
  <si>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</si>
  <si>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</si>
  <si>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</si>
  <si>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</si>
  <si>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</si>
  <si>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</si>
  <si>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</si>
  <si>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</si>
  <si>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</si>
  <si>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</si>
  <si>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</si>
  <si>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</si>
  <si>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</si>
  <si>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</si>
  <si>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</si>
  <si>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</si>
  <si>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</si>
  <si>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</si>
  <si>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</si>
  <si>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</si>
  <si>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</si>
  <si>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</si>
  <si>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</si>
  <si>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</si>
  <si>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</si>
  <si>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</si>
  <si>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</si>
  <si>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</si>
  <si>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</si>
  <si>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</si>
  <si>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</si>
  <si>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</si>
  <si>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</si>
  <si>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</si>
  <si>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</si>
  <si>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</si>
  <si>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</si>
  <si>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</si>
  <si>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</si>
  <si>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</si>
  <si>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</si>
  <si>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</si>
  <si>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</si>
  <si>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</si>
  <si>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</si>
  <si>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</si>
  <si>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</si>
  <si>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</si>
  <si>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</si>
  <si>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</si>
  <si>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</si>
  <si>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</si>
  <si>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</si>
  <si>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</si>
  <si>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</si>
  <si>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</si>
  <si>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</si>
  <si>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</si>
  <si>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</si>
  <si>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</si>
  <si>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</si>
  <si>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</si>
  <si>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</si>
  <si>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</si>
  <si>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</si>
  <si>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</si>
  <si>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</si>
  <si>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</si>
  <si>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</si>
  <si>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</si>
  <si>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</si>
  <si>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</si>
  <si>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</si>
  <si>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</si>
  <si>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</si>
  <si>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</si>
  <si>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</si>
  <si>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</si>
  <si>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</si>
  <si>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</si>
  <si>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</si>
  <si>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</si>
  <si>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</si>
  <si>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</si>
  <si>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</si>
  <si>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</si>
  <si>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</si>
  <si>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</si>
  <si>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</si>
  <si>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</si>
  <si>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</si>
  <si>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</si>
  <si>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</si>
  <si>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</si>
  <si>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</si>
  <si>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</si>
  <si>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</si>
  <si>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</si>
  <si>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</si>
  <si>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</si>
  <si>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</si>
  <si>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</si>
  <si>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</si>
  <si>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</si>
  <si>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</si>
  <si>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</si>
  <si>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</si>
  <si>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</si>
  <si>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</si>
  <si>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</si>
  <si>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</si>
  <si>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</si>
  <si>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</si>
  <si>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</si>
  <si>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</si>
  <si>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</si>
  <si>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</si>
  <si>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</si>
  <si>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</si>
  <si>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</si>
  <si>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</si>
  <si>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</si>
  <si>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</si>
  <si>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</si>
  <si>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</si>
  <si>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</si>
  <si>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</si>
  <si>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</si>
  <si>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</si>
  <si>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</si>
  <si>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</si>
  <si>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</si>
  <si>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</si>
  <si>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</si>
  <si>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</si>
  <si>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</si>
  <si>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</si>
  <si>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</si>
  <si>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</si>
  <si>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</si>
  <si>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</si>
  <si>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</si>
  <si>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</si>
  <si>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</si>
  <si>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</si>
  <si>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</si>
  <si>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</si>
  <si>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</si>
  <si>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</si>
  <si>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</si>
  <si>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</si>
  <si>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</si>
  <si>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</si>
  <si>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</si>
  <si>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</si>
  <si>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</si>
  <si>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</si>
  <si>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</si>
  <si>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</si>
  <si>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</si>
  <si>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</si>
  <si>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</si>
  <si>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</si>
  <si>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</si>
  <si>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</si>
  <si>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</si>
  <si>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</si>
  <si>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</si>
  <si>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</si>
  <si>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</si>
  <si>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</si>
  <si>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</si>
  <si>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</si>
  <si>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</si>
  <si>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</si>
  <si>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</si>
  <si>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</si>
  <si>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</si>
  <si>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</si>
  <si>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</si>
  <si>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</si>
  <si>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</si>
  <si>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</si>
  <si>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</si>
  <si>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</si>
  <si>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</si>
  <si>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</si>
  <si>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</si>
  <si>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</si>
  <si>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</si>
  <si>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</si>
  <si>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</si>
  <si>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</si>
  <si>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</si>
  <si>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</si>
  <si>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</si>
  <si>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</si>
  <si>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</si>
  <si>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</si>
  <si>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</si>
  <si>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</si>
  <si>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</si>
  <si>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</si>
  <si>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</si>
  <si>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</si>
  <si>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</si>
  <si>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</si>
  <si>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</si>
  <si>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</si>
  <si>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</si>
  <si>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</si>
  <si>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</si>
  <si>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</si>
  <si>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</si>
  <si>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</si>
  <si>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</si>
  <si>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</si>
  <si>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</si>
  <si>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</si>
  <si>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</si>
  <si>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</si>
  <si>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</si>
  <si>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</si>
  <si>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</si>
  <si>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</si>
  <si>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</si>
  <si>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</si>
  <si>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</si>
  <si>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</si>
  <si>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</si>
  <si>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</si>
  <si>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</si>
  <si>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</si>
  <si>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</si>
  <si>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</si>
  <si>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</si>
  <si>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</si>
  <si>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</si>
  <si>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</si>
  <si>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</si>
  <si>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</si>
  <si>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</si>
  <si>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</si>
  <si>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</si>
  <si>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</si>
  <si>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</si>
  <si>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</si>
  <si>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</si>
  <si>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</si>
  <si>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</si>
  <si>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</si>
  <si>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</si>
  <si>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</si>
  <si>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</si>
  <si>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</si>
  <si>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</si>
  <si>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</si>
  <si>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</si>
  <si>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</si>
  <si>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</si>
  <si>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</si>
  <si>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</si>
  <si>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</si>
  <si>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</si>
  <si>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</si>
  <si>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</si>
  <si>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</si>
  <si>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</si>
  <si>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</si>
  <si>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</si>
  <si>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</si>
  <si>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</si>
  <si>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</si>
  <si>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</si>
  <si>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</si>
  <si>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</si>
  <si>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</si>
  <si>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</si>
  <si>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</si>
  <si>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</si>
  <si>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</si>
  <si>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</si>
  <si>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</si>
  <si>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</si>
  <si>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</si>
  <si>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</si>
  <si>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</si>
  <si>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</si>
  <si>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</si>
  <si>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</si>
  <si>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</si>
  <si>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</si>
  <si>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</si>
  <si>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</si>
  <si>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</si>
  <si>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</si>
  <si>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</si>
  <si>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</si>
  <si>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</si>
  <si>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</si>
  <si>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</si>
  <si>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</si>
  <si>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</si>
  <si>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</si>
  <si>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</si>
  <si>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</si>
  <si>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</si>
  <si>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</si>
  <si>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</si>
  <si>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</si>
  <si>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</si>
  <si>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</si>
  <si>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</si>
  <si>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</si>
  <si>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</si>
  <si>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</si>
  <si>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</si>
  <si>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</si>
  <si>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</si>
  <si>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</si>
  <si>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</si>
  <si>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</si>
  <si>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</si>
  <si>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</si>
  <si>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</si>
  <si>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</si>
  <si>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</si>
  <si>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</si>
  <si>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</si>
  <si>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</si>
  <si>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</si>
  <si>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</si>
  <si>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</si>
  <si>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</si>
  <si>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</si>
  <si>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</si>
  <si>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</si>
  <si>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</si>
  <si>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</si>
  <si>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</si>
  <si>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</si>
  <si>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</si>
  <si>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</si>
  <si>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</si>
  <si>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</si>
  <si>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</si>
  <si>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</si>
  <si>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</si>
  <si>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</si>
  <si>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</si>
  <si>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</si>
  <si>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</si>
  <si>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</si>
  <si>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</si>
  <si>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</si>
  <si>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</si>
  <si>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</si>
  <si>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</si>
  <si>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</si>
  <si>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</si>
  <si>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</si>
  <si>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</si>
  <si>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</si>
  <si>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</si>
  <si>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</si>
  <si>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</si>
  <si>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</si>
  <si>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</si>
  <si>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</si>
  <si>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</si>
  <si>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</si>
  <si>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</si>
  <si>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</si>
  <si>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</si>
  <si>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</si>
  <si>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</si>
  <si>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</si>
  <si>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</si>
  <si>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</si>
  <si>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</si>
  <si>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</si>
  <si>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</si>
  <si>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</si>
  <si>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</si>
  <si>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</si>
  <si>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</si>
  <si>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</si>
  <si>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</si>
  <si>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</si>
  <si>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</si>
  <si>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</si>
  <si>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</si>
  <si>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</si>
  <si>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</si>
  <si>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</si>
  <si>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</si>
  <si>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</si>
  <si>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</si>
  <si>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</si>
  <si>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</si>
  <si>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</si>
  <si>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</si>
  <si>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</si>
  <si>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</si>
  <si>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</si>
  <si>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</si>
  <si>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</si>
  <si>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</si>
  <si>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</si>
  <si>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</si>
  <si>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</si>
  <si>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</si>
  <si>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</si>
  <si>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</si>
  <si>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</si>
  <si>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</si>
  <si>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</si>
  <si>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</si>
  <si>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</si>
  <si>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</si>
  <si>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</si>
  <si>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</si>
  <si>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</si>
  <si>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</si>
  <si>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</si>
  <si>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</si>
  <si>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</si>
  <si>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</si>
  <si>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</si>
  <si>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</si>
  <si>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</si>
  <si>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</si>
  <si>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</si>
  <si>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</si>
  <si>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</si>
  <si>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</si>
  <si>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</si>
  <si>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</si>
  <si>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</si>
  <si>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</si>
  <si>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</si>
  <si>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</si>
  <si>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</si>
  <si>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</si>
  <si>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</si>
  <si>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</si>
  <si>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</si>
  <si>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</si>
  <si>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</si>
  <si>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</si>
  <si>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</si>
  <si>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</si>
  <si>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</si>
  <si>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</si>
  <si>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</si>
  <si>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</si>
  <si>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</si>
  <si>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</si>
  <si>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</si>
  <si>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</si>
  <si>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</si>
  <si>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</si>
  <si>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</si>
  <si>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</si>
  <si>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</si>
  <si>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</si>
  <si>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</si>
  <si>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</si>
  <si>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</si>
  <si>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</si>
  <si>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</si>
  <si>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</si>
  <si>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</si>
  <si>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</si>
  <si>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</si>
  <si>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</si>
  <si>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</si>
  <si>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</si>
  <si>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</si>
  <si>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</si>
  <si>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</si>
  <si>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</si>
  <si>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</si>
  <si>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</si>
  <si>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</si>
  <si>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</si>
  <si>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</si>
  <si>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</si>
  <si>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</si>
  <si>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</si>
  <si>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</si>
  <si>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</si>
  <si>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</si>
  <si>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</si>
  <si>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</si>
  <si>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</si>
  <si>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</si>
  <si>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</si>
  <si>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</si>
  <si>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</si>
  <si>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</si>
  <si>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</si>
  <si>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</si>
  <si>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</si>
  <si>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</si>
  <si>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</si>
  <si>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</si>
  <si>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</si>
  <si>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</si>
  <si>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</si>
  <si>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</si>
  <si>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</si>
  <si>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</si>
  <si>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</si>
  <si>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</si>
  <si>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</si>
  <si>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</si>
  <si>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</si>
  <si>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</si>
  <si>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</si>
  <si>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</si>
  <si>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</si>
  <si>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</si>
  <si>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</si>
  <si>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</si>
  <si>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</si>
  <si>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</si>
  <si>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</si>
  <si>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</si>
  <si>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</si>
  <si>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</si>
  <si>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</si>
  <si>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</si>
  <si>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</si>
  <si>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</si>
  <si>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</si>
  <si>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</si>
  <si>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</si>
  <si>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</si>
  <si>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</si>
  <si>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</si>
  <si>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</si>
  <si>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</si>
  <si>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</si>
  <si>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</si>
  <si>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</si>
  <si>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</si>
  <si>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</si>
  <si>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</si>
  <si>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</si>
  <si>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</si>
  <si>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</si>
  <si>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</si>
  <si>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</si>
  <si>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</si>
  <si>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</si>
  <si>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</si>
  <si>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</si>
  <si>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</si>
  <si>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</si>
  <si>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</si>
  <si>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</si>
  <si>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</si>
  <si>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</si>
  <si>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</si>
  <si>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</si>
  <si>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</si>
  <si>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</si>
  <si>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</si>
  <si>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</si>
  <si>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</si>
  <si>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</si>
  <si>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</si>
  <si>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</si>
  <si>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</si>
  <si>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</si>
  <si>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</si>
  <si>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</si>
  <si>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</si>
  <si>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</si>
  <si>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</si>
  <si>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</si>
  <si>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</si>
  <si>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</si>
  <si>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</si>
  <si>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</si>
  <si>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</si>
  <si>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</si>
  <si>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</si>
  <si>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</si>
  <si>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</si>
  <si>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</si>
  <si>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</si>
  <si>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</si>
  <si>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</si>
  <si>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</si>
  <si>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</si>
  <si>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</si>
  <si>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</si>
  <si>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</si>
  <si>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</si>
  <si>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</si>
  <si>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</si>
  <si>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</si>
  <si>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</si>
  <si>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</si>
  <si>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</si>
  <si>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</si>
  <si>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</si>
  <si>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</si>
  <si>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</si>
  <si>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</si>
  <si>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</si>
  <si>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</si>
  <si>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</si>
  <si>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</si>
  <si>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</si>
  <si>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</si>
  <si>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</si>
  <si>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</si>
  <si>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</si>
  <si>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</si>
  <si>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</si>
  <si>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</si>
  <si>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</si>
  <si>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</si>
  <si>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</si>
  <si>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</si>
  <si>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</si>
  <si>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</si>
  <si>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</si>
  <si>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</si>
  <si>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</si>
  <si>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</si>
  <si>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</si>
  <si>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</si>
  <si>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</si>
  <si>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</si>
  <si>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</si>
  <si>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</si>
  <si>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</si>
  <si>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</si>
  <si>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</si>
  <si>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</si>
  <si>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</si>
  <si>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</si>
  <si>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</si>
  <si>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</si>
  <si>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</si>
  <si>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</si>
  <si>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</si>
  <si>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</si>
  <si>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</si>
  <si>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</si>
  <si>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</si>
  <si>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</si>
  <si>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</si>
  <si>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</si>
  <si>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</si>
  <si>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</si>
  <si>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</si>
  <si>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</si>
  <si>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</si>
  <si>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</si>
  <si>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</si>
  <si>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</si>
  <si>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</si>
  <si>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</si>
  <si>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</si>
  <si>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</si>
  <si>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</si>
  <si>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</si>
  <si>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</si>
  <si>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</si>
  <si>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</si>
  <si>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</si>
  <si>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</si>
  <si>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</si>
  <si>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</si>
  <si>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</si>
  <si>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</si>
  <si>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</si>
  <si>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</si>
  <si>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</si>
  <si>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</si>
  <si>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</si>
  <si>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</si>
  <si>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</si>
  <si>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</si>
  <si>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</si>
  <si>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</si>
  <si>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</si>
  <si>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</si>
  <si>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</si>
  <si>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</si>
  <si>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</si>
  <si>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</si>
  <si>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</si>
  <si>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</si>
  <si>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</si>
  <si>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</si>
  <si>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</si>
  <si>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</si>
  <si>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</si>
  <si>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</si>
  <si>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</si>
  <si>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</si>
  <si>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</si>
  <si>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</si>
  <si>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</si>
  <si>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</si>
  <si>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</si>
  <si>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</si>
  <si>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</si>
  <si>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</si>
  <si>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</si>
  <si>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</si>
  <si>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</si>
  <si>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</si>
  <si>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</si>
  <si>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</si>
  <si>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</si>
  <si>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</si>
  <si>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</si>
  <si>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</si>
  <si>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</si>
  <si>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</si>
  <si>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</si>
  <si>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</si>
  <si>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</si>
  <si>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</si>
  <si>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</si>
  <si>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</si>
  <si>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</si>
  <si>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</si>
  <si>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</si>
  <si>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</si>
  <si>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</si>
  <si>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</si>
  <si>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</si>
  <si>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</si>
  <si>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</si>
  <si>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</si>
  <si>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</si>
  <si>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</si>
  <si>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</si>
  <si>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</si>
  <si>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</si>
  <si>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</si>
  <si>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</si>
  <si>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</si>
  <si>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</si>
  <si>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</si>
  <si>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</si>
  <si>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</si>
  <si>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</si>
  <si>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</si>
  <si>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</si>
  <si>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</si>
  <si>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</si>
  <si>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</si>
  <si>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</si>
  <si>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</si>
  <si>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</si>
  <si>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</si>
  <si>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</si>
  <si>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</si>
  <si>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</si>
  <si>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</si>
  <si>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</si>
  <si>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</si>
  <si>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</si>
  <si>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</si>
  <si>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</si>
  <si>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</si>
  <si>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</si>
  <si>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</si>
  <si>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</si>
  <si>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</si>
  <si>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</si>
  <si>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</si>
  <si>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</si>
  <si>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</si>
  <si>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</si>
  <si>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</si>
  <si>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</si>
  <si>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</si>
  <si>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</si>
  <si>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</si>
  <si>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</si>
  <si>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</si>
  <si>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</si>
  <si>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</si>
  <si>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</si>
  <si>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</si>
  <si>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</si>
  <si>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</si>
  <si>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</si>
  <si>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</si>
  <si>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</si>
  <si>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</si>
  <si>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</si>
  <si>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</si>
  <si>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</si>
  <si>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</si>
  <si>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</si>
  <si>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</si>
  <si>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</si>
  <si>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</si>
  <si>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</si>
  <si>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</si>
  <si>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</si>
  <si>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</si>
  <si>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</si>
  <si>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</si>
  <si>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</si>
  <si>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</si>
  <si>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</si>
  <si>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</si>
  <si>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</si>
  <si>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</si>
  <si>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</si>
  <si>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</si>
  <si>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</si>
  <si>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</si>
  <si>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</si>
  <si>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</si>
  <si>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</si>
  <si>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</si>
  <si>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</si>
  <si>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</si>
  <si>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</si>
  <si>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</si>
  <si>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</si>
  <si>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</si>
  <si>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</si>
  <si>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</si>
  <si>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</si>
  <si>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</si>
  <si>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</si>
  <si>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</si>
  <si>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</si>
  <si>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</si>
  <si>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</si>
  <si>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</si>
  <si>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</si>
  <si>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</si>
  <si>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</si>
  <si>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</si>
  <si>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</si>
  <si>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</si>
  <si>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</si>
  <si>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</si>
  <si>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</si>
  <si>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</si>
  <si>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</si>
  <si>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</si>
  <si>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</si>
  <si>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</si>
  <si>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</si>
  <si>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</si>
  <si>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</si>
  <si>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</si>
  <si>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</si>
  <si>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</si>
  <si>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</si>
  <si>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</si>
  <si>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</si>
  <si>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</si>
  <si>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</si>
  <si>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</si>
  <si>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</si>
  <si>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</si>
  <si>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</si>
  <si>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</si>
  <si>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</si>
  <si>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</si>
  <si>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</si>
  <si>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</si>
  <si>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</si>
  <si>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</si>
  <si>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</si>
  <si>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</si>
  <si>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</si>
  <si>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</si>
  <si>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</si>
  <si>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</si>
  <si>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</si>
  <si>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</si>
  <si>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</si>
  <si>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</si>
  <si>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</si>
  <si>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</si>
  <si>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</si>
  <si>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</si>
  <si>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</si>
  <si>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</si>
  <si>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</si>
  <si>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</si>
  <si>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</si>
  <si>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</si>
  <si>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</si>
  <si>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</si>
  <si>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</si>
  <si>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</si>
  <si>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</si>
  <si>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</si>
  <si>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</si>
  <si>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</si>
  <si>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</si>
  <si>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</si>
  <si>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</si>
  <si>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</si>
  <si>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</si>
  <si>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</si>
  <si>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</si>
  <si>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</si>
  <si>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</si>
  <si>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</si>
  <si>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</si>
  <si>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</si>
  <si>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</si>
  <si>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</si>
  <si>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</si>
  <si>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</si>
  <si>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</si>
  <si>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</si>
  <si>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</si>
  <si>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</si>
  <si>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</si>
  <si>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</si>
  <si>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</si>
  <si>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</si>
  <si>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</si>
  <si>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</si>
  <si>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</si>
  <si>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</si>
  <si>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</si>
  <si>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</si>
  <si>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</si>
  <si>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</si>
  <si>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</si>
  <si>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</si>
  <si>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</si>
  <si>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</si>
  <si>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</si>
  <si>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</si>
  <si>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</si>
  <si>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</si>
  <si>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</si>
  <si>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</si>
  <si>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</si>
  <si>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</si>
  <si>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</si>
  <si>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</si>
  <si>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</si>
  <si>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</si>
  <si>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</si>
  <si>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</si>
  <si>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</si>
  <si>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</si>
  <si>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</si>
  <si>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</si>
  <si>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</si>
  <si>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</si>
  <si>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</si>
  <si>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</si>
  <si>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</si>
  <si>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</si>
  <si>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</si>
  <si>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</si>
  <si>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</si>
  <si>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</si>
  <si>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</si>
  <si>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</si>
  <si>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</si>
  <si>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</si>
  <si>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</si>
  <si>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</si>
  <si>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</si>
  <si>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</si>
  <si>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</si>
  <si>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</si>
  <si>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</si>
  <si>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</si>
  <si>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</si>
  <si>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</si>
  <si>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</si>
  <si>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</si>
  <si>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</si>
  <si>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</si>
  <si>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</si>
  <si>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</si>
  <si>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</si>
  <si>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</si>
  <si>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</si>
  <si>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</si>
  <si>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</si>
  <si>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</si>
  <si>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</si>
  <si>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</si>
  <si>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</si>
  <si>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</si>
  <si>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</si>
  <si>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</si>
  <si>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</si>
  <si>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</si>
  <si>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</si>
  <si>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</si>
  <si>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</si>
  <si>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</si>
  <si>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</si>
  <si>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</si>
  <si>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</si>
  <si>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</si>
  <si>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</si>
  <si>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</si>
  <si>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</si>
  <si>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</si>
  <si>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</si>
  <si>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</si>
  <si>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</si>
  <si>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</si>
  <si>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</si>
  <si>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</si>
  <si>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</si>
  <si>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</si>
  <si>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</si>
  <si>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</si>
  <si>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</si>
  <si>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</si>
  <si>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</si>
  <si>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</si>
  <si>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</si>
  <si>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</si>
  <si>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</si>
  <si>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</si>
  <si>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</si>
  <si>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</si>
  <si>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</si>
  <si>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</si>
  <si>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</si>
  <si>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</si>
  <si>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</si>
  <si>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</si>
  <si>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</si>
  <si>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</si>
  <si>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</si>
  <si>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</si>
  <si>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</si>
  <si>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</si>
  <si>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</si>
  <si>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</si>
  <si>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</si>
  <si>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</si>
  <si>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</si>
  <si>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</si>
  <si>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</si>
  <si>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</si>
  <si>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</si>
  <si>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</si>
  <si>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</si>
  <si>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</si>
  <si>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</si>
  <si>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</si>
  <si>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</si>
  <si>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</si>
  <si>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</si>
  <si>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</si>
  <si>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</si>
  <si>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</si>
  <si>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</si>
  <si>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</si>
  <si>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</si>
  <si>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</si>
  <si>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</si>
  <si>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</si>
  <si>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</si>
  <si>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</si>
  <si>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</si>
  <si>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</si>
  <si>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</si>
  <si>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</si>
  <si>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</si>
  <si>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</si>
  <si>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</si>
  <si>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</si>
  <si>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</si>
  <si>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</si>
  <si>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</si>
  <si>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</si>
  <si>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</si>
  <si>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</si>
  <si>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</si>
  <si>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</si>
  <si>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</si>
  <si>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</si>
  <si>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</si>
  <si>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</si>
  <si>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</si>
  <si>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</si>
  <si>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</si>
  <si>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</si>
  <si>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</si>
  <si>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</si>
  <si>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</si>
  <si>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</si>
  <si>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</si>
  <si>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</si>
  <si>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</si>
  <si>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</si>
  <si>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</si>
  <si>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</si>
  <si>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</si>
  <si>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</si>
  <si>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</si>
  <si>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</si>
  <si>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</si>
  <si>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</si>
  <si>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</si>
  <si>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</si>
  <si>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</si>
  <si>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</si>
  <si>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</si>
  <si>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</si>
  <si>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</si>
  <si>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</si>
  <si>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</si>
  <si>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</si>
  <si>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</si>
  <si>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</si>
  <si>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</si>
  <si>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</si>
  <si>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</si>
  <si>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</si>
  <si>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</si>
  <si>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</si>
  <si>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</si>
  <si>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</si>
  <si>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</si>
  <si>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</si>
  <si>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</si>
  <si>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</si>
  <si>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</si>
  <si>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</si>
  <si>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</si>
  <si>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</si>
  <si>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</si>
  <si>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</si>
  <si>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</si>
  <si>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</si>
  <si>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</si>
  <si>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</si>
  <si>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</si>
  <si>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</si>
  <si>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</si>
  <si>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</si>
  <si>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</si>
  <si>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</si>
  <si>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</si>
  <si>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</si>
  <si>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</si>
  <si>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</si>
  <si>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</si>
  <si>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</si>
  <si>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</si>
  <si>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</si>
  <si>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</si>
  <si>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</si>
  <si>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</si>
  <si>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</si>
  <si>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</si>
  <si>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</si>
  <si>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</si>
  <si>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</si>
  <si>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</si>
  <si>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</si>
  <si>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</si>
  <si>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</si>
  <si>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</si>
  <si>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</si>
  <si>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</si>
  <si>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</si>
  <si>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</si>
  <si>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</si>
  <si>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</si>
  <si>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</si>
  <si>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</si>
  <si>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</si>
  <si>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</si>
  <si>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</si>
  <si>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</si>
  <si>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</si>
  <si>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</si>
  <si>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</si>
  <si>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</si>
  <si>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</si>
  <si>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</si>
  <si>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</si>
  <si>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</si>
  <si>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</si>
  <si>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</si>
  <si>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</si>
  <si>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</si>
  <si>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</si>
  <si>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</si>
  <si>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</si>
  <si>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</si>
  <si>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</si>
  <si>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</si>
  <si>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</si>
  <si>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</si>
  <si>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</si>
  <si>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</si>
  <si>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</si>
  <si>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</si>
  <si>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</si>
  <si>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</si>
  <si>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</si>
  <si>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</si>
  <si>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</si>
  <si>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</si>
  <si>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</si>
  <si>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</si>
  <si>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</si>
  <si>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</si>
  <si>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</si>
  <si>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</si>
  <si>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</si>
  <si>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</si>
  <si>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</si>
  <si>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</si>
  <si>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</si>
  <si>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</si>
  <si>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</si>
  <si>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</si>
  <si>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</si>
  <si>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</si>
  <si>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</si>
  <si>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</si>
  <si>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</si>
  <si>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</si>
  <si>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</si>
  <si>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</si>
  <si>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</si>
  <si>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</si>
  <si>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</si>
  <si>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</si>
  <si>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</si>
  <si>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</si>
  <si>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</si>
  <si>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</si>
  <si>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</si>
  <si>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</si>
  <si>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</si>
  <si>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</si>
  <si>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</si>
  <si>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</si>
  <si>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</si>
  <si>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</si>
  <si>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</si>
  <si>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</si>
  <si>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</si>
  <si>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</si>
  <si>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</si>
  <si>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</si>
  <si>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</si>
  <si>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</si>
  <si>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</si>
  <si>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</si>
  <si>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</si>
  <si>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</si>
  <si>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</si>
  <si>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</si>
  <si>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</si>
  <si>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</si>
  <si>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</si>
  <si>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</si>
  <si>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</si>
  <si>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</si>
  <si>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</si>
  <si>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</si>
  <si>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</si>
  <si>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</si>
  <si>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</si>
  <si>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</si>
  <si>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</si>
  <si>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</si>
  <si>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</si>
  <si>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</si>
  <si>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</si>
  <si>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</si>
  <si>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</si>
  <si>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</si>
  <si>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</si>
  <si>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</si>
  <si>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</si>
  <si>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</si>
  <si>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</si>
  <si>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</si>
  <si>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</si>
  <si>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</si>
  <si>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</si>
  <si>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</si>
  <si>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</si>
  <si>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</si>
  <si>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</si>
  <si>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</si>
  <si>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</si>
  <si>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</si>
  <si>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</si>
  <si>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</si>
  <si>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</si>
  <si>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</si>
  <si>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</si>
  <si>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</si>
  <si>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</si>
  <si>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</si>
  <si>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</si>
  <si>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</si>
  <si>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</si>
  <si>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</si>
  <si>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</si>
  <si>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</si>
  <si>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</si>
  <si>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</si>
  <si>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</si>
  <si>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</si>
  <si>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</si>
  <si>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</si>
  <si>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</si>
  <si>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</si>
  <si>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</si>
  <si>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</si>
  <si>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</si>
  <si>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</si>
  <si>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</si>
  <si>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</si>
  <si>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</si>
  <si>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</si>
  <si>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</si>
  <si>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</si>
  <si>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</si>
  <si>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</si>
  <si>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</si>
  <si>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</si>
  <si>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</si>
  <si>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</si>
  <si>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</si>
  <si>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</si>
  <si>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</si>
  <si>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</si>
  <si>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</si>
  <si>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</si>
  <si>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</si>
  <si>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</si>
  <si>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</si>
  <si>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</si>
  <si>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</si>
  <si>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</si>
  <si>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</si>
  <si>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</si>
  <si>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</si>
  <si>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</si>
  <si>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</si>
  <si>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</si>
  <si>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</si>
  <si>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</si>
  <si>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</si>
  <si>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</si>
  <si>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</si>
  <si>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</si>
  <si>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</si>
  <si>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</si>
  <si>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</si>
  <si>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</si>
  <si>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</si>
  <si>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</si>
  <si>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</si>
  <si>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</si>
  <si>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</si>
  <si>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</si>
  <si>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</si>
  <si>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</si>
  <si>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</si>
  <si>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</si>
  <si>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</si>
  <si>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</si>
  <si>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</si>
  <si>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</si>
  <si>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</si>
  <si>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</si>
  <si>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</si>
  <si>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</si>
  <si>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</si>
  <si>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</si>
  <si>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</si>
  <si>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</si>
  <si>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</si>
  <si>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</si>
  <si>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</si>
  <si>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</si>
  <si>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</si>
  <si>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</si>
  <si>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</si>
  <si>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</si>
  <si>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</si>
  <si>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</si>
  <si>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</si>
  <si>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</si>
  <si>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</si>
  <si>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</si>
  <si>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</si>
  <si>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</si>
  <si>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</si>
  <si>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</si>
  <si>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</si>
  <si>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</si>
  <si>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</si>
  <si>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</si>
  <si>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</si>
  <si>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</si>
  <si>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</si>
  <si>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</si>
  <si>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</si>
  <si>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</si>
  <si>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</si>
  <si>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</si>
  <si>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</si>
  <si>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</si>
  <si>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</si>
  <si>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</si>
  <si>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</si>
  <si>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</si>
  <si>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</si>
  <si>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</si>
  <si>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</si>
  <si>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</si>
  <si>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</si>
  <si>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</si>
  <si>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</si>
  <si>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</si>
  <si>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</si>
  <si>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</si>
  <si>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</si>
  <si>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</si>
  <si>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</si>
  <si>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</si>
  <si>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</si>
  <si>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</si>
  <si>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</si>
  <si>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</si>
  <si>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</si>
  <si>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</si>
  <si>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</si>
  <si>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</si>
  <si>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</si>
  <si>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</si>
  <si>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</si>
  <si>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</si>
  <si>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</si>
  <si>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</si>
  <si>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</si>
  <si>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</si>
  <si>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</si>
  <si>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</si>
  <si>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</si>
  <si>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</si>
  <si>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</si>
  <si>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</si>
  <si>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</si>
  <si>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</si>
  <si>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</si>
  <si>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</si>
  <si>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</si>
  <si>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</si>
  <si>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</si>
  <si>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</si>
  <si>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</si>
  <si>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</si>
  <si>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</si>
  <si>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</si>
  <si>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</si>
  <si>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</si>
  <si>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</si>
  <si>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</si>
  <si>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</si>
  <si>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</si>
  <si>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</si>
  <si>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</si>
  <si>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</si>
  <si>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</si>
  <si>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</si>
  <si>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</si>
  <si>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</si>
  <si>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</si>
  <si>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</si>
  <si>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</si>
  <si>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</si>
  <si>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</si>
  <si>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</si>
  <si>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</si>
  <si>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</si>
  <si>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</si>
  <si>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</si>
  <si>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</si>
  <si>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</si>
  <si>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</si>
  <si>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</si>
  <si>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</si>
  <si>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</si>
  <si>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</si>
  <si>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</si>
  <si>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</si>
  <si>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</si>
  <si>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</si>
  <si>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</si>
  <si>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</si>
  <si>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</si>
  <si>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</si>
  <si>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</si>
  <si>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</si>
  <si>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</si>
  <si>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</si>
  <si>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</si>
  <si>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</si>
  <si>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</si>
  <si>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</si>
  <si>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</si>
  <si>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</si>
  <si>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</si>
  <si>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</si>
  <si>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</si>
  <si>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</si>
  <si>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</si>
  <si>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</si>
  <si>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</si>
  <si>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</si>
  <si>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</si>
  <si>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</si>
  <si>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</si>
  <si>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</si>
  <si>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</si>
  <si>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</si>
  <si>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</si>
  <si>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</si>
  <si>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</si>
  <si>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</si>
  <si>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</si>
  <si>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</si>
  <si>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</si>
  <si>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</si>
  <si>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</si>
  <si>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</si>
  <si>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</si>
  <si>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</si>
  <si>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</si>
  <si>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</si>
  <si>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</si>
  <si>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</si>
  <si>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</si>
  <si>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</si>
  <si>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</si>
  <si>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</si>
  <si>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</si>
  <si>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</si>
  <si>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</si>
  <si>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</si>
  <si>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</si>
  <si>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</si>
  <si>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</si>
  <si>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</si>
  <si>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</si>
  <si>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</si>
  <si>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</si>
  <si>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</si>
  <si>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</si>
  <si>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</si>
  <si>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</si>
  <si>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</si>
  <si>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</si>
  <si>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</si>
  <si>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</si>
  <si>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</si>
  <si>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</si>
  <si>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</si>
  <si>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</si>
  <si>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</si>
  <si>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</si>
  <si>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</si>
  <si>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</si>
  <si>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</si>
  <si>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</si>
  <si>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</si>
  <si>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</si>
  <si>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</si>
  <si>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</si>
  <si>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</si>
  <si>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</si>
  <si>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</si>
  <si>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</si>
  <si>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</si>
  <si>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</si>
  <si>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</si>
  <si>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</si>
  <si>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</si>
  <si>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</si>
  <si>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</si>
  <si>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</si>
  <si>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</si>
  <si>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</si>
  <si>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</si>
  <si>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</si>
  <si>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</si>
  <si>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</si>
  <si>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</si>
  <si>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</si>
  <si>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</si>
  <si>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</si>
  <si>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</si>
  <si>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</si>
  <si>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</si>
  <si>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</si>
  <si>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</si>
  <si>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</si>
  <si>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</si>
  <si>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</si>
  <si>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</si>
  <si>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</si>
  <si>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</si>
  <si>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</si>
  <si>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</si>
  <si>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</si>
  <si>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</si>
  <si>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</si>
  <si>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</si>
  <si>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</si>
  <si>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</si>
  <si>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</si>
  <si>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</si>
  <si>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</si>
  <si>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</si>
  <si>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</si>
  <si>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</si>
  <si>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</si>
  <si>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</si>
  <si>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</si>
  <si>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</si>
  <si>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</si>
  <si>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</si>
  <si>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</si>
  <si>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</si>
  <si>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</si>
  <si>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</si>
  <si>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</si>
  <si>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</si>
  <si>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</si>
  <si>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</si>
  <si>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</si>
  <si>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</si>
  <si>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</si>
  <si>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</si>
  <si>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</si>
  <si>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</si>
  <si>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</si>
  <si>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</si>
  <si>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</si>
  <si>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</si>
  <si>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</si>
  <si>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</si>
  <si>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</si>
  <si>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</si>
  <si>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</si>
  <si>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</si>
  <si>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</si>
  <si>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</si>
  <si>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</si>
  <si>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</si>
  <si>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</si>
  <si>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</si>
  <si>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</si>
  <si>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</si>
  <si>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</si>
  <si>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</si>
  <si>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</si>
  <si>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</si>
  <si>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</si>
  <si>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</si>
  <si>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</si>
  <si>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</si>
  <si>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</si>
  <si>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</si>
  <si>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</si>
  <si>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</si>
  <si>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</si>
  <si>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</si>
  <si>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</si>
  <si>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</si>
  <si>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</si>
  <si>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</si>
  <si>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</si>
  <si>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</si>
  <si>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</si>
  <si>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</si>
  <si>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</si>
  <si>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</si>
  <si>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</si>
  <si>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</si>
  <si>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</si>
  <si>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</si>
  <si>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</si>
  <si>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</si>
  <si>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</si>
  <si>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</si>
  <si>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</si>
  <si>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</si>
  <si>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</si>
  <si>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</si>
  <si>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</si>
  <si>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</si>
  <si>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</si>
  <si>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</si>
  <si>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</si>
  <si>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</si>
  <si>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</si>
  <si>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</si>
  <si>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</si>
  <si>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</si>
  <si>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</si>
  <si>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</si>
  <si>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</si>
  <si>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</si>
  <si>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</si>
  <si>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</si>
  <si>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</si>
  <si>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</si>
  <si>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</si>
  <si>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</si>
  <si>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</si>
  <si>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</si>
  <si>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</si>
  <si>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</si>
  <si>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</si>
  <si>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</si>
  <si>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</si>
  <si>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</si>
  <si>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</si>
  <si>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</si>
  <si>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</si>
  <si>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</si>
  <si>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</si>
  <si>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</si>
  <si>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</si>
  <si>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</si>
  <si>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</si>
  <si>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</si>
  <si>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</si>
  <si>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</si>
  <si>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</si>
  <si>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</si>
  <si>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</si>
  <si>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</si>
  <si>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</si>
  <si>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</si>
  <si>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</si>
  <si>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</si>
  <si>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</si>
  <si>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</si>
  <si>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</si>
  <si>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</si>
  <si>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</si>
  <si>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</si>
  <si>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</si>
  <si>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</si>
  <si>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</si>
  <si>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</si>
  <si>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</si>
  <si>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</si>
  <si>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</si>
  <si>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</si>
  <si>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</si>
  <si>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</si>
  <si>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</si>
  <si>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</si>
  <si>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</si>
  <si>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</si>
  <si>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</si>
  <si>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</si>
  <si>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</si>
  <si>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</si>
  <si>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</si>
  <si>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</si>
  <si>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</si>
  <si>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</si>
  <si>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</si>
  <si>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</si>
  <si>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</si>
  <si>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</si>
  <si>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</si>
  <si>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</si>
  <si>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</si>
  <si>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</si>
  <si>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</si>
  <si>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</si>
  <si>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</si>
  <si>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</si>
  <si>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</si>
  <si>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</si>
  <si>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</si>
  <si>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</si>
  <si>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</si>
  <si>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</si>
  <si>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</si>
  <si>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</si>
  <si>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</si>
  <si>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</si>
  <si>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</si>
  <si>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</si>
  <si>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</si>
  <si>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</si>
  <si>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</si>
  <si>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</si>
  <si>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</si>
  <si>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</si>
  <si>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</si>
  <si>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</si>
  <si>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</si>
  <si>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</si>
  <si>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</si>
  <si>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</si>
  <si>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</si>
  <si>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</si>
  <si>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</si>
  <si>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</si>
  <si>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</si>
  <si>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</si>
  <si>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</si>
  <si>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</si>
  <si>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</si>
  <si>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</si>
  <si>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</si>
  <si>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</si>
  <si>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</si>
  <si>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</si>
  <si>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</si>
  <si>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</si>
  <si>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</si>
  <si>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</si>
  <si>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</si>
  <si>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</si>
  <si>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</si>
  <si>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</si>
  <si>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</si>
  <si>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</si>
  <si>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</si>
  <si>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</si>
  <si>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</si>
  <si>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</si>
  <si>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</si>
  <si>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</si>
  <si>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</si>
  <si>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</si>
  <si>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</si>
  <si>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</si>
  <si>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</si>
  <si>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</si>
  <si>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</si>
  <si>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</si>
  <si>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</si>
  <si>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</si>
  <si>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</si>
  <si>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</si>
  <si>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</si>
  <si>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</si>
  <si>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</si>
  <si>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</si>
  <si>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</si>
  <si>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</si>
  <si>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</si>
  <si>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</si>
  <si>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</si>
  <si>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</si>
  <si>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</si>
  <si>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</si>
  <si>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</si>
  <si>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</si>
  <si>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</si>
  <si>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</si>
  <si>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</si>
  <si>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</si>
  <si>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</si>
  <si>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</si>
  <si>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</si>
  <si>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</si>
  <si>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</si>
  <si>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</si>
  <si>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</si>
  <si>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</si>
  <si>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</si>
  <si>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</si>
  <si>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</si>
  <si>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</si>
  <si>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</si>
  <si>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</si>
  <si>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</si>
  <si>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</si>
  <si>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</si>
  <si>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</si>
  <si>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</si>
  <si>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</si>
  <si>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</si>
  <si>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</si>
  <si>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</si>
  <si>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</si>
  <si>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</si>
  <si>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</si>
  <si>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</si>
  <si>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</si>
  <si>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</si>
  <si>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</si>
  <si>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</si>
  <si>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</si>
  <si>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</si>
  <si>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</si>
  <si>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</si>
  <si>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</si>
  <si>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</si>
  <si>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</si>
  <si>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</si>
  <si>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</si>
  <si>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</si>
  <si>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</si>
  <si>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</si>
  <si>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</si>
  <si>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</si>
  <si>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</si>
  <si>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</si>
  <si>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</si>
  <si>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</si>
  <si>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</si>
  <si>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</si>
  <si>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</si>
  <si>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</si>
  <si>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</si>
  <si>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</si>
  <si>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</si>
  <si>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</si>
  <si>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</si>
  <si>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</si>
  <si>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</si>
  <si>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</si>
  <si>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</si>
  <si>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</si>
  <si>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</si>
  <si>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</si>
  <si>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</si>
  <si>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</si>
  <si>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</si>
  <si>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</si>
  <si>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</si>
  <si>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</si>
  <si>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</si>
  <si>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</si>
  <si>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</si>
  <si>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</si>
  <si>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</si>
  <si>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</si>
  <si>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</si>
  <si>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</si>
  <si>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</si>
  <si>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</si>
  <si>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</si>
  <si>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</si>
  <si>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</si>
  <si>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</si>
  <si>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</si>
  <si>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</si>
  <si>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</si>
  <si>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</si>
  <si>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</si>
  <si>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</si>
  <si>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</si>
  <si>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</si>
  <si>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</si>
  <si>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</si>
  <si>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</si>
  <si>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</si>
  <si>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</si>
  <si>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</si>
  <si>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</si>
  <si>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</si>
  <si>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</si>
  <si>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</si>
  <si>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</si>
  <si>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</si>
  <si>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</si>
  <si>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</si>
  <si>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</si>
  <si>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</si>
  <si>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</si>
  <si>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</si>
  <si>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</si>
  <si>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</si>
  <si>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</si>
  <si>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</si>
  <si>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</si>
  <si>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</si>
  <si>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</si>
  <si>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</si>
  <si>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</si>
  <si>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</si>
  <si>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</si>
  <si>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</si>
  <si>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</si>
  <si>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</si>
  <si>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</si>
  <si>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</si>
  <si>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</si>
  <si>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</si>
  <si>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</si>
  <si>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</si>
  <si>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</si>
  <si>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</si>
  <si>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</si>
  <si>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</si>
  <si>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</si>
  <si>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</si>
  <si>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</si>
  <si>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</si>
  <si>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</si>
  <si>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</si>
  <si>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</si>
  <si>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</si>
  <si>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</si>
  <si>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</si>
  <si>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</si>
  <si>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</si>
  <si>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</si>
  <si>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</si>
  <si>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</si>
  <si>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</si>
  <si>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</si>
  <si>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</si>
  <si>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</si>
  <si>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</si>
  <si>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</si>
  <si>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</si>
  <si>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</si>
  <si>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</si>
  <si>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</si>
  <si>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</si>
  <si>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</si>
  <si>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</si>
  <si>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</si>
  <si>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</si>
  <si>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</si>
  <si>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</si>
  <si>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</si>
  <si>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</si>
  <si>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</si>
  <si>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</si>
  <si>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</si>
  <si>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</si>
  <si>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</si>
  <si>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</si>
  <si>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</si>
  <si>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</si>
  <si>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</si>
  <si>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</si>
  <si>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</si>
  <si>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</si>
  <si>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</si>
  <si>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</si>
  <si>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</si>
  <si>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</si>
  <si>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</si>
  <si>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</si>
  <si>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</si>
  <si>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</si>
  <si>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</si>
  <si>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</si>
  <si>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</si>
  <si>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</si>
  <si>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</si>
  <si>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</si>
  <si>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</si>
  <si>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</si>
  <si>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</si>
  <si>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</si>
  <si>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</si>
  <si>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</si>
  <si>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</si>
  <si>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</si>
  <si>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</si>
  <si>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</si>
  <si>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</si>
  <si>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</si>
  <si>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</si>
  <si>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</si>
  <si>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</si>
  <si>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</si>
  <si>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</si>
  <si>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</si>
  <si>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</si>
  <si>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</si>
  <si>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</si>
  <si>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</si>
  <si>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</si>
  <si>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</si>
  <si>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</si>
  <si>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</si>
  <si>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</si>
  <si>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</si>
  <si>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</si>
  <si>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</si>
  <si>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</si>
  <si>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</si>
  <si>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</si>
  <si>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</si>
  <si>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</si>
  <si>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</si>
  <si>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</si>
  <si>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</si>
  <si>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</si>
  <si>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</si>
  <si>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</si>
  <si>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</si>
  <si>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</si>
  <si>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</si>
  <si>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</si>
  <si>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</si>
  <si>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</si>
  <si>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</si>
  <si>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</si>
  <si>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</si>
  <si>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</si>
  <si>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</si>
  <si>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</si>
  <si>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</si>
  <si>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</si>
  <si>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</si>
  <si>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</si>
  <si>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</si>
  <si>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</si>
  <si>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</si>
  <si>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</si>
  <si>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</si>
  <si>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</si>
  <si>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</si>
  <si>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</si>
  <si>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</si>
  <si>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</si>
  <si>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</si>
  <si>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</si>
  <si>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</si>
  <si>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</si>
  <si>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</si>
  <si>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</si>
  <si>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</si>
  <si>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</si>
  <si>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</si>
  <si>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</si>
  <si>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</si>
  <si>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</si>
  <si>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</si>
  <si>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</si>
  <si>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</si>
  <si>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</si>
  <si>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</si>
  <si>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</si>
  <si>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</si>
  <si>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</si>
  <si>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</si>
  <si>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</si>
  <si>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</si>
  <si>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</si>
  <si>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</si>
  <si>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</si>
  <si>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</si>
  <si>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</si>
  <si>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</si>
  <si>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</si>
  <si>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</si>
  <si>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</si>
  <si>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</si>
  <si>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</si>
  <si>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</si>
  <si>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</si>
  <si>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</si>
  <si>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</si>
  <si>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</si>
  <si>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</si>
  <si>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</si>
  <si>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</si>
  <si>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</si>
  <si>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</si>
  <si>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</si>
  <si>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</si>
  <si>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</si>
  <si>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</si>
  <si>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</si>
  <si>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</si>
  <si>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</si>
  <si>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</si>
  <si>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</si>
  <si>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</si>
  <si>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</si>
  <si>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</si>
  <si>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</si>
  <si>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</si>
  <si>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</si>
  <si>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</si>
  <si>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</si>
  <si>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</si>
  <si>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</si>
  <si>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</si>
  <si>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</si>
  <si>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</si>
  <si>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</si>
  <si>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</si>
  <si>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</si>
  <si>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</si>
  <si>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</si>
  <si>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</si>
  <si>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</si>
  <si>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</si>
  <si>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</si>
  <si>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</si>
  <si>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</si>
  <si>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</si>
  <si>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</si>
  <si>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</si>
  <si>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</si>
  <si>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</si>
  <si>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</si>
  <si>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</si>
  <si>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</si>
  <si>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</si>
  <si>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</si>
  <si>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</si>
  <si>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</si>
  <si>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</si>
  <si>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</si>
  <si>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</si>
  <si>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</si>
  <si>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</si>
  <si>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</si>
  <si>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</si>
  <si>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</si>
  <si>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</si>
  <si>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</si>
  <si>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</si>
  <si>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</si>
  <si>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</si>
  <si>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</si>
  <si>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</si>
  <si>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</si>
  <si>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</si>
  <si>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</si>
  <si>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</si>
  <si>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</si>
  <si>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</si>
  <si>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</si>
  <si>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</si>
  <si>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</si>
  <si>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</si>
  <si>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</si>
  <si>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</si>
  <si>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</si>
  <si>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</si>
  <si>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</si>
  <si>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</si>
  <si>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</si>
  <si>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</si>
  <si>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</si>
  <si>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</si>
  <si>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</si>
  <si>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</si>
  <si>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</si>
  <si>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</si>
  <si>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</si>
  <si>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</si>
  <si>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</si>
  <si>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</si>
  <si>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</si>
  <si>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</si>
  <si>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</si>
  <si>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</si>
  <si>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</si>
  <si>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</si>
  <si>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</si>
  <si>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</si>
  <si>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</si>
  <si>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</si>
  <si>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</si>
  <si>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</si>
  <si>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</si>
  <si>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</si>
  <si>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</si>
  <si>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</si>
  <si>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</si>
  <si>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</si>
  <si>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</si>
  <si>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</si>
  <si>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</si>
  <si>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</si>
  <si>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</si>
  <si>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</si>
  <si>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</si>
  <si>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</si>
  <si>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</si>
  <si>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</si>
  <si>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</si>
  <si>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</si>
  <si>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</si>
  <si>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</si>
  <si>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</si>
  <si>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</si>
  <si>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</si>
  <si>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</si>
  <si>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</si>
  <si>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</si>
  <si>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</si>
  <si>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</si>
  <si>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</si>
  <si>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</si>
  <si>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</si>
  <si>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</si>
  <si>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</si>
  <si>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</si>
  <si>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</si>
  <si>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</si>
  <si>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</si>
  <si>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</si>
  <si>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</si>
  <si>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</si>
  <si>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</si>
  <si>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</si>
  <si>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</si>
  <si>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</si>
  <si>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</si>
  <si>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</si>
  <si>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</si>
  <si>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</si>
  <si>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</si>
  <si>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</si>
  <si>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</si>
  <si>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</si>
  <si>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</si>
  <si>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</si>
  <si>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</si>
  <si>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</si>
  <si>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</si>
  <si>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</si>
  <si>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</si>
  <si>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</si>
  <si>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</si>
  <si>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</si>
  <si>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</si>
  <si>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</si>
  <si>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</si>
  <si>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</si>
  <si>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</si>
  <si>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</si>
  <si>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</si>
  <si>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</si>
  <si>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</si>
  <si>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</si>
  <si>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</si>
  <si>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</si>
  <si>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</si>
  <si>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</si>
  <si>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</si>
  <si>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</si>
  <si>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</si>
  <si>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</si>
  <si>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</si>
  <si>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</si>
  <si>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</si>
  <si>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</si>
  <si>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</si>
  <si>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</si>
  <si>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</si>
  <si>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</si>
  <si>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</si>
  <si>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</si>
  <si>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</si>
  <si>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</si>
  <si>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</si>
  <si>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</si>
  <si>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</si>
  <si>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</si>
  <si>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</si>
  <si>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</si>
  <si>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</si>
  <si>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</si>
  <si>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</si>
  <si>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</si>
  <si>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</si>
  <si>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</si>
  <si>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</si>
  <si>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</si>
  <si>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</si>
  <si>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</si>
  <si>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</si>
  <si>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</si>
  <si>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</si>
  <si>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</si>
  <si>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</si>
  <si>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</si>
  <si>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</si>
  <si>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</si>
  <si>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</si>
  <si>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</si>
  <si>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</si>
  <si>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</si>
  <si>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</si>
  <si>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</si>
  <si>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</si>
  <si>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</si>
  <si>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</si>
  <si>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</si>
  <si>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</si>
  <si>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</si>
  <si>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</si>
  <si>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</si>
  <si>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</si>
  <si>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</si>
  <si>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</si>
  <si>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</si>
  <si>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</si>
  <si>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</si>
  <si>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</si>
  <si>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</si>
  <si>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</si>
  <si>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</si>
  <si>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</si>
  <si>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</si>
  <si>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</si>
  <si>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</si>
  <si>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</si>
  <si>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</si>
  <si>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</si>
  <si>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</si>
  <si>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</si>
  <si>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</si>
  <si>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</si>
  <si>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</si>
  <si>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</si>
  <si>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</si>
  <si>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</si>
  <si>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</si>
  <si>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</si>
  <si>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</si>
  <si>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</si>
  <si>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</si>
  <si>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</si>
  <si>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</si>
  <si>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</si>
  <si>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</si>
  <si>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</si>
  <si>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</si>
  <si>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</si>
  <si>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</si>
  <si>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</si>
  <si>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</si>
  <si>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</si>
  <si>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</si>
  <si>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</si>
  <si>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</si>
  <si>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</si>
  <si>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</si>
  <si>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</si>
  <si>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</si>
  <si>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</si>
  <si>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</si>
  <si>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</si>
  <si>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</si>
  <si>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</si>
  <si>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</si>
  <si>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</si>
  <si>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</si>
  <si>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</si>
  <si>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</si>
  <si>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</si>
  <si>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</si>
  <si>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</si>
  <si>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</si>
  <si>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</si>
  <si>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</si>
  <si>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</si>
  <si>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</si>
  <si>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</si>
  <si>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</si>
  <si>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</si>
  <si>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</si>
  <si>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</si>
  <si>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</si>
  <si>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</si>
  <si>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</si>
  <si>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</si>
  <si>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</si>
  <si>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</si>
  <si>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</si>
  <si>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</si>
  <si>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</si>
  <si>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</si>
  <si>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</si>
  <si>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</si>
  <si>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</si>
  <si>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</si>
  <si>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</si>
  <si>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</si>
  <si>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</si>
  <si>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</si>
  <si>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</si>
  <si>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</si>
  <si>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</si>
  <si>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</si>
  <si>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</si>
  <si>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</si>
  <si>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</si>
  <si>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</si>
  <si>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</si>
  <si>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</si>
  <si>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</si>
  <si>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</si>
  <si>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</si>
  <si>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</si>
  <si>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</si>
  <si>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</si>
  <si>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</si>
  <si>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</si>
  <si>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</si>
  <si>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</si>
  <si>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</si>
  <si>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</si>
  <si>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</si>
  <si>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</si>
  <si>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</si>
  <si>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</si>
  <si>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</si>
  <si>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</si>
  <si>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</si>
  <si>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</si>
  <si>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</si>
  <si>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</si>
  <si>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</si>
  <si>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</si>
  <si>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</si>
  <si>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</si>
  <si>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</si>
  <si>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</si>
  <si>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</si>
  <si>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</si>
  <si>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</si>
  <si>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</si>
  <si>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</si>
  <si>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</si>
  <si>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</si>
  <si>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</si>
  <si>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</si>
  <si>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</si>
  <si>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</si>
  <si>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</si>
  <si>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</si>
  <si>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</si>
  <si>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</si>
  <si>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</si>
  <si>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</si>
  <si>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</si>
  <si>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</si>
  <si>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</si>
  <si>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</si>
  <si>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</si>
  <si>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</si>
  <si>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</si>
  <si>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</si>
  <si>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</si>
  <si>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</si>
  <si>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</si>
  <si>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</si>
  <si>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</si>
  <si>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</si>
  <si>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</si>
  <si>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</si>
  <si>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</si>
  <si>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</si>
  <si>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</si>
  <si>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</si>
  <si>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</si>
  <si>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</si>
  <si>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</si>
  <si>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</si>
  <si>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</si>
  <si>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</si>
  <si>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</si>
  <si>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</si>
  <si>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</si>
  <si>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</si>
  <si>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</si>
  <si>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</si>
  <si>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</si>
  <si>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</si>
  <si>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</si>
  <si>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</si>
  <si>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</si>
  <si>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</si>
  <si>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</si>
  <si>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</si>
  <si>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</si>
  <si>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</si>
  <si>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</si>
  <si>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</si>
  <si>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</si>
  <si>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</si>
  <si>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</si>
  <si>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</si>
  <si>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</si>
  <si>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</si>
  <si>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</si>
  <si>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</si>
  <si>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</si>
  <si>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</si>
  <si>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</si>
  <si>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</si>
  <si>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</si>
  <si>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</si>
  <si>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</si>
  <si>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</si>
  <si>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</si>
  <si>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</si>
  <si>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</si>
  <si>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</si>
  <si>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</si>
  <si>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</si>
  <si>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</si>
  <si>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</si>
  <si>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</si>
  <si>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</si>
  <si>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</si>
  <si>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</si>
  <si>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</si>
  <si>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</si>
  <si>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</si>
  <si>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</si>
  <si>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</si>
  <si>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</si>
  <si>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</si>
  <si>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</si>
  <si>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</si>
  <si>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</si>
  <si>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</si>
  <si>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</si>
  <si>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</si>
  <si>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</si>
  <si>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</si>
  <si>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</si>
  <si>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</si>
  <si>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</si>
  <si>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</si>
  <si>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</si>
  <si>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</si>
  <si>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</si>
  <si>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</si>
  <si>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</si>
  <si>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</si>
  <si>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</si>
  <si>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</si>
  <si>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</si>
  <si>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</si>
  <si>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</si>
  <si>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</si>
  <si>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</si>
  <si>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</si>
  <si>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</si>
  <si>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</si>
  <si>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</si>
  <si>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</si>
  <si>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</si>
  <si>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</si>
  <si>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</si>
  <si>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</si>
  <si>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</si>
  <si>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</si>
  <si>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</si>
  <si>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</si>
  <si>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</si>
  <si>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</si>
  <si>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</si>
  <si>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</si>
  <si>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</si>
  <si>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</si>
  <si>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</si>
  <si>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</si>
  <si>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</si>
  <si>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</si>
  <si>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</si>
  <si>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</si>
  <si>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</si>
  <si>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</si>
  <si>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</si>
  <si>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</si>
  <si>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</si>
  <si>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</si>
  <si>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</si>
  <si>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</si>
  <si>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</si>
  <si>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</si>
  <si>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</si>
  <si>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</si>
  <si>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</si>
  <si>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</si>
  <si>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</si>
  <si>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</si>
  <si>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</si>
  <si>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</si>
  <si>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</si>
  <si>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</si>
  <si>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</si>
  <si>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</si>
  <si>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</si>
  <si>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</si>
  <si>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</si>
  <si>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</si>
  <si>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</si>
  <si>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</si>
  <si>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</si>
  <si>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</si>
  <si>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</si>
  <si>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</si>
  <si>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</si>
  <si>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</si>
  <si>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</si>
  <si>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</si>
  <si>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</si>
  <si>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</si>
  <si>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</si>
  <si>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</si>
  <si>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</si>
  <si>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</si>
  <si>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</si>
  <si>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</si>
  <si>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</si>
  <si>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</si>
  <si>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</si>
  <si>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</si>
  <si>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</si>
  <si>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</si>
  <si>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</si>
  <si>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</si>
  <si>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</si>
  <si>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</si>
  <si>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</si>
  <si>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</si>
  <si>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</si>
  <si>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</si>
  <si>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</si>
  <si>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</si>
  <si>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</si>
  <si>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</si>
  <si>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</si>
  <si>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</si>
  <si>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</si>
  <si>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</si>
  <si>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</si>
  <si>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</si>
  <si>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</si>
  <si>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</si>
  <si>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</si>
  <si>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</si>
  <si>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</si>
  <si>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</si>
  <si>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</si>
  <si>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</si>
  <si>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</si>
  <si>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</si>
  <si>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</si>
  <si>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</si>
  <si>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</si>
  <si>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</si>
  <si>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</si>
  <si>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</si>
  <si>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</si>
  <si>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</si>
  <si>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</si>
  <si>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</si>
  <si>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</si>
  <si>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</si>
  <si>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</si>
  <si>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</si>
  <si>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</si>
  <si>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</si>
  <si>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</si>
  <si>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</si>
  <si>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</si>
  <si>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</si>
  <si>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</si>
  <si>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</si>
  <si>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</si>
  <si>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</si>
  <si>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</si>
  <si>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</si>
  <si>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</si>
  <si>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</si>
  <si>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</si>
  <si>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</si>
  <si>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</si>
  <si>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</si>
  <si>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</si>
  <si>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</si>
  <si>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</si>
  <si>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</si>
  <si>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</si>
  <si>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</si>
  <si>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</si>
  <si>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</si>
  <si>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</si>
  <si>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</si>
  <si>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</si>
  <si>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</si>
  <si>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</si>
  <si>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</si>
  <si>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</si>
  <si>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</si>
  <si>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</si>
  <si>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</si>
  <si>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</si>
  <si>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</si>
  <si>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</si>
  <si>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</si>
  <si>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</si>
  <si>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</si>
  <si>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</si>
  <si>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</si>
  <si>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</si>
  <si>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</si>
  <si>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</si>
  <si>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</si>
  <si>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</si>
  <si>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</si>
  <si>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</si>
  <si>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</si>
  <si>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</si>
  <si>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</si>
  <si>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</si>
  <si>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</si>
  <si>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</si>
  <si>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</si>
  <si>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</si>
  <si>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</si>
  <si>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</si>
  <si>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</si>
  <si>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</si>
  <si>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</si>
  <si>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</si>
  <si>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</si>
  <si>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</si>
  <si>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</si>
  <si>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</si>
  <si>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</si>
  <si>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</si>
  <si>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</si>
  <si>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</si>
  <si>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</si>
  <si>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</si>
  <si>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</si>
  <si>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</si>
  <si>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</si>
  <si>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</si>
  <si>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</si>
  <si>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</si>
  <si>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</si>
  <si>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</si>
  <si>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</si>
  <si>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</si>
  <si>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</si>
  <si>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</si>
  <si>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</si>
  <si>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</si>
  <si>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</si>
  <si>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</si>
  <si>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</si>
  <si>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</si>
  <si>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</si>
  <si>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</si>
  <si>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</si>
  <si>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</si>
  <si>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</si>
  <si>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</si>
  <si>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</si>
  <si>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</si>
  <si>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</si>
  <si>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</si>
  <si>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</si>
  <si>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</si>
  <si>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</si>
  <si>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</si>
  <si>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</si>
  <si>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</si>
  <si>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</si>
  <si>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</si>
  <si>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</si>
  <si>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</si>
  <si>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</si>
  <si>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</si>
  <si>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</si>
  <si>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</si>
  <si>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</si>
  <si>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</si>
  <si>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</si>
  <si>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</si>
  <si>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</si>
  <si>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</si>
  <si>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</si>
  <si>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</si>
  <si>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</si>
  <si>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</si>
  <si>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</si>
  <si>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</si>
  <si>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</si>
  <si>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</si>
  <si>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</si>
  <si>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</si>
  <si>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</si>
  <si>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</si>
  <si>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</si>
  <si>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</si>
  <si>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</si>
  <si>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</si>
  <si>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</si>
  <si>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</si>
  <si>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</si>
  <si>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</si>
  <si>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</si>
  <si>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</si>
  <si>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</si>
  <si>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</si>
  <si>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</si>
  <si>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</si>
  <si>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</si>
  <si>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</si>
  <si>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</si>
  <si>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</si>
  <si>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</si>
  <si>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</si>
  <si>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</si>
  <si>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</si>
  <si>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</si>
  <si>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</si>
  <si>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</si>
  <si>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</si>
  <si>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</si>
  <si>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</si>
  <si>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</si>
  <si>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</si>
  <si>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</si>
  <si>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</si>
  <si>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</si>
  <si>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</si>
  <si>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</si>
  <si>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</si>
  <si>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</si>
  <si>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</si>
  <si>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</si>
  <si>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</si>
  <si>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</si>
  <si>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</si>
  <si>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</si>
  <si>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</si>
  <si>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</si>
  <si>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</si>
  <si>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</si>
  <si>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</si>
  <si>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</si>
  <si>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</si>
  <si>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</si>
  <si>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</si>
  <si>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</si>
  <si>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</si>
  <si>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</si>
  <si>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</si>
  <si>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</si>
  <si>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</si>
  <si>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</si>
  <si>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</si>
  <si>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</si>
  <si>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</si>
  <si>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</si>
  <si>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</si>
  <si>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</si>
  <si>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</si>
  <si>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</si>
  <si>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</si>
  <si>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</si>
  <si>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</si>
  <si>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</si>
  <si>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</si>
  <si>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</si>
  <si>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</si>
  <si>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</si>
  <si>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</si>
  <si>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</si>
  <si>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</si>
  <si>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</si>
  <si>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</si>
  <si>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</si>
  <si>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</si>
  <si>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</si>
  <si>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</si>
  <si>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</si>
  <si>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</si>
  <si>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</si>
  <si>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</si>
  <si>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</si>
  <si>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</si>
  <si>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</si>
  <si>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</si>
  <si>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</si>
  <si>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</si>
  <si>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</si>
  <si>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</si>
  <si>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</si>
  <si>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</si>
  <si>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</si>
  <si>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</si>
  <si>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</si>
  <si>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</si>
  <si>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</si>
  <si>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</si>
  <si>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</si>
  <si>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</si>
  <si>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</si>
  <si>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</si>
  <si>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</si>
  <si>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</si>
  <si>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</si>
  <si>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</si>
  <si>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</si>
  <si>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</si>
  <si>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</si>
  <si>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</si>
  <si>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</si>
  <si>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</si>
  <si>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</si>
  <si>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</si>
  <si>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</si>
  <si>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</si>
  <si>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</si>
  <si>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</si>
  <si>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</si>
  <si>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</si>
  <si>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</si>
  <si>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</si>
  <si>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</si>
  <si>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</si>
  <si>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</si>
  <si>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</si>
  <si>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</si>
  <si>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</si>
  <si>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</si>
  <si>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</si>
  <si>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</si>
  <si>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</si>
  <si>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</si>
  <si>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</si>
  <si>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</si>
  <si>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</si>
  <si>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</si>
  <si>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</si>
  <si>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</si>
  <si>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</si>
  <si>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</si>
  <si>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</si>
  <si>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</si>
  <si>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</si>
  <si>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</si>
  <si>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</si>
  <si>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</si>
  <si>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</si>
  <si>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</si>
  <si>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</si>
  <si>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</si>
  <si>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</si>
  <si>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</si>
  <si>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</si>
  <si>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</si>
  <si>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</si>
  <si>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</si>
  <si>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</si>
  <si>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</si>
  <si>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</si>
  <si>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</si>
  <si>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</si>
  <si>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</si>
  <si>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</si>
  <si>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</si>
  <si>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</si>
  <si>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</si>
  <si>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</si>
  <si>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</si>
  <si>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</si>
  <si>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</si>
  <si>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</si>
  <si>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</si>
  <si>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</si>
  <si>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</si>
  <si>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</si>
  <si>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</si>
  <si>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</si>
  <si>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</si>
  <si>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</si>
  <si>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</si>
  <si>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</si>
  <si>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</si>
  <si>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</si>
  <si>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</si>
  <si>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</si>
  <si>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</si>
  <si>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</si>
  <si>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</si>
  <si>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</si>
  <si>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</si>
  <si>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</si>
  <si>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</si>
  <si>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</si>
  <si>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</si>
  <si>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</si>
  <si>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</si>
  <si>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</si>
  <si>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</si>
  <si>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</si>
  <si>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</si>
  <si>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</si>
  <si>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</si>
  <si>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</si>
  <si>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</si>
  <si>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</si>
  <si>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</si>
  <si>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</si>
  <si>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</si>
  <si>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</si>
  <si>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</si>
  <si>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</si>
  <si>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</si>
  <si>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</si>
  <si>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</si>
  <si>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</si>
  <si>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</si>
  <si>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</si>
  <si>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</si>
  <si>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</si>
  <si>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</si>
  <si>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</si>
  <si>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</si>
  <si>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</si>
  <si>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</si>
  <si>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</si>
  <si>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</si>
  <si>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</si>
  <si>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</si>
  <si>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</si>
  <si>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</si>
  <si>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</si>
  <si>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</si>
  <si>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</si>
  <si>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</si>
  <si>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</si>
  <si>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</si>
  <si>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</si>
  <si>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</si>
  <si>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</si>
  <si>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</si>
  <si>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</si>
  <si>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</si>
  <si>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</si>
  <si>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</si>
  <si>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</si>
  <si>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</si>
  <si>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</si>
  <si>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</si>
  <si>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</si>
  <si>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</si>
  <si>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</si>
  <si>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</si>
  <si>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</si>
  <si>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</si>
  <si>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</si>
  <si>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</si>
  <si>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</si>
  <si>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</si>
  <si>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</si>
  <si>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</si>
  <si>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</si>
  <si>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</si>
  <si>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</si>
  <si>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</si>
  <si>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</si>
  <si>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</si>
  <si>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</si>
  <si>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</si>
  <si>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</si>
  <si>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</si>
  <si>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</si>
  <si>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</si>
  <si>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</si>
  <si>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</si>
  <si>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</si>
  <si>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</si>
  <si>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</si>
  <si>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</si>
  <si>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</si>
  <si>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</si>
  <si>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</si>
  <si>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</si>
  <si>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</si>
  <si>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</si>
  <si>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</si>
  <si>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</si>
  <si>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</si>
  <si>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</si>
  <si>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</si>
  <si>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</si>
  <si>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</si>
  <si>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</si>
  <si>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</si>
  <si>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</si>
  <si>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</si>
  <si>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</si>
  <si>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</si>
  <si>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</si>
  <si>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</si>
  <si>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</si>
  <si>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</si>
  <si>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</si>
  <si>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</si>
  <si>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</si>
  <si>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</si>
  <si>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</si>
  <si>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</si>
  <si>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</si>
  <si>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</si>
  <si>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</si>
  <si>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</si>
  <si>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</si>
  <si>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</si>
  <si>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</si>
  <si>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</si>
  <si>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</si>
  <si>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</si>
  <si>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</si>
  <si>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</si>
  <si>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</si>
  <si>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</si>
  <si>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</si>
  <si>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</si>
  <si>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</si>
  <si>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</si>
  <si>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</si>
  <si>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</si>
  <si>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</si>
  <si>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</si>
  <si>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</si>
  <si>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</si>
  <si>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</si>
  <si>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</si>
  <si>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</si>
  <si>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</si>
  <si>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</si>
  <si>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</si>
  <si>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</si>
  <si>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</si>
  <si>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</si>
  <si>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</si>
  <si>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</si>
  <si>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</si>
  <si>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</si>
  <si>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</si>
  <si>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</si>
  <si>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</si>
  <si>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</si>
  <si>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</si>
  <si>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</si>
  <si>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</si>
  <si>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</si>
  <si>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</si>
  <si>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</si>
  <si>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</si>
  <si>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</si>
  <si>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</si>
  <si>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</si>
  <si>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</si>
  <si>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</si>
  <si>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</si>
  <si>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</si>
  <si>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</si>
  <si>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</si>
  <si>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</si>
  <si>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</si>
  <si>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</si>
  <si>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</si>
  <si>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</si>
  <si>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</si>
  <si>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</si>
  <si>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</si>
  <si>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</si>
  <si>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</si>
  <si>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</si>
  <si>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</si>
  <si>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</si>
  <si>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</si>
  <si>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</si>
  <si>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</si>
  <si>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</si>
  <si>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</si>
  <si>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</si>
  <si>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</si>
  <si>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</si>
  <si>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</si>
  <si>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</si>
  <si>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</si>
  <si>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</si>
  <si>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</si>
  <si>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</si>
  <si>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</si>
  <si>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</si>
  <si>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</si>
  <si>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</si>
  <si>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</si>
  <si>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</si>
  <si>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</si>
  <si>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</si>
  <si>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</si>
  <si>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</si>
  <si>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</si>
  <si>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</si>
  <si>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</si>
  <si>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</si>
  <si>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</si>
  <si>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</si>
  <si>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</si>
  <si>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</si>
  <si>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</si>
  <si>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</si>
  <si>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</si>
  <si>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</si>
  <si>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</si>
  <si>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</si>
  <si>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</si>
  <si>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</si>
  <si>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</si>
  <si>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</si>
  <si>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</si>
  <si>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</si>
  <si>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</si>
  <si>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</si>
  <si>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</si>
  <si>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</si>
  <si>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</si>
  <si>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</si>
  <si>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</si>
  <si>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</si>
  <si>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</si>
  <si>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</si>
  <si>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</si>
  <si>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</si>
  <si>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</si>
  <si>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</si>
  <si>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</si>
  <si>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</si>
  <si>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</si>
  <si>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</si>
  <si>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</si>
  <si>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</si>
  <si>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</si>
  <si>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</si>
  <si>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</si>
  <si>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</si>
  <si>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</si>
  <si>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</si>
  <si>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</si>
  <si>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</si>
  <si>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</si>
  <si>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</si>
  <si>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</si>
  <si>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</si>
  <si>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</si>
  <si>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</si>
  <si>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</si>
  <si>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</si>
  <si>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</si>
  <si>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</si>
  <si>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</si>
  <si>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</si>
  <si>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</si>
  <si>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</si>
  <si>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</si>
  <si>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</si>
  <si>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</si>
  <si>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</si>
  <si>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</si>
  <si>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</si>
  <si>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</si>
  <si>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</si>
  <si>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</si>
  <si>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</si>
  <si>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</si>
  <si>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</si>
  <si>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</si>
  <si>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</si>
  <si>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</si>
  <si>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</si>
  <si>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</si>
  <si>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</si>
  <si>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</si>
  <si>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</si>
  <si>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</si>
  <si>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</si>
  <si>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</si>
  <si>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</si>
  <si>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</si>
  <si>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</si>
  <si>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</si>
  <si>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</si>
  <si>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</si>
  <si>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</si>
  <si>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</si>
  <si>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</si>
  <si>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</si>
  <si>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</si>
  <si>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</si>
  <si>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</si>
  <si>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</si>
  <si>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</si>
  <si>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</si>
  <si>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</si>
  <si>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</si>
  <si>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</si>
  <si>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</si>
  <si>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</si>
  <si>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</si>
  <si>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</si>
  <si>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</si>
  <si>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</si>
  <si>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</si>
  <si>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</si>
  <si>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</si>
  <si>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</si>
  <si>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</si>
  <si>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</si>
  <si>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</si>
  <si>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</si>
  <si>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</si>
  <si>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</si>
  <si>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</si>
  <si>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</si>
  <si>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</si>
  <si>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</si>
  <si>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</si>
  <si>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</si>
  <si>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</si>
  <si>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</si>
  <si>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</si>
  <si>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</si>
  <si>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</si>
  <si>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</si>
  <si>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</si>
  <si>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</si>
  <si>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</si>
  <si>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</si>
  <si>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</si>
  <si>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</si>
  <si>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</si>
  <si>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</si>
  <si>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</si>
  <si>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</si>
  <si>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</si>
  <si>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</si>
  <si>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</si>
  <si>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</si>
  <si>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</si>
  <si>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</si>
  <si>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</si>
  <si>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</si>
  <si>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</si>
  <si>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</si>
  <si>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</si>
  <si>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</si>
  <si>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</si>
  <si>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</si>
  <si>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</si>
  <si>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</si>
  <si>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</si>
  <si>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</si>
  <si>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</si>
  <si>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</si>
  <si>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</si>
  <si>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</si>
  <si>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</si>
  <si>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</si>
  <si>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</si>
  <si>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</si>
  <si>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</si>
  <si>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</si>
  <si>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</si>
  <si>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</si>
  <si>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</si>
  <si>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</si>
  <si>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</si>
  <si>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</si>
  <si>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</si>
  <si>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</si>
  <si>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</si>
  <si>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</si>
  <si>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</si>
  <si>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</si>
  <si>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</si>
  <si>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</si>
  <si>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</si>
  <si>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</si>
  <si>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</si>
  <si>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</si>
  <si>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</si>
  <si>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</si>
  <si>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</si>
  <si>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</si>
  <si>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</si>
  <si>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</si>
  <si>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</si>
  <si>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</si>
  <si>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</si>
  <si>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</si>
  <si>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</si>
  <si>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</si>
  <si>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</si>
  <si>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</si>
  <si>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</si>
  <si>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</si>
  <si>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</si>
  <si>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</si>
  <si>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</si>
  <si>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</si>
  <si>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</si>
  <si>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</si>
  <si>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</si>
  <si>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</si>
  <si>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</si>
  <si>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</si>
  <si>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</si>
  <si>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</si>
  <si>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</si>
  <si>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</si>
  <si>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</si>
  <si>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</si>
  <si>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</si>
  <si>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</si>
  <si>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</si>
  <si>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</si>
  <si>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</si>
  <si>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</si>
  <si>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</si>
  <si>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</si>
  <si>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</si>
  <si>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</si>
  <si>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</si>
  <si>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</si>
  <si>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</si>
  <si>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</si>
  <si>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</si>
  <si>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</si>
  <si>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</si>
  <si>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</si>
  <si>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</si>
  <si>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</si>
  <si>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</si>
  <si>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</si>
  <si>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</si>
  <si>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</si>
  <si>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</si>
  <si>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</si>
  <si>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</si>
  <si>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</si>
  <si>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</si>
  <si>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</si>
  <si>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</si>
  <si>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</si>
  <si>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</si>
  <si>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</si>
  <si>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</si>
  <si>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</si>
  <si>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</si>
  <si>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</si>
  <si>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</si>
  <si>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</si>
  <si>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</si>
  <si>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</si>
  <si>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</si>
  <si>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</si>
  <si>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</si>
  <si>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</si>
  <si>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</si>
  <si>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</si>
  <si>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</si>
  <si>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</si>
  <si>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</si>
  <si>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</si>
  <si>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</si>
  <si>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</si>
  <si>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</si>
  <si>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</si>
  <si>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</si>
  <si>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</si>
  <si>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</si>
  <si>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</si>
  <si>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</si>
  <si>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</si>
  <si>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</si>
  <si>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</si>
  <si>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</si>
  <si>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</si>
  <si>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</si>
  <si>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</si>
  <si>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</si>
  <si>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</si>
  <si>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</si>
  <si>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</si>
  <si>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</si>
  <si>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</si>
  <si>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</si>
  <si>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</si>
  <si>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</si>
  <si>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</si>
  <si>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</si>
  <si>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</si>
  <si>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</si>
  <si>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</si>
  <si>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</si>
  <si>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</si>
  <si>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</si>
  <si>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</si>
  <si>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</si>
  <si>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</si>
  <si>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</si>
  <si>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</si>
  <si>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</si>
  <si>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</si>
  <si>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</si>
  <si>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</si>
  <si>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</si>
  <si>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</si>
  <si>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</si>
  <si>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</si>
  <si>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</si>
  <si>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</si>
  <si>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</si>
  <si>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</si>
  <si>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</si>
  <si>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</si>
  <si>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</si>
  <si>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</si>
  <si>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</si>
  <si>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</si>
  <si>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</si>
  <si>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</si>
  <si>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</si>
  <si>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</si>
  <si>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</si>
  <si>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</si>
  <si>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</si>
  <si>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</si>
  <si>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</si>
  <si>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</si>
  <si>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</si>
  <si>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</si>
  <si>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</si>
  <si>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</si>
  <si>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</si>
  <si>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</si>
  <si>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</si>
  <si>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</si>
  <si>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</si>
  <si>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</si>
  <si>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</si>
  <si>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</si>
  <si>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</si>
  <si>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</si>
  <si>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</si>
  <si>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</si>
  <si>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</si>
  <si>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</si>
  <si>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</si>
  <si>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</si>
  <si>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</si>
  <si>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</si>
  <si>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</si>
  <si>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</si>
  <si>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</si>
  <si>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</si>
  <si>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</si>
  <si>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</si>
  <si>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</si>
  <si>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</si>
  <si>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</si>
  <si>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</si>
  <si>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</si>
  <si>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</si>
  <si>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</si>
  <si>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</si>
  <si>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</si>
  <si>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</si>
  <si>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</si>
  <si>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</si>
  <si>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</si>
  <si>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</si>
  <si>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</si>
  <si>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</si>
  <si>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</si>
  <si>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</si>
  <si>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</si>
  <si>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</si>
  <si>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</si>
  <si>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</si>
  <si>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</si>
  <si>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</si>
  <si>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</si>
  <si>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</si>
  <si>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</si>
  <si>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</si>
  <si>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</si>
  <si>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</si>
  <si>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</si>
  <si>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</si>
  <si>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</si>
  <si>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</si>
  <si>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</si>
  <si>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</si>
  <si>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</si>
  <si>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</si>
  <si>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</si>
  <si>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</si>
  <si>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</si>
  <si>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</si>
  <si>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</si>
  <si>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</si>
  <si>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</si>
  <si>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</si>
  <si>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</si>
  <si>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</si>
  <si>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</si>
  <si>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</si>
  <si>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</si>
  <si>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</si>
  <si>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</si>
  <si>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</si>
  <si>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</si>
  <si>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</si>
  <si>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</si>
  <si>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</si>
  <si>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</si>
  <si>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</si>
  <si>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</si>
  <si>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</si>
  <si>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</si>
  <si>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</si>
  <si>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</si>
  <si>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</si>
  <si>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</si>
  <si>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</si>
  <si>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</si>
  <si>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</si>
  <si>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</si>
  <si>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</si>
  <si>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</si>
  <si>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</si>
  <si>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</si>
  <si>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</si>
  <si>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</si>
  <si>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</si>
  <si>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</si>
  <si>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</si>
  <si>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</si>
  <si>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</si>
  <si>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</si>
  <si>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</si>
  <si>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</si>
  <si>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</si>
  <si>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</si>
  <si>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</si>
  <si>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</si>
  <si>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</si>
  <si>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</si>
  <si>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</si>
  <si>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</si>
  <si>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</si>
  <si>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</si>
  <si>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</si>
  <si>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</si>
  <si>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</si>
  <si>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</si>
  <si>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</si>
  <si>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</si>
  <si>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</si>
  <si>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</si>
  <si>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</si>
  <si>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</si>
  <si>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</si>
  <si>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</si>
  <si>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</si>
  <si>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</si>
  <si>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</si>
  <si>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</si>
  <si>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</si>
  <si>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</si>
  <si>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</si>
  <si>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</si>
  <si>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</si>
  <si>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</si>
  <si>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</si>
  <si>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</si>
  <si>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</si>
  <si>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</si>
  <si>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</si>
  <si>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</si>
  <si>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</si>
  <si>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</si>
  <si>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</si>
  <si>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</si>
  <si>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</si>
  <si>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</si>
  <si>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</si>
  <si>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</si>
  <si>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</si>
  <si>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</si>
  <si>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</si>
  <si>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</si>
  <si>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</si>
  <si>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</si>
  <si>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</si>
  <si>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</si>
  <si>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</si>
  <si>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</si>
  <si>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</si>
  <si>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</si>
  <si>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</si>
  <si>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</si>
  <si>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</si>
  <si>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</si>
  <si>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</si>
  <si>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</si>
  <si>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</si>
  <si>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</si>
  <si>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</si>
  <si>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</si>
  <si>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</si>
  <si>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</si>
  <si>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</si>
  <si>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</si>
  <si>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</si>
  <si>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</si>
  <si>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</si>
  <si>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</si>
  <si>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</si>
  <si>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</si>
  <si>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</si>
  <si>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</si>
  <si>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</si>
  <si>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</si>
  <si>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</si>
  <si>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</si>
  <si>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</si>
  <si>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</si>
  <si>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</si>
  <si>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</si>
  <si>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</si>
  <si>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</si>
  <si>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</si>
  <si>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</si>
  <si>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</si>
  <si>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</si>
  <si>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</si>
  <si>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</si>
  <si>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</si>
  <si>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</si>
  <si>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</si>
  <si>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</si>
  <si>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</si>
  <si>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</si>
  <si>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</si>
  <si>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</si>
  <si>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</si>
  <si>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</si>
  <si>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</si>
  <si>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</si>
  <si>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</si>
  <si>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</si>
  <si>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</si>
  <si>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</si>
  <si>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</si>
  <si>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</si>
  <si>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</si>
  <si>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</si>
  <si>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</si>
  <si>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</si>
  <si>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</si>
  <si>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</si>
  <si>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</si>
  <si>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</si>
  <si>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</si>
  <si>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</si>
  <si>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</si>
  <si>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</si>
  <si>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</si>
  <si>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</si>
  <si>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</si>
  <si>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</si>
  <si>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</si>
  <si>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</si>
  <si>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</si>
  <si>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</si>
  <si>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</si>
  <si>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</si>
  <si>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</si>
  <si>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</si>
  <si>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</si>
  <si>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</si>
  <si>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</si>
  <si>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</si>
  <si>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</si>
  <si>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</si>
  <si>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</si>
  <si>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</si>
  <si>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</si>
  <si>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</si>
  <si>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</si>
  <si>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</si>
  <si>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</si>
  <si>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</si>
  <si>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</si>
  <si>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</si>
  <si>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</si>
  <si>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</si>
  <si>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</si>
  <si>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</si>
  <si>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</si>
  <si>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</si>
  <si>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</si>
  <si>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</si>
  <si>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</si>
  <si>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</si>
  <si>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</si>
  <si>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</si>
  <si>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</si>
  <si>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</si>
  <si>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</si>
  <si>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</si>
  <si>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</si>
  <si>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</si>
  <si>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</si>
  <si>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</si>
  <si>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</si>
  <si>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</si>
  <si>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</si>
  <si>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</si>
  <si>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</si>
  <si>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</si>
  <si>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</si>
  <si>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</si>
  <si>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</si>
  <si>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</si>
  <si>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</si>
  <si>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</si>
  <si>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</si>
  <si>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</si>
  <si>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</si>
  <si>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</si>
  <si>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</si>
  <si>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</si>
  <si>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</si>
  <si>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</si>
  <si>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</si>
  <si>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</si>
  <si>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</si>
  <si>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</si>
  <si>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</si>
  <si>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</si>
  <si>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</si>
  <si>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</si>
  <si>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</si>
  <si>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</si>
  <si>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</si>
  <si>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</si>
  <si>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</si>
  <si>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</si>
  <si>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</si>
  <si>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</si>
  <si>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</si>
  <si>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</si>
  <si>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</si>
  <si>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</si>
  <si>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</si>
  <si>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</si>
  <si>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</si>
  <si>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</si>
  <si>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</si>
  <si>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</si>
  <si>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</si>
  <si>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</si>
  <si>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</si>
  <si>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</si>
  <si>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</si>
  <si>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</si>
  <si>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</si>
  <si>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</si>
  <si>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</si>
  <si>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</si>
  <si>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</si>
  <si>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</si>
  <si>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</si>
  <si>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</si>
  <si>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</si>
  <si>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</si>
  <si>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</si>
  <si>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</si>
  <si>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</si>
  <si>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</si>
  <si>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</si>
  <si>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</si>
  <si>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</si>
  <si>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</si>
  <si>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</si>
  <si>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</si>
  <si>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</si>
  <si>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</si>
  <si>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</si>
  <si>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</si>
  <si>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</si>
  <si>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</si>
  <si>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</si>
  <si>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</si>
  <si>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</si>
  <si>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</si>
  <si>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</si>
  <si>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</si>
  <si>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</si>
  <si>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</si>
  <si>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</si>
  <si>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</si>
  <si>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</si>
  <si>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</si>
  <si>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</si>
  <si>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</si>
  <si>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</si>
  <si>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</si>
  <si>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</si>
  <si>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</si>
  <si>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</si>
  <si>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</si>
  <si>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</si>
  <si>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</si>
  <si>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</si>
  <si>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</si>
  <si>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</si>
  <si>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</si>
  <si>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</si>
  <si>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</si>
  <si>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</si>
  <si>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</si>
  <si>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</si>
  <si>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</si>
  <si>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</si>
  <si>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</si>
  <si>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</si>
  <si>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</si>
  <si>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</si>
  <si>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</si>
  <si>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</si>
  <si>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</si>
  <si>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</si>
  <si>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</si>
  <si>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</si>
  <si>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</si>
  <si>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</si>
  <si>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</si>
  <si>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</si>
  <si>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</si>
  <si>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</si>
  <si>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</si>
  <si>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</si>
  <si>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</si>
  <si>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</si>
  <si>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</si>
  <si>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</si>
  <si>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</si>
  <si>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</si>
  <si>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</si>
  <si>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</si>
  <si>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</si>
  <si>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</si>
  <si>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</si>
  <si>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</si>
  <si>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</si>
  <si>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</si>
  <si>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</si>
  <si>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</si>
  <si>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</si>
  <si>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</si>
  <si>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</si>
  <si>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</si>
  <si>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</si>
  <si>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</si>
  <si>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</si>
  <si>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</si>
  <si>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</si>
  <si>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</si>
  <si>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</si>
  <si>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</si>
  <si>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</si>
  <si>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</si>
  <si>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</si>
  <si>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</si>
  <si>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</si>
  <si>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</si>
  <si>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</si>
  <si>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</si>
  <si>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</si>
  <si>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</si>
  <si>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</si>
  <si>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</si>
  <si>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</si>
  <si>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</si>
  <si>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</si>
  <si>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</si>
  <si>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</si>
  <si>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</si>
  <si>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</si>
  <si>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</si>
  <si>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</si>
  <si>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</si>
  <si>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</si>
  <si>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</si>
  <si>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</si>
  <si>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</si>
  <si>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</si>
  <si>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</si>
  <si>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</si>
  <si>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</si>
  <si>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</si>
  <si>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</si>
  <si>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</si>
  <si>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</si>
  <si>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</si>
  <si>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</si>
  <si>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</si>
  <si>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</si>
  <si>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</si>
  <si>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</si>
  <si>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</si>
  <si>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</si>
  <si>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</si>
  <si>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</si>
  <si>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</si>
  <si>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</si>
  <si>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</si>
  <si>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</si>
  <si>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</si>
  <si>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</si>
  <si>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</si>
  <si>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</si>
  <si>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</si>
  <si>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</si>
  <si>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</si>
  <si>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</si>
  <si>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</si>
  <si>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</si>
  <si>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</si>
  <si>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</si>
  <si>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</si>
  <si>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</si>
  <si>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</si>
  <si>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</si>
  <si>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</si>
  <si>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</si>
  <si>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</si>
  <si>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</si>
  <si>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</si>
  <si>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</si>
  <si>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</si>
  <si>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</si>
  <si>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</si>
  <si>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</si>
  <si>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</si>
  <si>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</si>
  <si>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</si>
  <si>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</si>
  <si>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</si>
  <si>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</si>
  <si>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</si>
  <si>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</si>
  <si>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</si>
  <si>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</si>
  <si>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</si>
  <si>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</si>
  <si>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</si>
  <si>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</si>
  <si>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</si>
  <si>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</si>
  <si>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</si>
  <si>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</si>
  <si>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</si>
  <si>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</si>
  <si>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</si>
  <si>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</si>
  <si>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</si>
  <si>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</si>
  <si>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</si>
  <si>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</si>
  <si>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</si>
  <si>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</si>
  <si>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</si>
  <si>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</si>
  <si>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</si>
  <si>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</si>
  <si>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</si>
  <si>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</si>
  <si>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</si>
  <si>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</si>
  <si>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</si>
  <si>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</si>
  <si>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</si>
  <si>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</si>
  <si>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</si>
  <si>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</si>
  <si>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</si>
  <si>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</si>
  <si>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</si>
  <si>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</si>
  <si>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</si>
  <si>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</si>
  <si>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</si>
  <si>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</si>
  <si>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</si>
  <si>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</si>
  <si>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</si>
  <si>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</si>
  <si>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</si>
  <si>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</si>
  <si>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</si>
  <si>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</si>
  <si>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</si>
  <si>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</si>
  <si>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</si>
  <si>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</si>
  <si>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</si>
  <si>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</si>
  <si>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</si>
  <si>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</si>
  <si>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</si>
  <si>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</si>
  <si>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</si>
  <si>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</si>
  <si>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</si>
  <si>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</si>
  <si>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</si>
  <si>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</si>
  <si>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</si>
  <si>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</si>
  <si>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</si>
  <si>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</si>
  <si>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</si>
  <si>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</si>
  <si>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</si>
  <si>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</si>
  <si>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</si>
  <si>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</si>
  <si>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</si>
  <si>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</si>
  <si>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</si>
  <si>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</si>
  <si>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</si>
  <si>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</si>
  <si>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</si>
  <si>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</si>
  <si>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</si>
  <si>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</si>
  <si>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</si>
  <si>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</si>
  <si>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</si>
  <si>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</si>
  <si>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</si>
  <si>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</si>
  <si>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</si>
  <si>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</si>
  <si>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</si>
  <si>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</si>
  <si>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</si>
  <si>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</si>
  <si>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</si>
  <si>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</si>
  <si>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</si>
  <si>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</si>
  <si>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</si>
  <si>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</si>
  <si>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</si>
  <si>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</si>
  <si>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</si>
  <si>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</si>
  <si>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</si>
  <si>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</si>
  <si>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</si>
  <si>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</si>
  <si>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</si>
  <si>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</si>
  <si>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</si>
  <si>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</si>
  <si>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</si>
  <si>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</si>
  <si>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</si>
  <si>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</si>
  <si>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</si>
  <si>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</si>
  <si>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</si>
  <si>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</si>
  <si>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</si>
  <si>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</si>
  <si>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</si>
  <si>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</si>
  <si>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</si>
  <si>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</si>
  <si>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</si>
  <si>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</si>
  <si>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</si>
  <si>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</si>
  <si>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</si>
  <si>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</si>
  <si>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</si>
  <si>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</si>
  <si>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</si>
  <si>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</si>
  <si>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</si>
  <si>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</si>
  <si>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</si>
  <si>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</si>
  <si>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</si>
  <si>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</si>
  <si>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</si>
  <si>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</si>
  <si>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</si>
  <si>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</si>
  <si>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</si>
  <si>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</si>
  <si>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</si>
  <si>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</si>
  <si>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</si>
  <si>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</si>
  <si>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</si>
  <si>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</si>
  <si>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</si>
  <si>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</si>
  <si>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</si>
  <si>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</si>
  <si>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</si>
  <si>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</si>
  <si>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</si>
  <si>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</si>
  <si>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</si>
  <si>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</si>
  <si>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</si>
  <si>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</si>
  <si>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</si>
  <si>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</si>
  <si>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</si>
  <si>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</si>
  <si>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</si>
  <si>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</si>
  <si>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</si>
  <si>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</si>
  <si>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</si>
  <si>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</si>
  <si>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</si>
  <si>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</si>
  <si>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</si>
  <si>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</si>
  <si>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</si>
  <si>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</si>
  <si>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</si>
  <si>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</si>
  <si>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</si>
  <si>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</si>
  <si>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</si>
  <si>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</si>
  <si>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</si>
  <si>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</si>
  <si>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</si>
  <si>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</si>
  <si>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</si>
  <si>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</si>
  <si>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</si>
  <si>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</si>
  <si>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</si>
  <si>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</si>
  <si>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</si>
  <si>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</si>
  <si>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</si>
  <si>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</si>
  <si>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</si>
  <si>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</si>
  <si>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</si>
  <si>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</si>
  <si>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</si>
  <si>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</si>
  <si>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</si>
  <si>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</si>
  <si>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</si>
  <si>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</si>
  <si>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</si>
  <si>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</si>
  <si>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</si>
  <si>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</si>
  <si>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</si>
  <si>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</si>
  <si>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</si>
  <si>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</si>
  <si>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</si>
  <si>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</si>
  <si>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</si>
  <si>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</si>
  <si>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</si>
  <si>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</si>
  <si>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</si>
  <si>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</si>
  <si>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</si>
  <si>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</si>
  <si>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</si>
  <si>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</si>
  <si>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</si>
  <si>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</si>
  <si>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</si>
  <si>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</si>
  <si>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</si>
  <si>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</si>
  <si>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</si>
  <si>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</si>
  <si>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</si>
  <si>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</si>
  <si>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</si>
  <si>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</si>
  <si>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</si>
  <si>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</si>
  <si>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</si>
  <si>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</si>
  <si>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</si>
  <si>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</si>
  <si>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</si>
  <si>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</si>
  <si>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</si>
  <si>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</si>
  <si>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</si>
  <si>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</si>
  <si>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</si>
  <si>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</si>
  <si>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</si>
  <si>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</si>
  <si>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</si>
  <si>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</si>
  <si>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</si>
  <si>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</si>
  <si>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</si>
  <si>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</si>
  <si>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</si>
  <si>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</si>
  <si>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</si>
  <si>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</si>
  <si>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</si>
  <si>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</si>
  <si>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</si>
  <si>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</si>
  <si>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</si>
  <si>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</si>
  <si>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</si>
  <si>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</si>
  <si>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</si>
  <si>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</si>
  <si>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</si>
  <si>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</si>
  <si>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</si>
  <si>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</si>
  <si>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</si>
  <si>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</si>
  <si>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</si>
  <si>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</si>
  <si>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</si>
  <si>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</si>
  <si>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</si>
  <si>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</si>
  <si>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</si>
  <si>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</si>
  <si>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</si>
  <si>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</si>
  <si>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</si>
  <si>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</si>
  <si>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</si>
  <si>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</si>
  <si>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</si>
  <si>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</si>
  <si>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</si>
  <si>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</si>
  <si>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</si>
  <si>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</si>
  <si>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</si>
  <si>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</si>
  <si>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</si>
  <si>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</si>
  <si>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</si>
  <si>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</si>
  <si>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</si>
  <si>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</si>
  <si>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</si>
  <si>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</si>
  <si>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</si>
  <si>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</si>
  <si>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</si>
  <si>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</si>
  <si>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</si>
  <si>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</si>
  <si>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</si>
  <si>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</si>
  <si>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</si>
  <si>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</si>
  <si>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</si>
  <si>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</si>
  <si>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</si>
  <si>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</si>
  <si>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</si>
  <si>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</si>
  <si>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</si>
  <si>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</si>
  <si>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</si>
  <si>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</si>
  <si>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</si>
  <si>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</si>
  <si>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</si>
  <si>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</si>
  <si>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</si>
  <si>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</si>
  <si>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</si>
  <si>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</si>
  <si>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</si>
  <si>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</si>
  <si>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</si>
  <si>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</si>
  <si>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</si>
  <si>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</si>
  <si>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</si>
  <si>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</si>
  <si>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</si>
  <si>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</si>
  <si>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</si>
  <si>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</si>
  <si>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</si>
  <si>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</si>
  <si>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</si>
  <si>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</si>
  <si>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</si>
  <si>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</si>
  <si>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</si>
  <si>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</si>
  <si>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</si>
  <si>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</si>
  <si>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</si>
  <si>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</si>
  <si>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</si>
  <si>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</si>
  <si>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</si>
  <si>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</si>
  <si>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</si>
  <si>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</si>
  <si>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</si>
  <si>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</si>
  <si>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</si>
  <si>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</si>
  <si>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</si>
  <si>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</si>
  <si>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</si>
  <si>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</si>
  <si>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</si>
  <si>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</si>
  <si>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</si>
  <si>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</si>
  <si>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</si>
  <si>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</si>
  <si>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</si>
  <si>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</si>
  <si>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</si>
  <si>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</si>
  <si>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</si>
  <si>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</si>
  <si>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</si>
  <si>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</si>
  <si>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</si>
  <si>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</si>
  <si>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</si>
  <si>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</si>
  <si>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</si>
  <si>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</si>
  <si>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</si>
  <si>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</si>
  <si>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</si>
  <si>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</si>
  <si>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</si>
  <si>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</si>
  <si>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</si>
  <si>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</si>
  <si>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</si>
  <si>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</si>
  <si>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</si>
  <si>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</si>
  <si>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</si>
  <si>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</si>
  <si>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</si>
  <si>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</si>
  <si>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</si>
  <si>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</si>
  <si>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</si>
  <si>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</si>
  <si>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</si>
  <si>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</si>
  <si>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</si>
  <si>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</si>
  <si>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</si>
  <si>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</si>
  <si>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</si>
  <si>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</si>
  <si>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</si>
  <si>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</si>
  <si>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</si>
  <si>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</si>
  <si>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</si>
  <si>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</si>
  <si>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</si>
  <si>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</si>
  <si>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</si>
  <si>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</si>
  <si>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</si>
  <si>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</si>
  <si>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</si>
  <si>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</si>
  <si>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</si>
  <si>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</si>
  <si>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</si>
  <si>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</si>
  <si>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</si>
  <si>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</si>
  <si>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</si>
  <si>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</si>
  <si>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</si>
  <si>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</si>
  <si>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</si>
  <si>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</si>
  <si>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</si>
  <si>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</si>
  <si>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</si>
  <si>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</si>
  <si>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</si>
  <si>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</si>
  <si>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</si>
  <si>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</si>
  <si>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</si>
  <si>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</si>
  <si>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</si>
  <si>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</si>
  <si>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</si>
  <si>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</si>
  <si>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</si>
  <si>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</si>
  <si>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</si>
  <si>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</si>
  <si>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</si>
  <si>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</si>
  <si>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</si>
  <si>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</si>
  <si>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</si>
  <si>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</si>
  <si>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</si>
  <si>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</si>
  <si>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</si>
  <si>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</si>
  <si>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</si>
  <si>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</si>
  <si>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</si>
  <si>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</si>
  <si>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</si>
  <si>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</si>
  <si>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</si>
  <si>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</si>
  <si>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</si>
  <si>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</si>
  <si>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</si>
  <si>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</si>
  <si>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</si>
  <si>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</si>
  <si>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</si>
  <si>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</si>
  <si>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</si>
  <si>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</si>
  <si>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</si>
  <si>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</si>
  <si>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</si>
  <si>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</si>
  <si>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</si>
  <si>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</si>
  <si>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</si>
  <si>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</si>
  <si>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</si>
  <si>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</si>
  <si>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</si>
  <si>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</si>
  <si>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</si>
  <si>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</si>
  <si>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</si>
  <si>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</si>
  <si>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</si>
  <si>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</si>
  <si>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</si>
  <si>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</si>
  <si>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</si>
  <si>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</si>
  <si>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</si>
  <si>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</si>
  <si>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</si>
  <si>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</si>
  <si>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</si>
  <si>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</si>
  <si>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</si>
  <si>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</si>
  <si>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</si>
  <si>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</si>
  <si>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</si>
  <si>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</si>
  <si>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</si>
  <si>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</si>
  <si>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</si>
  <si>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</si>
  <si>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</si>
  <si>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</si>
  <si>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</si>
  <si>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</si>
  <si>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</si>
  <si>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</si>
  <si>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</si>
  <si>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</si>
  <si>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</si>
  <si>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</si>
  <si>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</si>
  <si>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</si>
  <si>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</si>
  <si>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</si>
  <si>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</si>
  <si>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</si>
  <si>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</si>
  <si>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</si>
  <si>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</si>
  <si>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</si>
  <si>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</si>
  <si>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</si>
  <si>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</si>
  <si>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</si>
  <si>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</si>
  <si>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</si>
  <si>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</si>
  <si>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</si>
  <si>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</si>
  <si>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</si>
  <si>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</si>
  <si>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</si>
  <si>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</si>
  <si>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</si>
  <si>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</si>
  <si>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</si>
  <si>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</si>
  <si>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</si>
  <si>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</si>
  <si>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</si>
  <si>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</si>
  <si>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</si>
  <si>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</si>
  <si>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</si>
  <si>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</si>
  <si>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</si>
  <si>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</si>
  <si>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</si>
  <si>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</si>
  <si>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</si>
  <si>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</si>
  <si>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</si>
  <si>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</si>
  <si>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</si>
  <si>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</si>
  <si>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</si>
  <si>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</si>
  <si>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</si>
  <si>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</si>
  <si>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</si>
  <si>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</si>
  <si>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</si>
  <si>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</si>
  <si>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</si>
  <si>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</si>
  <si>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</si>
  <si>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</si>
  <si>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</si>
  <si>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</si>
  <si>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</si>
  <si>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</si>
  <si>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</si>
  <si>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</si>
  <si>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</si>
  <si>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</si>
  <si>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</si>
  <si>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</si>
  <si>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</si>
  <si>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</si>
  <si>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</si>
  <si>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</si>
  <si>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</si>
  <si>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</si>
  <si>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</si>
  <si>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</si>
  <si>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</si>
  <si>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</si>
  <si>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</si>
  <si>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</si>
  <si>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</si>
  <si>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</si>
  <si>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</si>
  <si>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</si>
  <si>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</si>
  <si>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</si>
  <si>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</si>
  <si>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</si>
  <si>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</si>
  <si>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</si>
  <si>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</si>
  <si>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</si>
  <si>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</si>
  <si>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</si>
  <si>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</si>
  <si>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</si>
  <si>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</si>
  <si>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</si>
  <si>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</si>
  <si>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</si>
  <si>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</si>
  <si>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</si>
  <si>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</si>
  <si>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</si>
  <si>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</si>
  <si>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</si>
  <si>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</si>
  <si>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</si>
  <si>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</si>
  <si>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</si>
  <si>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</si>
  <si>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</si>
  <si>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</si>
  <si>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</si>
  <si>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</si>
  <si>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</si>
  <si>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</si>
  <si>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</si>
  <si>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</si>
  <si>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</si>
  <si>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</si>
  <si>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</si>
  <si>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</si>
  <si>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</si>
  <si>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</si>
  <si>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</si>
  <si>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</si>
  <si>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</si>
  <si>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</si>
  <si>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</si>
  <si>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</si>
  <si>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</si>
  <si>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</si>
  <si>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</si>
  <si>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</si>
  <si>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</si>
  <si>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</si>
  <si>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</si>
  <si>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</si>
  <si>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</si>
  <si>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</si>
  <si>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</si>
  <si>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</si>
  <si>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</si>
  <si>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</si>
  <si>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</si>
  <si>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</si>
  <si>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</si>
  <si>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</si>
  <si>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</si>
  <si>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</si>
  <si>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</si>
  <si>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</si>
  <si>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</si>
  <si>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</si>
  <si>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</si>
  <si>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</si>
  <si>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</si>
  <si>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</si>
  <si>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</si>
  <si>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</si>
  <si>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</si>
  <si>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</si>
  <si>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</si>
  <si>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</si>
  <si>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</si>
  <si>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</si>
  <si>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</si>
  <si>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</si>
  <si>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</si>
  <si>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</si>
  <si>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</si>
  <si>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</si>
  <si>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</si>
  <si>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</si>
  <si>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</si>
  <si>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</si>
  <si>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</si>
  <si>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</si>
  <si>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</si>
  <si>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</si>
  <si>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</si>
  <si>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</si>
  <si>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</si>
  <si>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</si>
  <si>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</si>
  <si>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</si>
  <si>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</si>
  <si>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</si>
  <si>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</si>
  <si>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</si>
  <si>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</si>
  <si>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</si>
  <si>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</si>
  <si>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</si>
  <si>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</si>
  <si>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</si>
  <si>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</si>
  <si>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</si>
  <si>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</si>
  <si>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</si>
  <si>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</si>
  <si>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</si>
  <si>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</si>
  <si>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</si>
  <si>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</si>
  <si>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</si>
  <si>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</si>
  <si>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</si>
  <si>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</si>
  <si>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</si>
  <si>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</si>
  <si>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</si>
  <si>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</si>
  <si>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</si>
  <si>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</si>
  <si>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</si>
  <si>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</si>
  <si>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</si>
  <si>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</si>
  <si>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</si>
  <si>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</si>
  <si>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</si>
  <si>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</si>
  <si>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</si>
  <si>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</si>
  <si>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</si>
  <si>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</si>
  <si>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</si>
  <si>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</si>
  <si>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</si>
  <si>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</si>
  <si>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</si>
  <si>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</si>
  <si>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</si>
  <si>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</si>
  <si>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</si>
  <si>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</si>
  <si>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</si>
  <si>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</si>
  <si>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</si>
  <si>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</si>
  <si>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</si>
  <si>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</si>
  <si>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</si>
  <si>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</si>
  <si>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</si>
  <si>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</si>
  <si>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</si>
  <si>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</si>
  <si>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</si>
  <si>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</si>
  <si>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</si>
  <si>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</si>
  <si>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</si>
  <si>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</si>
  <si>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</si>
  <si>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</si>
  <si>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</si>
  <si>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</si>
  <si>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</si>
  <si>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</si>
  <si>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</si>
  <si>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</si>
  <si>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</si>
  <si>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</si>
  <si>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</si>
  <si>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</si>
  <si>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</si>
  <si>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</si>
  <si>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</si>
  <si>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</si>
  <si>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</si>
  <si>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</si>
  <si>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</si>
  <si>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</si>
  <si>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</si>
  <si>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</si>
  <si>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</si>
  <si>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</si>
  <si>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</si>
  <si>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</si>
  <si>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</si>
  <si>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</si>
  <si>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</si>
  <si>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</si>
  <si>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</si>
  <si>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</si>
  <si>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</si>
  <si>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</si>
  <si>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</si>
  <si>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</si>
  <si>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</si>
  <si>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</si>
  <si>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</si>
  <si>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</si>
  <si>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</si>
  <si>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</si>
  <si>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</si>
  <si>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</si>
  <si>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</si>
  <si>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</si>
  <si>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</si>
  <si>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</si>
  <si>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</si>
  <si>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</si>
  <si>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</si>
  <si>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</si>
  <si>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</si>
  <si>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</si>
  <si>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</si>
  <si>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</si>
  <si>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</si>
  <si>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</si>
  <si>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</si>
  <si>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</si>
  <si>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</si>
  <si>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</si>
  <si>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</si>
  <si>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</si>
  <si>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</si>
  <si>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</si>
  <si>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</si>
  <si>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</si>
  <si>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</si>
  <si>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</si>
  <si>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</si>
  <si>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</si>
  <si>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</si>
  <si>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</si>
  <si>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</si>
  <si>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</si>
  <si>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</si>
  <si>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</si>
  <si>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</si>
  <si>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</si>
  <si>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</si>
  <si>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</si>
  <si>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</si>
  <si>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</si>
  <si>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</si>
  <si>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</si>
  <si>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</si>
  <si>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</si>
  <si>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</si>
  <si>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</si>
  <si>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</si>
  <si>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</si>
  <si>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</si>
  <si>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</si>
  <si>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</si>
  <si>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</si>
  <si>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</si>
  <si>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</si>
  <si>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</si>
  <si>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</si>
  <si>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</si>
  <si>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</si>
  <si>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</si>
  <si>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</si>
  <si>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</si>
  <si>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</si>
  <si>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</si>
  <si>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</si>
  <si>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</si>
  <si>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</si>
  <si>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</si>
  <si>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</si>
  <si>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</si>
  <si>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</si>
  <si>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</si>
  <si>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</si>
  <si>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</si>
  <si>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</si>
  <si>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</si>
  <si>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</si>
  <si>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</si>
  <si>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</si>
  <si>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</si>
  <si>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</si>
  <si>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</si>
  <si>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</si>
  <si>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</si>
  <si>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</si>
  <si>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</si>
  <si>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</si>
  <si>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</si>
  <si>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</si>
  <si>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</si>
  <si>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</si>
  <si>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</si>
  <si>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</si>
  <si>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</si>
  <si>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</si>
  <si>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</si>
  <si>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</si>
  <si>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</si>
  <si>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</si>
  <si>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</si>
  <si>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</si>
  <si>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</si>
  <si>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</si>
  <si>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</si>
  <si>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</si>
  <si>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</si>
  <si>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</si>
  <si>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</si>
  <si>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</si>
  <si>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</si>
  <si>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</si>
  <si>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</si>
  <si>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</si>
  <si>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</si>
  <si>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</si>
  <si>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</si>
  <si>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</si>
  <si>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</si>
  <si>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</si>
  <si>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</si>
  <si>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</si>
  <si>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</si>
  <si>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</si>
  <si>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</si>
  <si>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</si>
  <si>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</si>
  <si>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</si>
  <si>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</si>
  <si>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</si>
  <si>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</si>
  <si>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</si>
  <si>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</si>
  <si>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</si>
  <si>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</si>
  <si>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</si>
  <si>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</si>
  <si>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</si>
  <si>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</si>
  <si>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</si>
  <si>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</si>
  <si>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</si>
  <si>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</si>
  <si>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</si>
  <si>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</si>
  <si>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</si>
  <si>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</si>
  <si>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</si>
  <si>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</si>
  <si>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</si>
  <si>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</si>
  <si>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</si>
  <si>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</si>
  <si>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</si>
  <si>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</si>
  <si>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</si>
  <si>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</si>
  <si>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</si>
  <si>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</si>
  <si>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</si>
  <si>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</si>
  <si>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</si>
  <si>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</si>
  <si>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</si>
  <si>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</si>
  <si>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</si>
  <si>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</si>
  <si>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</si>
  <si>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</si>
  <si>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</si>
  <si>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</si>
  <si>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</si>
  <si>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</si>
  <si>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</si>
  <si>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</si>
  <si>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</si>
  <si>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</si>
  <si>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</si>
  <si>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</si>
  <si>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</si>
  <si>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</si>
  <si>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</si>
  <si>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</si>
  <si>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</si>
  <si>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</si>
  <si>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</si>
  <si>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</si>
  <si>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</si>
  <si>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</si>
  <si>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</si>
  <si>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</si>
  <si>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</si>
  <si>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</si>
  <si>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</si>
  <si>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</si>
  <si>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</si>
  <si>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</si>
  <si>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</si>
  <si>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</si>
  <si>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</si>
  <si>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</si>
  <si>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</si>
  <si>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</si>
  <si>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</si>
  <si>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</si>
  <si>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</si>
  <si>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</si>
  <si>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</si>
  <si>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</si>
  <si>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</si>
  <si>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</si>
  <si>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</si>
  <si>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</si>
  <si>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</si>
  <si>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</si>
  <si>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</si>
  <si>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</si>
  <si>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</si>
  <si>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</si>
  <si>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</si>
  <si>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</si>
  <si>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</si>
  <si>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</si>
  <si>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</si>
  <si>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</si>
  <si>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</si>
  <si>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</si>
  <si>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</si>
  <si>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</si>
  <si>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</si>
  <si>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</si>
  <si>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</si>
  <si>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</si>
  <si>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</si>
  <si>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</si>
  <si>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</si>
  <si>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</si>
  <si>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</si>
  <si>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</si>
  <si>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</si>
  <si>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</si>
  <si>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</si>
  <si>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</si>
  <si>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</si>
  <si>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</si>
  <si>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</si>
  <si>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</si>
  <si>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</si>
  <si>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</si>
  <si>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</si>
  <si>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</si>
  <si>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</si>
  <si>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</si>
  <si>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</si>
  <si>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</si>
  <si>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</si>
  <si>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</si>
  <si>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</si>
  <si>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</si>
  <si>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</si>
  <si>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</si>
  <si>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</si>
  <si>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</si>
  <si>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</si>
  <si>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</si>
  <si>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</si>
  <si>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</si>
  <si>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</si>
  <si>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</si>
  <si>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</si>
  <si>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</si>
  <si>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</si>
  <si>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</si>
  <si>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</si>
  <si>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</si>
  <si>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</si>
  <si>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</si>
  <si>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</si>
  <si>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</si>
  <si>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</si>
  <si>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</si>
  <si>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</si>
  <si>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</si>
  <si>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</si>
  <si>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</si>
  <si>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</si>
  <si>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</si>
  <si>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</si>
  <si>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</si>
  <si>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</si>
  <si>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</si>
  <si>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</si>
  <si>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</si>
  <si>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</si>
  <si>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</si>
  <si>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</si>
  <si>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</si>
  <si>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</si>
  <si>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</si>
  <si>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</si>
  <si>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</si>
  <si>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</si>
  <si>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</si>
  <si>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</si>
  <si>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</si>
  <si>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</si>
  <si>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</si>
  <si>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</si>
  <si>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</si>
  <si>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</si>
  <si>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</si>
  <si>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</si>
  <si>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</si>
  <si>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</si>
  <si>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</si>
  <si>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</si>
  <si>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</si>
  <si>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</si>
  <si>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</si>
  <si>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</si>
  <si>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</si>
  <si>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</si>
  <si>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</si>
  <si>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</si>
  <si>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</si>
  <si>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</si>
  <si>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</si>
  <si>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</si>
  <si>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</si>
  <si>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</si>
  <si>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</si>
  <si>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</si>
  <si>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</si>
  <si>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</si>
  <si>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</si>
  <si>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</si>
  <si>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</si>
  <si>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</si>
  <si>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</si>
  <si>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</si>
  <si>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</si>
  <si>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</si>
  <si>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</si>
  <si>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</si>
  <si>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</si>
  <si>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</si>
  <si>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</si>
  <si>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</si>
  <si>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</si>
  <si>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</si>
  <si>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</si>
  <si>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</si>
  <si>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</si>
  <si>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</si>
  <si>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</si>
  <si>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</si>
  <si>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</si>
  <si>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</si>
  <si>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</si>
  <si>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</si>
  <si>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</si>
  <si>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</si>
  <si>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</si>
  <si>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</si>
  <si>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</si>
  <si>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</si>
  <si>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</si>
  <si>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</si>
  <si>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</si>
  <si>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</si>
  <si>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</si>
  <si>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</si>
  <si>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</si>
  <si>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</si>
  <si>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</si>
  <si>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</si>
  <si>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</si>
  <si>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</si>
  <si>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</si>
  <si>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</si>
  <si>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</si>
  <si>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</si>
  <si>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</si>
  <si>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</si>
  <si>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</si>
  <si>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</si>
  <si>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</si>
  <si>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</si>
  <si>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</si>
  <si>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</si>
  <si>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</si>
  <si>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</si>
  <si>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</si>
  <si>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</si>
  <si>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</si>
  <si>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</si>
  <si>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</si>
  <si>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</si>
  <si>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</si>
  <si>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</si>
  <si>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</si>
  <si>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</si>
  <si>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</si>
  <si>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</si>
  <si>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</si>
  <si>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</si>
  <si>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</si>
  <si>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</si>
  <si>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</si>
  <si>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</si>
  <si>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</si>
  <si>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</si>
  <si>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</si>
  <si>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</si>
  <si>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</si>
  <si>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</si>
  <si>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</si>
  <si>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</si>
  <si>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</si>
  <si>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</si>
  <si>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</si>
  <si>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</si>
  <si>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</si>
  <si>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</si>
  <si>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</si>
  <si>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</si>
  <si>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</si>
  <si>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</si>
  <si>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</si>
  <si>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</si>
  <si>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</si>
  <si>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</si>
  <si>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</si>
  <si>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</si>
  <si>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</si>
  <si>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</si>
  <si>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</si>
  <si>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</si>
  <si>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</si>
  <si>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</si>
  <si>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</si>
  <si>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</si>
  <si>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</si>
  <si>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</si>
  <si>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</si>
  <si>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</si>
  <si>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</si>
  <si>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</si>
  <si>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</si>
  <si>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</si>
  <si>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</si>
  <si>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</si>
  <si>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</si>
  <si>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</si>
  <si>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</si>
  <si>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</si>
  <si>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</si>
  <si>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</si>
  <si>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</si>
  <si>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</si>
  <si>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</si>
  <si>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</si>
  <si>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</si>
  <si>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</si>
  <si>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</si>
  <si>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</si>
  <si>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</si>
  <si>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</si>
  <si>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</si>
  <si>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</si>
  <si>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</si>
  <si>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</si>
  <si>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</si>
  <si>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</si>
  <si>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</si>
  <si>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</si>
  <si>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</si>
  <si>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</si>
  <si>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</si>
  <si>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</si>
  <si>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</si>
  <si>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</si>
  <si>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</si>
  <si>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</si>
  <si>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</si>
  <si>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</si>
  <si>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</si>
  <si>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</si>
  <si>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</si>
  <si>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</si>
  <si>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</si>
  <si>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</si>
  <si>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</si>
  <si>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</si>
  <si>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</si>
  <si>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</si>
  <si>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</si>
  <si>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</si>
  <si>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</si>
  <si>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</si>
  <si>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</si>
  <si>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</si>
  <si>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</si>
  <si>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</si>
  <si>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</si>
  <si>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</si>
  <si>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</si>
  <si>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</si>
  <si>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</si>
  <si>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</si>
  <si>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</si>
  <si>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</si>
  <si>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</si>
  <si>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</si>
  <si>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</si>
  <si>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</si>
  <si>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</si>
  <si>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</si>
  <si>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</si>
  <si>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</si>
  <si>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</si>
  <si>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</si>
  <si>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</si>
  <si>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</si>
  <si>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</si>
  <si>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</si>
  <si>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</si>
  <si>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</si>
  <si>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</si>
  <si>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</si>
  <si>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</si>
  <si>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</si>
  <si>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</si>
  <si>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</si>
  <si>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</si>
  <si>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</si>
  <si>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</si>
  <si>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</si>
  <si>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</si>
  <si>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</si>
  <si>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</si>
  <si>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</si>
  <si>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</si>
  <si>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</si>
  <si>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</si>
  <si>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</si>
  <si>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</si>
  <si>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</si>
  <si>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</si>
  <si>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</si>
  <si>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</si>
  <si>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</si>
  <si>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</si>
  <si>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</si>
  <si>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</si>
  <si>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</si>
  <si>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</si>
  <si>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</si>
  <si>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</si>
  <si>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</si>
  <si>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</si>
  <si>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</si>
  <si>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</si>
  <si>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</si>
  <si>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</si>
  <si>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</si>
  <si>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</si>
  <si>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</si>
  <si>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</si>
  <si>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</si>
  <si>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</si>
  <si>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</si>
  <si>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</si>
  <si>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</si>
  <si>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</si>
  <si>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</si>
  <si>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</si>
  <si>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</si>
  <si>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</si>
  <si>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</si>
  <si>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</si>
  <si>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</si>
  <si>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</si>
  <si>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</si>
  <si>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</si>
  <si>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</si>
  <si>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</si>
  <si>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</si>
  <si>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</si>
  <si>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</si>
  <si>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</si>
  <si>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</si>
  <si>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</si>
  <si>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</si>
  <si>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</si>
  <si>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</si>
  <si>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</si>
  <si>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</si>
  <si>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</si>
  <si>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</si>
  <si>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</si>
  <si>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</si>
  <si>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</si>
  <si>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</si>
  <si>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</si>
  <si>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</si>
  <si>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</si>
  <si>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</si>
  <si>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</si>
  <si>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</si>
  <si>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</si>
  <si>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</si>
  <si>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</si>
  <si>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</si>
  <si>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</si>
  <si>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</si>
  <si>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</si>
  <si>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</si>
  <si>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</si>
  <si>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</si>
  <si>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</si>
  <si>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</si>
  <si>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</si>
  <si>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</si>
  <si>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</si>
  <si>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</si>
  <si>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</si>
  <si>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</si>
  <si>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</si>
  <si>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</si>
  <si>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</si>
  <si>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</si>
  <si>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</si>
  <si>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</si>
  <si>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</si>
  <si>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</si>
  <si>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</si>
  <si>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</si>
  <si>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</si>
  <si>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</si>
  <si>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</si>
  <si>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</si>
  <si>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</si>
  <si>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</si>
  <si>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</si>
  <si>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</si>
  <si>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</si>
  <si>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</si>
  <si>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</si>
  <si>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</si>
  <si>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</si>
  <si>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</si>
  <si>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</si>
  <si>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</si>
  <si>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</si>
  <si>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</si>
  <si>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</si>
  <si>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</si>
  <si>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</si>
  <si>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</si>
  <si>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</si>
  <si>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</si>
  <si>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</si>
  <si>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</si>
  <si>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</si>
  <si>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</si>
  <si>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</si>
  <si>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</si>
  <si>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</si>
  <si>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</si>
  <si>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</si>
  <si>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</si>
  <si>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</si>
  <si>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</si>
  <si>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</si>
  <si>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</si>
  <si>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</si>
  <si>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</si>
  <si>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</si>
  <si>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</si>
  <si>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</si>
  <si>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</si>
  <si>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</si>
  <si>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</si>
  <si>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</si>
  <si>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</si>
  <si>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</si>
  <si>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</si>
  <si>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</si>
  <si>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</si>
  <si>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</si>
  <si>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</si>
  <si>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</si>
  <si>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</si>
  <si>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</si>
  <si>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</si>
  <si>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</si>
  <si>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</si>
  <si>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</si>
  <si>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</si>
  <si>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</si>
  <si>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</si>
  <si>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</si>
  <si>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</si>
  <si>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</si>
  <si>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</si>
  <si>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</si>
  <si>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</si>
  <si>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</si>
  <si>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</si>
  <si>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</si>
  <si>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</si>
  <si>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</si>
  <si>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</si>
  <si>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</si>
  <si>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</si>
  <si>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</si>
  <si>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</si>
  <si>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</si>
  <si>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</si>
  <si>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</si>
  <si>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</si>
  <si>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</si>
  <si>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</si>
  <si>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</si>
  <si>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</si>
  <si>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</si>
  <si>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</si>
  <si>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</si>
  <si>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</si>
  <si>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</si>
  <si>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</si>
  <si>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</si>
  <si>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</si>
  <si>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</si>
  <si>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</si>
  <si>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</si>
  <si>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</si>
  <si>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</si>
  <si>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</si>
  <si>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</si>
  <si>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</si>
  <si>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</si>
  <si>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</si>
  <si>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</si>
  <si>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</si>
  <si>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</si>
  <si>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</si>
  <si>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</si>
  <si>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</si>
  <si>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</si>
  <si>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</si>
  <si>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</si>
  <si>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</si>
  <si>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</si>
  <si>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</si>
  <si>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</si>
  <si>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</si>
  <si>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</si>
  <si>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</si>
  <si>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</si>
  <si>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</si>
  <si>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</si>
  <si>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</si>
  <si>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</si>
  <si>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</si>
  <si>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</si>
  <si>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</si>
  <si>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</si>
  <si>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</si>
  <si>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</si>
  <si>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</si>
  <si>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</si>
  <si>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</si>
  <si>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</si>
  <si>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</si>
  <si>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</si>
  <si>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</si>
  <si>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</si>
  <si>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</si>
  <si>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</si>
  <si>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</si>
  <si>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</si>
  <si>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</si>
  <si>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</si>
  <si>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</si>
  <si>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</si>
  <si>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</si>
  <si>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</si>
  <si>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</si>
  <si>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</si>
  <si>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</si>
  <si>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</si>
  <si>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</si>
  <si>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</si>
  <si>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</si>
  <si>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</si>
  <si>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</si>
  <si>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</si>
  <si>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</si>
  <si>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</si>
  <si>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</si>
  <si>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</si>
  <si>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</si>
  <si>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</si>
  <si>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</si>
  <si>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</si>
  <si>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</si>
  <si>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</si>
  <si>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</si>
  <si>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</si>
  <si>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</si>
  <si>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</si>
  <si>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</si>
  <si>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</si>
  <si>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</si>
  <si>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</si>
  <si>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</si>
  <si>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</si>
  <si>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</si>
  <si>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</si>
  <si>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</si>
  <si>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</si>
  <si>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</si>
  <si>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</si>
  <si>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</si>
  <si>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</si>
  <si>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</si>
  <si>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</si>
  <si>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</si>
  <si>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</si>
  <si>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</si>
  <si>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</si>
  <si>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</si>
  <si>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</si>
  <si>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</si>
  <si>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</si>
  <si>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</si>
  <si>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</si>
  <si>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</si>
  <si>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</si>
  <si>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</si>
  <si>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</si>
  <si>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</si>
  <si>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</si>
  <si>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</si>
  <si>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</si>
  <si>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</si>
  <si>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</si>
  <si>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</si>
  <si>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</si>
  <si>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</si>
  <si>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</si>
  <si>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</si>
  <si>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</si>
  <si>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</si>
  <si>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</si>
  <si>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</si>
  <si>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</si>
  <si>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</si>
  <si>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</si>
  <si>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</si>
  <si>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</si>
  <si>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</si>
  <si>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</si>
  <si>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</si>
  <si>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</si>
  <si>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</si>
  <si>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</si>
  <si>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</si>
  <si>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</si>
  <si>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</si>
  <si>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</si>
  <si>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</si>
  <si>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</si>
  <si>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</si>
  <si>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</si>
  <si>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</si>
  <si>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</si>
  <si>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</si>
  <si>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</si>
  <si>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</si>
  <si>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</si>
  <si>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</si>
  <si>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</si>
  <si>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</si>
  <si>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</si>
  <si>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</si>
  <si>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</si>
  <si>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</si>
  <si>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</si>
  <si>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</si>
  <si>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</si>
  <si>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</si>
  <si>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</si>
  <si>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</si>
  <si>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</si>
  <si>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</si>
  <si>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</si>
  <si>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</si>
  <si>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</si>
  <si>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</si>
  <si>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</si>
  <si>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</si>
  <si>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</si>
  <si>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</si>
  <si>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</si>
  <si>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</si>
  <si>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</si>
  <si>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</si>
  <si>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</si>
  <si>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</si>
  <si>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</si>
  <si>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</si>
  <si>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</si>
  <si>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</si>
  <si>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</si>
  <si>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</si>
  <si>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</si>
  <si>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</si>
  <si>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</si>
  <si>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</si>
  <si>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</si>
  <si>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</si>
  <si>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</si>
  <si>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</si>
  <si>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</si>
  <si>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</si>
  <si>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</si>
  <si>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</si>
  <si>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</si>
  <si>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</si>
  <si>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</si>
  <si>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</si>
  <si>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</si>
  <si>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</si>
  <si>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</si>
  <si>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</si>
  <si>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</si>
  <si>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</si>
  <si>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</si>
  <si>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</si>
  <si>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</si>
  <si>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</si>
  <si>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</si>
  <si>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</si>
  <si>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</si>
  <si>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</si>
  <si>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</si>
  <si>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</si>
  <si>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</si>
  <si>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</si>
  <si>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</si>
  <si>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</si>
  <si>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</si>
  <si>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</si>
  <si>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</si>
  <si>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</si>
  <si>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</si>
  <si>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</si>
  <si>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</si>
  <si>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</si>
  <si>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</si>
  <si>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</si>
  <si>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</si>
  <si>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</si>
  <si>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</si>
  <si>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</si>
  <si>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</si>
  <si>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</si>
  <si>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</si>
  <si>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</si>
  <si>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</si>
  <si>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</si>
  <si>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</si>
  <si>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</si>
  <si>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</si>
  <si>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</si>
  <si>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</si>
  <si>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</si>
  <si>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</si>
  <si>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</si>
  <si>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</si>
  <si>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</si>
  <si>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</si>
  <si>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</si>
  <si>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</si>
  <si>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</si>
  <si>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</si>
  <si>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</si>
  <si>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</si>
  <si>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</si>
  <si>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</si>
  <si>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</si>
  <si>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</si>
  <si>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</si>
  <si>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</si>
  <si>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</si>
  <si>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</si>
  <si>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</si>
  <si>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</si>
  <si>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</si>
  <si>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</si>
  <si>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</si>
  <si>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</si>
  <si>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</si>
  <si>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</si>
  <si>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</si>
  <si>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</si>
  <si>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</si>
  <si>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</si>
  <si>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</si>
  <si>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</si>
  <si>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</si>
  <si>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</si>
  <si>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</si>
  <si>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</si>
  <si>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</si>
  <si>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</si>
  <si>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</si>
  <si>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</si>
  <si>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</si>
  <si>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</si>
  <si>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</si>
  <si>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</si>
  <si>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</si>
  <si>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</si>
  <si>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</si>
  <si>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</si>
  <si>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</si>
  <si>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</si>
  <si>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</si>
  <si>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</si>
  <si>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</si>
  <si>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</si>
  <si>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</si>
  <si>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</si>
  <si>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</si>
  <si>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</si>
  <si>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</si>
  <si>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</si>
  <si>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</si>
  <si>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</si>
  <si>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</si>
  <si>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</si>
  <si>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</si>
  <si>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</si>
  <si>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</si>
  <si>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</si>
  <si>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</si>
  <si>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</si>
  <si>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</si>
  <si>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</si>
  <si>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</si>
  <si>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</si>
  <si>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</si>
  <si>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</si>
  <si>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</si>
  <si>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</si>
  <si>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</si>
  <si>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</si>
  <si>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</si>
  <si>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</si>
  <si>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</si>
  <si>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</si>
  <si>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</si>
  <si>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</si>
  <si>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</si>
  <si>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</si>
  <si>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</si>
  <si>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</si>
  <si>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</si>
  <si>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</si>
  <si>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</si>
  <si>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</si>
  <si>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</si>
  <si>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</si>
  <si>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</si>
  <si>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</si>
  <si>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</si>
  <si>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</si>
  <si>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</si>
  <si>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</si>
  <si>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</si>
  <si>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</si>
  <si>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</si>
  <si>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</si>
  <si>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</si>
  <si>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</si>
  <si>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</si>
  <si>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</si>
  <si>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</si>
  <si>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</si>
  <si>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</si>
  <si>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</si>
  <si>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</si>
  <si>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</si>
  <si>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</si>
  <si>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</si>
  <si>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</si>
  <si>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</si>
  <si>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</si>
  <si>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</si>
  <si>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</si>
  <si>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</si>
  <si>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</si>
  <si>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</si>
  <si>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</si>
  <si>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</si>
  <si>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</si>
  <si>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</si>
  <si>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</si>
  <si>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</si>
  <si>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</si>
  <si>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</si>
  <si>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</si>
  <si>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</si>
  <si>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</si>
  <si>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</si>
  <si>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</si>
  <si>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</si>
  <si>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</si>
  <si>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</si>
  <si>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</si>
  <si>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</si>
  <si>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</si>
  <si>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</si>
  <si>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</si>
  <si>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</si>
  <si>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</si>
  <si>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</si>
  <si>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</si>
  <si>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</si>
  <si>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</si>
  <si>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</si>
  <si>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</si>
  <si>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</si>
  <si>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</si>
  <si>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</si>
  <si>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</si>
  <si>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</si>
  <si>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</si>
  <si>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</si>
  <si>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</si>
  <si>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</si>
  <si>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</si>
  <si>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</si>
  <si>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</si>
  <si>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</si>
  <si>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</si>
  <si>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</si>
  <si>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</si>
  <si>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</si>
  <si>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</si>
  <si>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</si>
  <si>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</si>
  <si>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</si>
  <si>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</si>
  <si>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</si>
  <si>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</si>
  <si>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</si>
  <si>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</si>
  <si>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</si>
  <si>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</si>
  <si>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</si>
  <si>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</si>
  <si>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</si>
  <si>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</si>
  <si>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</si>
  <si>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</si>
  <si>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</si>
  <si>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</si>
  <si>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</si>
  <si>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</si>
  <si>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</si>
  <si>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</si>
  <si>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</si>
  <si>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</si>
  <si>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</si>
  <si>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</si>
  <si>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</si>
  <si>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</si>
  <si>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</si>
  <si>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</si>
  <si>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</si>
  <si>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</si>
  <si>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</si>
  <si>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</si>
  <si>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</si>
  <si>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</si>
  <si>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</si>
  <si>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</si>
  <si>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</si>
  <si>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</si>
  <si>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</si>
  <si>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</si>
  <si>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</si>
  <si>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</si>
  <si>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</si>
  <si>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</si>
  <si>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</si>
  <si>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</si>
  <si>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</si>
  <si>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</si>
  <si>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</si>
  <si>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</si>
  <si>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</si>
  <si>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</si>
  <si>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</si>
  <si>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</si>
  <si>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</si>
  <si>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</si>
  <si>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</si>
  <si>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</si>
  <si>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</si>
  <si>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</si>
  <si>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</si>
  <si>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</si>
  <si>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</si>
  <si>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</si>
  <si>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</si>
  <si>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</si>
  <si>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</si>
  <si>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</si>
  <si>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</si>
  <si>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</si>
  <si>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</si>
  <si>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</si>
  <si>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</si>
  <si>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</si>
  <si>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</si>
  <si>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</si>
  <si>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</si>
  <si>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</si>
  <si>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</si>
  <si>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</si>
  <si>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</si>
  <si>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</si>
  <si>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</si>
  <si>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</si>
  <si>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</si>
  <si>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</si>
  <si>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</si>
  <si>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</si>
  <si>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</si>
  <si>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</si>
  <si>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</si>
  <si>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</si>
  <si>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</si>
  <si>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</si>
  <si>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</si>
  <si>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</si>
  <si>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</si>
  <si>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</si>
  <si>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</si>
  <si>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</si>
  <si>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</si>
  <si>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</si>
  <si>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</si>
  <si>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</si>
  <si>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</si>
  <si>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</si>
  <si>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</si>
  <si>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</si>
  <si>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</si>
  <si>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</si>
  <si>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</si>
  <si>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</si>
  <si>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</si>
  <si>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</si>
  <si>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</si>
  <si>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</si>
  <si>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</si>
  <si>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</si>
  <si>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</si>
  <si>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</si>
  <si>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</si>
  <si>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</si>
  <si>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</si>
  <si>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</si>
  <si>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</si>
  <si>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</si>
  <si>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</si>
  <si>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</si>
  <si>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</si>
  <si>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</si>
  <si>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</si>
  <si>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</si>
  <si>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</si>
  <si>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</si>
  <si>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</si>
  <si>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</si>
  <si>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</si>
  <si>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</si>
  <si>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</si>
  <si>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</si>
  <si>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</si>
  <si>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</si>
  <si>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</si>
  <si>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</si>
  <si>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</si>
  <si>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</si>
  <si>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</si>
  <si>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</si>
  <si>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</si>
  <si>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</si>
  <si>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</si>
  <si>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</si>
  <si>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</si>
  <si>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</si>
  <si>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</si>
  <si>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</si>
  <si>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</si>
  <si>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</si>
  <si>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</si>
  <si>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</si>
  <si>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</si>
  <si>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</si>
  <si>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</si>
  <si>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</si>
  <si>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</si>
  <si>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</si>
  <si>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</si>
  <si>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</si>
  <si>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</si>
  <si>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</si>
  <si>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</si>
  <si>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</si>
  <si>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</si>
  <si>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</si>
  <si>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</si>
  <si>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</si>
  <si>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</si>
  <si>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</si>
  <si>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</si>
  <si>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</si>
  <si>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</si>
  <si>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</si>
  <si>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</si>
  <si>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</si>
  <si>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</si>
  <si>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</si>
  <si>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</si>
  <si>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</si>
  <si>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</si>
  <si>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</si>
  <si>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</si>
  <si>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</si>
  <si>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</si>
  <si>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</si>
  <si>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</si>
  <si>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</si>
  <si>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</si>
  <si>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</si>
  <si>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</si>
  <si>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</si>
  <si>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</si>
  <si>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</si>
  <si>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</si>
  <si>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</si>
  <si>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</si>
  <si>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</si>
  <si>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</si>
  <si>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</si>
  <si>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</si>
  <si>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</si>
  <si>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</si>
  <si>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</si>
  <si>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</si>
  <si>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</si>
  <si>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</si>
  <si>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</si>
  <si>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</si>
  <si>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</si>
  <si>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</si>
  <si>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</si>
  <si>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</si>
  <si>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</si>
  <si>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</si>
  <si>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</si>
  <si>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</si>
  <si>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</si>
  <si>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</si>
  <si>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</si>
  <si>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</si>
  <si>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</si>
  <si>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</si>
  <si>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</si>
  <si>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</si>
  <si>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</si>
  <si>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</si>
  <si>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</si>
  <si>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</si>
  <si>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</si>
  <si>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</si>
  <si>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</si>
  <si>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</si>
  <si>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</si>
  <si>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</si>
  <si>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</si>
  <si>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</si>
  <si>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</si>
  <si>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</si>
  <si>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</si>
  <si>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</si>
  <si>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</si>
  <si>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</si>
  <si>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</si>
  <si>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</si>
  <si>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</si>
  <si>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</si>
  <si>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</si>
  <si>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</si>
  <si>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</si>
  <si>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</si>
  <si>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</si>
  <si>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</si>
  <si>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</si>
  <si>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</si>
  <si>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</si>
  <si>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</si>
  <si>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</si>
  <si>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</si>
  <si>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</si>
  <si>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</si>
  <si>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</si>
  <si>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</si>
  <si>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</si>
  <si>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</si>
  <si>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</si>
  <si>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</si>
  <si>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</si>
  <si>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</si>
  <si>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</si>
  <si>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</si>
  <si>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</si>
  <si>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</si>
  <si>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</si>
  <si>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</si>
  <si>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</si>
  <si>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</si>
  <si>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</si>
  <si>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</si>
  <si>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</si>
  <si>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</si>
  <si>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</si>
  <si>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</si>
  <si>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</si>
  <si>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</si>
  <si>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</si>
  <si>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</si>
  <si>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</si>
  <si>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</si>
  <si>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</si>
  <si>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</si>
  <si>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</si>
  <si>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</si>
  <si>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</si>
  <si>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</si>
  <si>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</si>
  <si>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</si>
  <si>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</si>
  <si>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</si>
  <si>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</si>
  <si>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</si>
  <si>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</si>
  <si>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</si>
  <si>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</si>
  <si>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</si>
  <si>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</si>
  <si>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</si>
  <si>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</si>
  <si>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</si>
  <si>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</si>
  <si>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</si>
  <si>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</si>
  <si>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</si>
  <si>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</si>
  <si>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</si>
  <si>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</si>
  <si>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</si>
  <si>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</si>
  <si>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</si>
  <si>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</si>
  <si>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</si>
  <si>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</si>
  <si>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</si>
  <si>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</si>
  <si>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</si>
  <si>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</si>
  <si>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</si>
  <si>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</si>
  <si>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</si>
  <si>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</si>
  <si>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</si>
  <si>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</si>
  <si>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</si>
  <si>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</si>
  <si>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</si>
  <si>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</si>
  <si>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</si>
  <si>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</si>
  <si>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</si>
  <si>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</si>
  <si>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</si>
  <si>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</si>
  <si>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</si>
  <si>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</si>
  <si>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</si>
  <si>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</si>
  <si>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</si>
  <si>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</si>
  <si>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</si>
  <si>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</si>
  <si>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</si>
  <si>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</si>
  <si>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</si>
  <si>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</si>
  <si>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</si>
  <si>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</si>
  <si>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</si>
  <si>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</si>
  <si>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</si>
  <si>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</si>
  <si>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</si>
  <si>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</si>
  <si>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</si>
  <si>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</si>
  <si>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</si>
  <si>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</si>
  <si>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</si>
  <si>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</si>
  <si>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</si>
  <si>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</si>
  <si>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</si>
  <si>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</si>
  <si>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</si>
  <si>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</si>
  <si>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</si>
  <si>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</si>
  <si>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</si>
  <si>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</si>
  <si>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</si>
  <si>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</si>
  <si>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</si>
  <si>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</si>
  <si>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</si>
  <si>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</si>
  <si>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</si>
  <si>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</si>
  <si>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</si>
  <si>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</si>
  <si>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</si>
  <si>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</si>
  <si>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</si>
  <si>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</si>
  <si>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</si>
  <si>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</si>
  <si>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</si>
  <si>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</si>
  <si>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</si>
  <si>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</si>
  <si>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</si>
  <si>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</si>
  <si>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</si>
  <si>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</si>
  <si>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</si>
  <si>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</si>
  <si>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</si>
  <si>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</si>
  <si>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</si>
  <si>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</si>
  <si>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</si>
  <si>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</si>
  <si>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</si>
  <si>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</si>
  <si>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</si>
  <si>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</si>
  <si>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</si>
  <si>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</si>
  <si>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</si>
  <si>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</si>
  <si>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</si>
  <si>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</si>
  <si>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</si>
  <si>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</si>
  <si>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</si>
  <si>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</si>
  <si>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</si>
  <si>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</si>
  <si>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</si>
  <si>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</si>
  <si>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</si>
  <si>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</si>
  <si>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</si>
  <si>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</si>
  <si>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</si>
  <si>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</si>
  <si>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</si>
  <si>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</si>
  <si>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</si>
  <si>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</si>
  <si>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</si>
  <si>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</si>
  <si>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</si>
  <si>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</si>
  <si>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</si>
  <si>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</si>
  <si>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</si>
  <si>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</si>
  <si>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</si>
  <si>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</si>
  <si>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</si>
  <si>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</si>
  <si>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</si>
  <si>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</si>
  <si>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</si>
  <si>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</si>
  <si>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</si>
  <si>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</si>
  <si>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</si>
  <si>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</si>
  <si>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</si>
  <si>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</si>
  <si>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</si>
  <si>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</si>
  <si>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</si>
  <si>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</si>
  <si>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</si>
  <si>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</si>
  <si>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</si>
  <si>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</si>
  <si>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</si>
  <si>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</si>
  <si>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</si>
  <si>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</si>
  <si>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</si>
  <si>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</si>
  <si>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</si>
  <si>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</si>
  <si>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</si>
  <si>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</si>
  <si>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</si>
  <si>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</si>
  <si>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</si>
  <si>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</si>
  <si>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</si>
  <si>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</si>
  <si>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</si>
  <si>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</si>
  <si>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</si>
  <si>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</si>
  <si>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</si>
  <si>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</si>
  <si>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</si>
  <si>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</si>
  <si>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</si>
  <si>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</si>
  <si>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</si>
  <si>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</si>
  <si>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</si>
  <si>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</si>
  <si>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</si>
  <si>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</si>
  <si>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</si>
  <si>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</si>
  <si>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</si>
  <si>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</si>
  <si>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</si>
  <si>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</si>
  <si>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</si>
  <si>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</si>
  <si>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</si>
  <si>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</si>
  <si>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</si>
  <si>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</si>
  <si>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</si>
  <si>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</si>
  <si>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</si>
  <si>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</si>
  <si>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</si>
  <si>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</si>
  <si>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</si>
  <si>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</si>
  <si>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</si>
  <si>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</si>
  <si>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</si>
  <si>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</si>
  <si>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</si>
  <si>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</si>
  <si>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</si>
  <si>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</si>
  <si>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</si>
  <si>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</si>
  <si>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</si>
  <si>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</si>
  <si>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</si>
  <si>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</si>
  <si>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</si>
  <si>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</si>
  <si>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</si>
  <si>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</si>
  <si>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</si>
  <si>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</si>
  <si>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</si>
  <si>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</si>
  <si>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</si>
  <si>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</si>
  <si>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</si>
  <si>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</si>
  <si>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</si>
  <si>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</si>
  <si>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</si>
  <si>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</si>
  <si>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</si>
  <si>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</si>
  <si>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</si>
  <si>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</si>
  <si>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</si>
  <si>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</si>
  <si>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</si>
  <si>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</si>
  <si>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</si>
  <si>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</si>
  <si>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</si>
  <si>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</si>
  <si>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</si>
  <si>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</si>
  <si>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</si>
  <si>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</si>
  <si>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</si>
  <si>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</si>
  <si>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</si>
  <si>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</si>
  <si>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</si>
  <si>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</si>
  <si>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</si>
  <si>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</si>
  <si>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</si>
  <si>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</si>
  <si>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</si>
  <si>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</si>
  <si>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</si>
  <si>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</si>
  <si>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</si>
  <si>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</si>
  <si>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</si>
  <si>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</si>
  <si>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</si>
  <si>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</si>
  <si>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</si>
  <si>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</si>
  <si>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</si>
  <si>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</si>
  <si>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</si>
  <si>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</si>
  <si>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</si>
  <si>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</si>
  <si>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</si>
  <si>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</si>
  <si>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</si>
  <si>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</si>
  <si>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</si>
  <si>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</si>
  <si>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</si>
  <si>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</si>
  <si>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</si>
  <si>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</si>
  <si>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</si>
  <si>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</si>
  <si>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</si>
  <si>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</si>
  <si>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</si>
  <si>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</si>
  <si>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</si>
  <si>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</si>
  <si>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</si>
  <si>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</si>
  <si>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</si>
  <si>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</si>
  <si>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</si>
  <si>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</si>
  <si>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</si>
  <si>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</si>
  <si>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</si>
  <si>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</si>
  <si>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</si>
  <si>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</si>
  <si>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</si>
  <si>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</si>
  <si>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</si>
  <si>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</si>
  <si>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</si>
  <si>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</si>
  <si>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</si>
  <si>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</si>
  <si>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</si>
  <si>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</si>
  <si>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</si>
  <si>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</si>
  <si>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</si>
  <si>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</si>
  <si>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</si>
  <si>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</si>
  <si>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</si>
  <si>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</si>
  <si>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</si>
  <si>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</si>
  <si>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</si>
  <si>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</si>
  <si>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</si>
  <si>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</si>
  <si>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</si>
  <si>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</si>
  <si>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</si>
  <si>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</si>
  <si>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</si>
  <si>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</si>
  <si>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</si>
  <si>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</si>
  <si>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</si>
  <si>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</si>
  <si>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</si>
  <si>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</si>
  <si>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</si>
  <si>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</si>
  <si>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</si>
  <si>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</si>
  <si>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</si>
  <si>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</si>
  <si>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</si>
  <si>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</si>
  <si>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</si>
  <si>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</si>
  <si>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</si>
  <si>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</si>
  <si>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</si>
  <si>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</si>
  <si>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</si>
  <si>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</si>
  <si>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</si>
  <si>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</si>
  <si>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</si>
  <si>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</si>
  <si>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</si>
  <si>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</si>
  <si>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</si>
  <si>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</si>
  <si>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</si>
  <si>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</si>
  <si>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</si>
  <si>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</si>
  <si>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</si>
  <si>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</si>
  <si>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</si>
  <si>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</si>
  <si>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</si>
  <si>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</si>
  <si>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</si>
  <si>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</si>
  <si>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</si>
  <si>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</si>
  <si>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</si>
  <si>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</si>
  <si>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</si>
  <si>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</si>
  <si>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</si>
  <si>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</si>
  <si>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</si>
  <si>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</si>
  <si>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</si>
  <si>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</si>
  <si>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</si>
  <si>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</si>
  <si>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</si>
  <si>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</si>
  <si>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</si>
  <si>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</si>
  <si>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</si>
  <si>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</si>
  <si>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</si>
  <si>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</si>
  <si>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</si>
  <si>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</si>
  <si>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</si>
  <si>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</si>
  <si>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</si>
  <si>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</si>
  <si>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</si>
  <si>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</si>
  <si>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</si>
  <si>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</si>
  <si>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</si>
  <si>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</si>
  <si>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</si>
  <si>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</si>
  <si>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</si>
  <si>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</si>
  <si>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</si>
  <si>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</si>
  <si>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</si>
  <si>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</si>
  <si>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</si>
  <si>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</si>
  <si>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</si>
  <si>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</si>
  <si>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</si>
  <si>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</si>
  <si>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</si>
  <si>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</si>
  <si>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</si>
  <si>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</si>
  <si>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</si>
  <si>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</si>
  <si>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</si>
  <si>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</si>
  <si>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</si>
  <si>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</si>
  <si>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</si>
  <si>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</si>
  <si>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</si>
  <si>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</si>
  <si>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</si>
  <si>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</si>
  <si>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</si>
  <si>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</si>
  <si>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</si>
  <si>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</si>
  <si>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</si>
  <si>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</si>
  <si>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</si>
  <si>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</si>
  <si>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</si>
  <si>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</si>
  <si>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</si>
  <si>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</si>
  <si>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</si>
  <si>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</si>
  <si>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</si>
  <si>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</si>
  <si>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</si>
  <si>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</si>
  <si>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</si>
  <si>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</si>
  <si>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</si>
  <si>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</si>
  <si>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</si>
  <si>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</si>
  <si>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</si>
  <si>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</si>
  <si>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</si>
  <si>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</si>
  <si>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</si>
  <si>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</si>
  <si>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</si>
  <si>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</si>
  <si>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</si>
  <si>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</si>
  <si>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</si>
  <si>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</si>
  <si>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</si>
  <si>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</si>
  <si>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</si>
  <si>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</si>
  <si>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</si>
  <si>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</si>
  <si>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</si>
  <si>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</si>
  <si>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</si>
  <si>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</si>
  <si>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</si>
  <si>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</si>
  <si>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</si>
  <si>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</si>
  <si>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</si>
  <si>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</si>
  <si>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</si>
  <si>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</si>
  <si>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</si>
  <si>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</si>
  <si>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</si>
  <si>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</si>
  <si>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</si>
  <si>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</si>
  <si>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</si>
  <si>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</si>
  <si>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</si>
  <si>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</si>
  <si>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</si>
  <si>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</si>
  <si>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</si>
  <si>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</si>
  <si>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</si>
  <si>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</si>
  <si>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</si>
  <si>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</si>
  <si>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</si>
  <si>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</si>
  <si>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</si>
  <si>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</si>
  <si>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</si>
  <si>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</si>
  <si>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</si>
  <si>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</si>
  <si>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</si>
  <si>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</si>
  <si>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</si>
  <si>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</si>
  <si>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</si>
  <si>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</si>
  <si>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</si>
  <si>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</si>
  <si>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</si>
  <si>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</si>
  <si>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</si>
  <si>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</si>
  <si>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</si>
  <si>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</si>
  <si>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</si>
  <si>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</si>
  <si>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</si>
  <si>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</si>
  <si>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</si>
  <si>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</si>
  <si>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</si>
  <si>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</si>
  <si>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</si>
  <si>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</si>
  <si>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</si>
  <si>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</si>
  <si>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</si>
  <si>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</si>
  <si>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</si>
  <si>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</si>
  <si>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</si>
  <si>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</si>
  <si>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</si>
  <si>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</si>
  <si>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</si>
  <si>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</si>
  <si>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</si>
  <si>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</si>
  <si>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</si>
  <si>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</si>
  <si>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</si>
  <si>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</si>
  <si>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</si>
  <si>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</si>
  <si>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</si>
  <si>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</si>
  <si>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</si>
  <si>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</si>
  <si>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</si>
  <si>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</si>
  <si>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</si>
  <si>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</si>
  <si>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</si>
  <si>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</si>
  <si>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</si>
  <si>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</si>
  <si>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</si>
  <si>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</si>
  <si>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</si>
  <si>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</si>
  <si>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</si>
  <si>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</si>
  <si>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</si>
  <si>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</si>
  <si>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</si>
  <si>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</si>
  <si>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</si>
  <si>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</si>
  <si>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</si>
  <si>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</si>
  <si>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</si>
  <si>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</si>
  <si>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</si>
  <si>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</si>
  <si>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</si>
  <si>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</si>
  <si>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</si>
  <si>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</si>
  <si>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</si>
  <si>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</si>
  <si>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</si>
  <si>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</si>
  <si>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</si>
  <si>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</si>
  <si>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</si>
  <si>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</si>
  <si>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</si>
  <si>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</si>
  <si>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</si>
  <si>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</si>
  <si>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</si>
  <si>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</si>
  <si>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</si>
  <si>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</si>
  <si>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</si>
  <si>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</si>
  <si>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</si>
  <si>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</si>
  <si>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</si>
  <si>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</si>
  <si>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</si>
  <si>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</si>
  <si>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</si>
  <si>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</si>
  <si>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</si>
  <si>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</si>
  <si>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</si>
  <si>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</si>
  <si>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</si>
  <si>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</si>
  <si>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</si>
  <si>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</si>
  <si>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</si>
  <si>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</si>
  <si>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</si>
  <si>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</si>
  <si>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</si>
  <si>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</si>
  <si>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</si>
  <si>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</si>
  <si>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</si>
  <si>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</si>
  <si>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</si>
  <si>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</si>
  <si>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</si>
  <si>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</si>
  <si>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</si>
  <si>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</si>
  <si>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</si>
  <si>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</si>
  <si>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</si>
  <si>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</si>
  <si>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</si>
  <si>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</si>
  <si>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</si>
  <si>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</si>
  <si>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</si>
  <si>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</si>
  <si>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</si>
  <si>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</si>
  <si>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</si>
  <si>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</si>
  <si>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</si>
  <si>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</si>
  <si>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</si>
  <si>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</si>
  <si>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</si>
  <si>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</si>
  <si>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</si>
  <si>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</si>
  <si>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</si>
  <si>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</si>
  <si>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</si>
  <si>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</si>
  <si>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</si>
  <si>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</si>
  <si>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</si>
  <si>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</si>
  <si>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</si>
  <si>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</si>
  <si>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</si>
  <si>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</si>
  <si>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</si>
  <si>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</si>
  <si>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</si>
  <si>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</si>
  <si>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</si>
  <si>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</si>
  <si>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</si>
  <si>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</si>
  <si>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</si>
  <si>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</si>
  <si>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</si>
  <si>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</si>
  <si>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</si>
  <si>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</si>
  <si>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</si>
  <si>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</si>
  <si>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</si>
  <si>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</si>
  <si>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</si>
  <si>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</si>
  <si>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</si>
  <si>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</si>
  <si>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</si>
  <si>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</si>
  <si>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</si>
  <si>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</si>
  <si>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</si>
  <si>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</si>
  <si>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</si>
  <si>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</si>
  <si>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</si>
  <si>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</si>
  <si>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</si>
  <si>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</si>
  <si>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</si>
  <si>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</si>
  <si>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</si>
  <si>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</si>
  <si>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</si>
  <si>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</si>
  <si>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</si>
  <si>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</si>
  <si>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</si>
  <si>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</si>
  <si>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</si>
  <si>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</si>
  <si>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</si>
  <si>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</si>
  <si>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</si>
  <si>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</si>
  <si>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</si>
  <si>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</si>
  <si>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</si>
  <si>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</si>
  <si>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</si>
  <si>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</si>
  <si>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</si>
  <si>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</si>
  <si>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</si>
  <si>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</si>
  <si>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</si>
  <si>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</si>
  <si>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</si>
  <si>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</si>
  <si>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</si>
  <si>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</si>
  <si>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</si>
  <si>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</si>
  <si>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</si>
  <si>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</si>
  <si>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</si>
  <si>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</si>
  <si>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</si>
  <si>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</si>
  <si>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</si>
  <si>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</si>
  <si>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</si>
  <si>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</si>
  <si>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</si>
  <si>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</si>
  <si>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</si>
  <si>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</si>
  <si>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</si>
  <si>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</si>
  <si>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</si>
  <si>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</si>
  <si>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</si>
  <si>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</si>
  <si>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</si>
  <si>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</si>
  <si>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</si>
  <si>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</si>
  <si>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</si>
  <si>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</si>
  <si>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</si>
  <si>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</si>
  <si>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</si>
  <si>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</si>
  <si>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</si>
  <si>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</si>
  <si>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</si>
  <si>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</si>
  <si>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</si>
  <si>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</si>
  <si>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</si>
  <si>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</si>
  <si>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</si>
  <si>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</si>
  <si>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</si>
  <si>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</si>
  <si>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</si>
  <si>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</si>
  <si>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</si>
  <si>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</si>
  <si>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</si>
  <si>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</si>
  <si>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</si>
  <si>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</si>
  <si>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</si>
  <si>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</si>
  <si>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</si>
  <si>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</si>
  <si>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</si>
  <si>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</si>
  <si>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</si>
  <si>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</si>
  <si>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</si>
  <si>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</si>
  <si>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</si>
  <si>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</si>
  <si>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</si>
  <si>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</si>
  <si>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</si>
  <si>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</si>
  <si>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</si>
  <si>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</si>
  <si>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</si>
  <si>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</si>
  <si>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</si>
  <si>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</si>
  <si>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</si>
  <si>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</si>
  <si>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</si>
  <si>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</si>
  <si>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</si>
  <si>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</si>
  <si>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</si>
  <si>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</si>
  <si>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</si>
  <si>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</si>
  <si>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</si>
  <si>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</si>
  <si>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</si>
  <si>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</si>
  <si>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</si>
  <si>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</si>
  <si>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</si>
  <si>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</si>
  <si>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</si>
  <si>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</si>
  <si>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</si>
  <si>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</si>
  <si>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</si>
  <si>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</si>
  <si>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</si>
  <si>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</si>
  <si>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</si>
  <si>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</si>
  <si>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</si>
  <si>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</si>
  <si>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</si>
  <si>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</si>
  <si>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</si>
  <si>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</si>
  <si>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</si>
  <si>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</si>
  <si>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</si>
  <si>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</si>
  <si>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</si>
  <si>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</si>
  <si>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</si>
  <si>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</si>
  <si>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</si>
  <si>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</si>
  <si>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</si>
  <si>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</si>
  <si>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</si>
  <si>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</si>
  <si>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</si>
  <si>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</si>
  <si>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</si>
  <si>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</si>
  <si>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</si>
  <si>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</si>
  <si>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</si>
  <si>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</si>
  <si>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</si>
  <si>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</si>
  <si>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</si>
  <si>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</si>
  <si>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</si>
  <si>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</si>
  <si>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</si>
  <si>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</si>
  <si>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</si>
  <si>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</si>
  <si>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</si>
  <si>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</si>
  <si>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</si>
  <si>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</si>
  <si>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</si>
  <si>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</si>
  <si>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</si>
  <si>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</si>
  <si>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</si>
  <si>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</si>
  <si>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</si>
  <si>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</si>
  <si>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</si>
  <si>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</si>
  <si>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</si>
  <si>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</si>
  <si>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</si>
  <si>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</si>
  <si>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</si>
  <si>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</si>
  <si>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</si>
  <si>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</si>
  <si>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</si>
  <si>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</si>
  <si>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</si>
  <si>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</si>
  <si>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</si>
  <si>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</si>
  <si>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</si>
  <si>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</si>
  <si>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</si>
  <si>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</si>
  <si>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</si>
  <si>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</si>
  <si>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</si>
  <si>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</si>
  <si>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</si>
  <si>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</si>
  <si>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</si>
  <si>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</si>
  <si>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</si>
  <si>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</si>
  <si>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</si>
  <si>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</si>
  <si>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</si>
  <si>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</si>
  <si>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</si>
  <si>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</si>
  <si>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</si>
  <si>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</si>
  <si>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</si>
  <si>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</si>
  <si>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</si>
  <si>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</si>
  <si>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</si>
  <si>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</si>
  <si>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</si>
  <si>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</si>
  <si>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</si>
  <si>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</si>
  <si>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</si>
  <si>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</si>
  <si>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</si>
  <si>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</si>
  <si>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</si>
  <si>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</si>
  <si>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</si>
  <si>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</si>
  <si>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</si>
  <si>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</si>
  <si>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</si>
  <si>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</si>
  <si>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</si>
  <si>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</si>
  <si>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</si>
  <si>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</si>
  <si>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</si>
  <si>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</si>
  <si>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</si>
  <si>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</si>
  <si>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</si>
  <si>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</si>
  <si>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</si>
  <si>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</si>
  <si>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</si>
  <si>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</si>
  <si>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</si>
  <si>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</si>
  <si>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</si>
  <si>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</si>
  <si>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</si>
  <si>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</si>
  <si>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</si>
  <si>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</si>
  <si>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</si>
  <si>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</si>
  <si>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</si>
  <si>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</si>
  <si>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</si>
  <si>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</si>
  <si>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</si>
  <si>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</si>
  <si>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</si>
  <si>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</si>
  <si>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</si>
  <si>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</si>
  <si>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</si>
  <si>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</si>
  <si>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</si>
  <si>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</si>
  <si>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</si>
  <si>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</si>
  <si>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</si>
  <si>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</si>
  <si>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</si>
  <si>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</si>
  <si>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</si>
  <si>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</si>
  <si>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</si>
  <si>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</si>
  <si>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</si>
  <si>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</si>
  <si>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</si>
  <si>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</si>
  <si>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</si>
  <si>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</si>
  <si>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</si>
  <si>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</si>
  <si>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</si>
  <si>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</si>
  <si>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</si>
  <si>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</si>
  <si>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</si>
  <si>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</si>
  <si>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</si>
  <si>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</si>
  <si>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</si>
  <si>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</si>
  <si>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</si>
  <si>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</si>
  <si>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</si>
  <si>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</si>
  <si>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</si>
  <si>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</si>
  <si>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</si>
  <si>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</si>
  <si>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</si>
  <si>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</si>
  <si>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</si>
  <si>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</si>
  <si>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</si>
  <si>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</si>
  <si>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</si>
  <si>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</si>
  <si>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</si>
  <si>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</si>
  <si>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</si>
  <si>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</si>
  <si>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</si>
  <si>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</si>
  <si>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</si>
  <si>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</si>
  <si>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</si>
  <si>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</si>
  <si>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</si>
  <si>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</si>
  <si>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</si>
  <si>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</si>
  <si>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</si>
  <si>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</si>
  <si>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</si>
  <si>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</si>
  <si>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</si>
  <si>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</si>
  <si>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</si>
  <si>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</si>
  <si>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</si>
  <si>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</si>
  <si>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</si>
  <si>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</si>
  <si>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</si>
  <si>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</si>
  <si>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</si>
  <si>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</si>
  <si>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</si>
  <si>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</si>
  <si>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</si>
  <si>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</si>
  <si>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</si>
  <si>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</si>
  <si>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</si>
  <si>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</si>
  <si>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</si>
  <si>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</si>
  <si>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</si>
  <si>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</si>
  <si>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</si>
  <si>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</si>
  <si>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</si>
  <si>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</si>
  <si>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</si>
  <si>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</si>
  <si>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</si>
  <si>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</si>
  <si>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</si>
  <si>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</si>
  <si>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</si>
  <si>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</si>
  <si>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</si>
  <si>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</si>
  <si>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</si>
  <si>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</si>
  <si>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</si>
  <si>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</si>
  <si>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</si>
  <si>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</si>
  <si>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</si>
  <si>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</si>
  <si>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</si>
  <si>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</si>
  <si>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</si>
  <si>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</si>
  <si>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</si>
  <si>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</si>
  <si>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</si>
  <si>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</si>
  <si>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</si>
  <si>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</si>
  <si>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</si>
  <si>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</si>
  <si>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</si>
  <si>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</si>
  <si>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</si>
  <si>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</si>
  <si>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</si>
  <si>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</si>
  <si>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</si>
  <si>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</si>
  <si>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</si>
  <si>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</si>
  <si>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</si>
  <si>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</si>
  <si>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</si>
  <si>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</si>
  <si>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</si>
  <si>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</si>
  <si>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</si>
  <si>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</si>
  <si>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</si>
  <si>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</si>
  <si>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</si>
  <si>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</si>
  <si>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</si>
  <si>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</si>
  <si>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</si>
  <si>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</si>
  <si>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</si>
  <si>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</si>
  <si>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</si>
  <si>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</si>
  <si>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</si>
  <si>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</si>
  <si>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</si>
  <si>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</si>
  <si>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</si>
  <si>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</si>
  <si>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</si>
  <si>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</si>
  <si>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</si>
  <si>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</si>
  <si>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</si>
  <si>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</si>
  <si>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</si>
  <si>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</si>
  <si>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</si>
  <si>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</si>
  <si>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</si>
  <si>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</si>
  <si>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</si>
  <si>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</si>
  <si>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</si>
  <si>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</si>
  <si>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</si>
  <si>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</si>
  <si>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</si>
  <si>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</si>
  <si>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</si>
  <si>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</si>
  <si>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</si>
  <si>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</si>
  <si>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</si>
  <si>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</si>
  <si>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</si>
  <si>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</si>
  <si>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</si>
  <si>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</si>
  <si>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</si>
  <si>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</si>
  <si>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</si>
  <si>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</si>
  <si>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</si>
  <si>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</si>
  <si>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</si>
  <si>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</si>
  <si>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</si>
  <si>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</si>
  <si>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</si>
  <si>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</si>
  <si>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</si>
  <si>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</si>
  <si>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</si>
  <si>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</si>
  <si>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</si>
  <si>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</si>
  <si>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</si>
  <si>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</si>
  <si>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</si>
  <si>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</si>
  <si>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</si>
  <si>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</si>
  <si>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</si>
  <si>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</si>
  <si>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</si>
  <si>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</si>
  <si>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</si>
  <si>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</si>
  <si>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</si>
  <si>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</si>
  <si>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</si>
  <si>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</si>
  <si>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</si>
  <si>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</si>
  <si>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</si>
  <si>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</si>
  <si>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</si>
  <si>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</si>
  <si>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</si>
  <si>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</si>
  <si>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</si>
  <si>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</si>
  <si>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</si>
  <si>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</si>
  <si>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</si>
  <si>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</si>
  <si>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</si>
  <si>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</si>
  <si>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</si>
  <si>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</si>
  <si>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</si>
  <si>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</si>
  <si>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</si>
  <si>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</si>
  <si>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</si>
  <si>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</si>
  <si>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</si>
  <si>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</si>
  <si>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</si>
  <si>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</si>
  <si>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</si>
  <si>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</si>
  <si>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</si>
  <si>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</si>
  <si>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</si>
  <si>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</si>
  <si>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</si>
  <si>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</si>
  <si>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</si>
  <si>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</si>
  <si>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</si>
  <si>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</si>
  <si>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</si>
  <si>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</si>
  <si>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</si>
  <si>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</si>
  <si>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</si>
  <si>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</si>
  <si>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</si>
  <si>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</si>
  <si>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</si>
  <si>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</si>
  <si>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</si>
  <si>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</si>
  <si>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</si>
  <si>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</si>
  <si>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</si>
  <si>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</si>
  <si>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</si>
  <si>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</si>
  <si>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</si>
  <si>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</si>
  <si>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</si>
  <si>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</si>
  <si>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</si>
  <si>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</si>
  <si>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</si>
  <si>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</si>
  <si>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</si>
  <si>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</si>
  <si>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</si>
  <si>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</si>
  <si>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</si>
  <si>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</si>
  <si>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</si>
  <si>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</si>
  <si>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</si>
  <si>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</si>
  <si>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</si>
  <si>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</si>
  <si>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</si>
  <si>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</si>
  <si>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</si>
  <si>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</si>
  <si>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</si>
  <si>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</si>
  <si>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</si>
  <si>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</si>
  <si>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</si>
  <si>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</si>
  <si>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</si>
  <si>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</si>
  <si>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</si>
  <si>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</si>
  <si>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</si>
  <si>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</si>
  <si>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</si>
  <si>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</si>
  <si>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</si>
  <si>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</si>
  <si>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</si>
  <si>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</si>
  <si>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</si>
  <si>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</si>
  <si>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</si>
  <si>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</si>
  <si>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</si>
  <si>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</si>
  <si>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</si>
  <si>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</si>
  <si>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</si>
  <si>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</si>
  <si>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</si>
  <si>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</si>
  <si>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</si>
  <si>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</si>
  <si>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</si>
  <si>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</si>
  <si>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</si>
  <si>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</si>
  <si>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</si>
  <si>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</si>
  <si>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</si>
  <si>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</si>
  <si>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</si>
  <si>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</si>
  <si>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</si>
  <si>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</si>
  <si>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</si>
  <si>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</si>
  <si>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</si>
  <si>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</si>
  <si>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</si>
  <si>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</si>
  <si>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</si>
  <si>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</si>
  <si>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</si>
  <si>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</si>
  <si>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</si>
  <si>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</si>
  <si>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</si>
  <si>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</si>
  <si>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</si>
  <si>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</si>
  <si>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</si>
  <si>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</si>
  <si>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</si>
  <si>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</si>
  <si>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</si>
  <si>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</si>
  <si>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</si>
  <si>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</si>
  <si>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</si>
  <si>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</si>
  <si>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</si>
  <si>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</si>
  <si>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</si>
  <si>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</si>
  <si>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</si>
  <si>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</si>
  <si>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</si>
  <si>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</si>
  <si>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</si>
  <si>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</si>
  <si>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</si>
  <si>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</si>
  <si>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</si>
  <si>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</si>
  <si>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</si>
  <si>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</si>
  <si>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</si>
  <si>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</si>
  <si>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</si>
  <si>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</si>
  <si>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</si>
  <si>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</si>
  <si>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</si>
  <si>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</si>
  <si>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</si>
  <si>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</si>
  <si>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</si>
  <si>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</si>
  <si>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</si>
  <si>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</si>
  <si>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</si>
  <si>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</si>
  <si>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</si>
  <si>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</si>
  <si>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</si>
  <si>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</si>
  <si>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</si>
  <si>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</si>
  <si>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</si>
  <si>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</si>
  <si>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</si>
  <si>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</si>
  <si>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</si>
  <si>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</si>
  <si>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</si>
  <si>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</si>
  <si>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</si>
  <si>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</si>
  <si>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</si>
  <si>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</si>
  <si>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</si>
  <si>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</si>
  <si>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</si>
  <si>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</si>
  <si>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</si>
  <si>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</si>
  <si>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</si>
  <si>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</si>
  <si>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</si>
  <si>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</si>
  <si>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</si>
  <si>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</si>
  <si>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</si>
  <si>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</si>
  <si>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</si>
  <si>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</si>
  <si>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</si>
  <si>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</si>
  <si>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</si>
  <si>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</si>
  <si>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</si>
  <si>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</si>
  <si>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</si>
  <si>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</si>
  <si>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</si>
  <si>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</si>
  <si>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</si>
  <si>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</si>
  <si>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</si>
  <si>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</si>
  <si>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</si>
  <si>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</si>
  <si>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</si>
  <si>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</si>
  <si>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</si>
  <si>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</si>
  <si>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</si>
  <si>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</si>
  <si>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</si>
  <si>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</si>
  <si>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</si>
  <si>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</si>
  <si>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</si>
  <si>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</si>
  <si>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</si>
  <si>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</si>
  <si>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</si>
  <si>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</si>
  <si>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</si>
  <si>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</si>
  <si>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</si>
  <si>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</si>
  <si>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</si>
  <si>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</si>
  <si>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</si>
  <si>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</si>
  <si>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</si>
  <si>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</si>
  <si>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</si>
  <si>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</si>
  <si>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</si>
  <si>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</si>
  <si>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</si>
  <si>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</si>
  <si>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</si>
  <si>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</si>
  <si>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</si>
  <si>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</si>
  <si>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</si>
  <si>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</si>
  <si>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</si>
  <si>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</si>
  <si>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</si>
  <si>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</si>
  <si>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</si>
  <si>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</si>
  <si>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</si>
  <si>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</si>
  <si>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</si>
  <si>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</si>
  <si>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</si>
  <si>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</si>
  <si>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</si>
  <si>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</si>
  <si>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</si>
  <si>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</si>
  <si>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</si>
  <si>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</si>
  <si>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</si>
  <si>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</si>
  <si>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</si>
  <si>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</si>
  <si>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</si>
  <si>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</si>
  <si>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</si>
  <si>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</si>
  <si>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</si>
  <si>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</si>
  <si>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</si>
  <si>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</si>
  <si>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</si>
  <si>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</si>
  <si>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</si>
  <si>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</si>
  <si>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</si>
  <si>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</si>
  <si>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</si>
  <si>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</si>
  <si>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</si>
  <si>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</si>
  <si>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</si>
  <si>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</si>
  <si>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</si>
  <si>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</si>
  <si>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</si>
  <si>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</si>
  <si>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</si>
  <si>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</si>
  <si>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</si>
  <si>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</si>
  <si>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</si>
  <si>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</si>
  <si>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</si>
  <si>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</si>
  <si>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</si>
  <si>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</si>
  <si>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</si>
  <si>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</si>
  <si>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</si>
  <si>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</si>
  <si>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</si>
  <si>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</si>
  <si>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</si>
  <si>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</si>
  <si>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</si>
  <si>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</si>
  <si>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</si>
  <si>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</si>
  <si>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</si>
  <si>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</si>
  <si>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</si>
  <si>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</si>
  <si>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</si>
  <si>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</si>
  <si>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</si>
  <si>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</si>
  <si>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</si>
  <si>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</si>
  <si>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</si>
  <si>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</si>
  <si>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</si>
  <si>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</si>
  <si>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</si>
  <si>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</si>
  <si>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</si>
  <si>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</si>
  <si>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</si>
  <si>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</si>
  <si>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</si>
  <si>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</si>
  <si>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</si>
  <si>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</si>
  <si>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</si>
  <si>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</si>
  <si>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</si>
  <si>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</si>
  <si>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</si>
  <si>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</si>
  <si>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</si>
  <si>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</si>
  <si>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</si>
  <si>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</si>
  <si>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</si>
  <si>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</si>
  <si>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</si>
  <si>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</si>
  <si>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</si>
  <si>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</si>
  <si>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</si>
  <si>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</si>
  <si>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</si>
  <si>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</si>
  <si>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</si>
  <si>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</si>
  <si>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</si>
  <si>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</si>
  <si>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</si>
  <si>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</si>
  <si>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</si>
  <si>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</si>
  <si>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</si>
  <si>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</si>
  <si>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</si>
  <si>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</si>
  <si>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</si>
  <si>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</si>
  <si>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</si>
  <si>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</si>
  <si>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</si>
  <si>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</si>
  <si>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</si>
  <si>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</si>
  <si>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</si>
  <si>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</si>
  <si>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</si>
  <si>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</si>
  <si>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</si>
  <si>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</si>
  <si>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</si>
  <si>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</si>
  <si>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</si>
  <si>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</si>
  <si>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</si>
  <si>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</si>
  <si>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</si>
  <si>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</si>
  <si>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</si>
  <si>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</si>
  <si>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</si>
  <si>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</si>
  <si>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</si>
  <si>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</si>
  <si>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</si>
  <si>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</si>
  <si>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</si>
  <si>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</si>
  <si>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</si>
  <si>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</si>
  <si>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</si>
  <si>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</si>
  <si>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</si>
  <si>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</si>
  <si>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</si>
  <si>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</si>
  <si>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</si>
  <si>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</si>
  <si>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</si>
  <si>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</si>
  <si>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</si>
  <si>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</si>
  <si>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</si>
  <si>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</si>
  <si>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</si>
  <si>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</si>
  <si>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</si>
  <si>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</si>
  <si>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</si>
  <si>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</si>
  <si>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</si>
  <si>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</si>
  <si>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</si>
  <si>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</si>
  <si>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</si>
  <si>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</si>
  <si>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</si>
  <si>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</si>
  <si>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</si>
  <si>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</si>
  <si>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</si>
  <si>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</si>
  <si>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</si>
  <si>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</si>
  <si>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</si>
  <si>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</si>
  <si>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</si>
  <si>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</si>
  <si>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</si>
  <si>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</si>
  <si>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</si>
  <si>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</si>
  <si>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</si>
  <si>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</si>
  <si>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</si>
  <si>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</si>
  <si>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</si>
  <si>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</si>
  <si>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</si>
  <si>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</si>
  <si>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</si>
  <si>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</si>
  <si>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</si>
  <si>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</si>
  <si>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</si>
  <si>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</si>
  <si>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</si>
  <si>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</si>
  <si>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</si>
  <si>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</si>
  <si>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</si>
  <si>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</si>
  <si>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</si>
  <si>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</si>
  <si>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</si>
  <si>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</si>
  <si>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</si>
  <si>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</si>
  <si>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</si>
  <si>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</si>
  <si>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</si>
  <si>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</si>
  <si>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</si>
  <si>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</si>
  <si>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</si>
  <si>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</si>
  <si>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</si>
  <si>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</si>
  <si>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</si>
  <si>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</si>
  <si>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</si>
  <si>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</si>
  <si>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</si>
  <si>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</si>
  <si>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</si>
  <si>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</si>
  <si>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</si>
  <si>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</si>
  <si>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</si>
  <si>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</si>
  <si>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</si>
  <si>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</si>
  <si>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</si>
  <si>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</si>
  <si>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</si>
  <si>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</si>
  <si>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</si>
  <si>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</si>
  <si>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</si>
  <si>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</si>
  <si>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</si>
  <si>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</si>
  <si>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</si>
  <si>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</si>
  <si>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</si>
  <si>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</si>
  <si>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</si>
  <si>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</si>
  <si>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</si>
  <si>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</si>
  <si>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</si>
  <si>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</si>
  <si>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</si>
  <si>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</si>
  <si>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</si>
  <si>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</si>
  <si>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</si>
  <si>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</si>
  <si>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</si>
  <si>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</si>
  <si>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</si>
  <si>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</si>
  <si>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</si>
  <si>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</si>
  <si>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</si>
  <si>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</si>
  <si>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</si>
  <si>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</si>
  <si>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</si>
  <si>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</si>
  <si>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</si>
  <si>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</si>
  <si>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</si>
  <si>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</si>
  <si>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</si>
  <si>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</si>
  <si>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</si>
  <si>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</si>
  <si>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</si>
  <si>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</si>
  <si>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</si>
  <si>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</si>
  <si>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</si>
  <si>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</si>
  <si>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</si>
  <si>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</si>
  <si>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</si>
  <si>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</si>
  <si>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</si>
  <si>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</si>
  <si>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</si>
  <si>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</si>
  <si>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</si>
  <si>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</si>
  <si>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</si>
  <si>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</si>
  <si>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</si>
  <si>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</si>
  <si>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</si>
  <si>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</si>
  <si>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</si>
  <si>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</si>
  <si>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</si>
  <si>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</si>
  <si>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</si>
  <si>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</si>
  <si>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</si>
  <si>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</si>
  <si>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</si>
  <si>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</si>
  <si>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</si>
  <si>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</si>
  <si>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</si>
  <si>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</si>
  <si>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</si>
  <si>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</si>
  <si>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</si>
  <si>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</si>
  <si>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</si>
  <si>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</si>
  <si>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</si>
  <si>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</si>
  <si>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</si>
  <si>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</si>
  <si>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</si>
  <si>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</si>
  <si>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</si>
  <si>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</si>
  <si>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</si>
  <si>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</si>
  <si>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</si>
  <si>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</si>
  <si>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</si>
  <si>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</si>
  <si>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</si>
  <si>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</si>
  <si>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</si>
  <si>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</si>
  <si>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</si>
  <si>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</si>
  <si>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</si>
  <si>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</si>
  <si>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</si>
  <si>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</si>
  <si>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</si>
  <si>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</si>
  <si>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</si>
  <si>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</si>
  <si>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</si>
  <si>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</si>
  <si>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</si>
  <si>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</si>
  <si>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</si>
  <si>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</si>
  <si>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</si>
  <si>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</si>
  <si>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</si>
  <si>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</si>
  <si>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</si>
  <si>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</si>
  <si>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</si>
  <si>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</si>
  <si>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</si>
  <si>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</si>
  <si>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</si>
  <si>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</si>
  <si>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</si>
  <si>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</si>
  <si>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</si>
  <si>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</si>
  <si>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</si>
  <si>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</si>
  <si>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</si>
  <si>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</si>
  <si>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</si>
  <si>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</si>
  <si>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</si>
  <si>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</si>
  <si>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</si>
  <si>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</si>
  <si>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</si>
  <si>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</si>
  <si>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</si>
  <si>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</si>
  <si>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</si>
  <si>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</si>
  <si>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</si>
  <si>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</si>
  <si>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</si>
  <si>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</si>
  <si>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</si>
  <si>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</si>
  <si>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</si>
  <si>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</si>
  <si>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</si>
  <si>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</si>
  <si>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</si>
  <si>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</si>
  <si>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</si>
  <si>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</si>
  <si>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</si>
  <si>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</si>
  <si>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</si>
  <si>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</si>
  <si>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</si>
  <si>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</si>
  <si>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</si>
  <si>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</si>
  <si>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</si>
  <si>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</si>
  <si>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</si>
  <si>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</si>
  <si>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</si>
  <si>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</si>
  <si>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</si>
  <si>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</si>
  <si>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</si>
  <si>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</si>
  <si>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</si>
  <si>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</si>
  <si>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</si>
  <si>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</si>
  <si>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</si>
  <si>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</si>
  <si>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</si>
  <si>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</si>
  <si>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</si>
  <si>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</si>
  <si>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</si>
  <si>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</si>
  <si>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</si>
  <si>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</si>
  <si>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</si>
  <si>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</si>
  <si>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</si>
  <si>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</si>
  <si>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</si>
  <si>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</si>
  <si>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</si>
  <si>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</si>
  <si>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</si>
  <si>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</si>
  <si>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</si>
  <si>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</si>
  <si>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</si>
  <si>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</si>
  <si>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</si>
  <si>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</si>
  <si>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</si>
  <si>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</si>
  <si>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</si>
  <si>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</si>
  <si>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</si>
  <si>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</si>
  <si>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</si>
  <si>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</si>
  <si>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</si>
  <si>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</si>
  <si>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</si>
  <si>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</si>
  <si>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</si>
  <si>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</si>
  <si>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</si>
  <si>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</si>
  <si>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</si>
  <si>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</si>
  <si>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</si>
  <si>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</si>
  <si>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</si>
  <si>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</si>
  <si>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</si>
  <si>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</si>
  <si>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</si>
  <si>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</si>
  <si>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</si>
  <si>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</si>
  <si>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</si>
  <si>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</si>
  <si>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</si>
  <si>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</si>
  <si>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</si>
  <si>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</si>
  <si>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</si>
  <si>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</si>
  <si>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</si>
  <si>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</si>
  <si>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</si>
  <si>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</si>
  <si>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</si>
  <si>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</si>
  <si>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</si>
  <si>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</si>
  <si>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</si>
  <si>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</si>
  <si>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</si>
  <si>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</si>
  <si>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</si>
  <si>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</si>
  <si>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</si>
  <si>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</si>
  <si>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</si>
  <si>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</si>
  <si>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</si>
  <si>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</si>
  <si>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</si>
  <si>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</si>
  <si>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</si>
  <si>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</si>
  <si>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</si>
  <si>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</si>
  <si>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</si>
  <si>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</si>
  <si>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</si>
  <si>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</si>
  <si>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</si>
  <si>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</si>
  <si>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</si>
  <si>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</si>
  <si>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</si>
  <si>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</si>
  <si>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</si>
  <si>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</si>
  <si>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</si>
  <si>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</si>
  <si>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</si>
  <si>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</si>
  <si>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</si>
  <si>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</si>
  <si>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</si>
  <si>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</si>
  <si>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</si>
  <si>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</si>
  <si>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</si>
  <si>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</si>
  <si>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</si>
  <si>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</si>
  <si>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</si>
  <si>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</si>
  <si>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</si>
  <si>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</si>
  <si>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</si>
  <si>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</si>
  <si>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</si>
  <si>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</si>
  <si>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</si>
  <si>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</si>
  <si>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</si>
  <si>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</si>
  <si>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</si>
  <si>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</si>
  <si>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</si>
  <si>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</si>
  <si>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</si>
  <si>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</si>
  <si>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</si>
  <si>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</si>
  <si>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</si>
  <si>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</si>
  <si>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</si>
  <si>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</si>
  <si>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</si>
  <si>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</si>
  <si>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</si>
  <si>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</si>
  <si>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</si>
  <si>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</si>
  <si>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</si>
  <si>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</si>
  <si>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</si>
  <si>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</si>
  <si>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</si>
  <si>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</si>
  <si>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</si>
  <si>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</si>
  <si>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</si>
  <si>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</si>
  <si>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</si>
  <si>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</si>
  <si>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</si>
  <si>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</si>
  <si>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</si>
  <si>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</si>
  <si>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</si>
  <si>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</si>
  <si>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</si>
  <si>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</si>
  <si>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</si>
  <si>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</si>
  <si>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</si>
  <si>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</si>
  <si>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</si>
  <si>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</si>
  <si>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</si>
  <si>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</si>
  <si>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Electronics</t>
  </si>
  <si>
    <t>Row Labels</t>
  </si>
  <si>
    <t>(blank)</t>
  </si>
  <si>
    <t>Grand Total</t>
  </si>
  <si>
    <t>Average of discount_percentage</t>
  </si>
  <si>
    <t>Count of product_name</t>
  </si>
  <si>
    <t>Count of product_id</t>
  </si>
  <si>
    <t>Cable Organiser</t>
  </si>
  <si>
    <t>Tape</t>
  </si>
  <si>
    <t>Computers&amp;Accessories</t>
  </si>
  <si>
    <t>Accessories&amp;Peripherals</t>
  </si>
  <si>
    <t>Cables&amp;Accessories</t>
  </si>
  <si>
    <t>Cables</t>
  </si>
  <si>
    <t>NetworkingDevices</t>
  </si>
  <si>
    <t>NetworkAdapters</t>
  </si>
  <si>
    <t>WirelessUSBAdapters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</si>
  <si>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</si>
  <si>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</si>
  <si>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</si>
  <si>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</si>
  <si>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</si>
  <si>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</si>
  <si>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</si>
  <si>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</si>
  <si>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</si>
  <si>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</si>
  <si>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</si>
  <si>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</si>
  <si>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</si>
  <si>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</si>
  <si>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</si>
  <si>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</si>
  <si>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</si>
  <si>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</si>
  <si>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</si>
  <si>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</si>
  <si>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</si>
  <si>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</si>
  <si>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</si>
  <si>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</si>
  <si>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</si>
  <si>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</si>
  <si>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</si>
  <si>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</si>
  <si>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</si>
  <si>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</si>
  <si>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</si>
  <si>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</si>
  <si>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</si>
  <si>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</si>
  <si>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</si>
  <si>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</si>
  <si>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</si>
  <si>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</si>
  <si>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</si>
  <si>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</si>
  <si>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</si>
  <si>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</si>
  <si>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</si>
  <si>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</si>
  <si>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</si>
  <si>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</si>
  <si>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</si>
  <si>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PhoneCharms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</si>
  <si>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</si>
  <si>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</si>
  <si>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</si>
  <si>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</si>
  <si>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</si>
  <si>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</si>
  <si>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</si>
  <si>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</si>
  <si>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</si>
  <si>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</si>
  <si>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</si>
  <si>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</si>
  <si>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</si>
  <si>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</si>
  <si>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</si>
  <si>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</si>
  <si>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</si>
  <si>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</si>
  <si>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</si>
  <si>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</si>
  <si>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</si>
  <si>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</si>
  <si>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</si>
  <si>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</si>
  <si>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</si>
  <si>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</si>
  <si>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</si>
  <si>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</si>
  <si>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</si>
  <si>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</si>
  <si>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</si>
  <si>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</si>
  <si>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</si>
  <si>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</si>
  <si>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</si>
  <si>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</si>
  <si>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</si>
  <si>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</si>
  <si>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</si>
  <si>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</si>
  <si>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</si>
  <si>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</si>
  <si>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</si>
  <si>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</si>
  <si>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</si>
  <si>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</si>
  <si>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</si>
  <si>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</si>
  <si>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</si>
  <si>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</si>
  <si>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</si>
  <si>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</si>
  <si>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</si>
  <si>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</si>
  <si>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</si>
  <si>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</si>
  <si>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</si>
  <si>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</si>
  <si>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</si>
  <si>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</si>
  <si>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</si>
  <si>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</si>
  <si>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</si>
  <si>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</si>
  <si>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</si>
  <si>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</si>
  <si>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</si>
  <si>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</si>
  <si>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</si>
  <si>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</si>
  <si>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</si>
  <si>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</si>
  <si>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</si>
  <si>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</si>
  <si>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</si>
  <si>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</si>
  <si>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</si>
  <si>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</si>
  <si>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</si>
  <si>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</si>
  <si>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</si>
  <si>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</si>
  <si>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</si>
  <si>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</si>
  <si>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</si>
  <si>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</si>
  <si>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</si>
  <si>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</si>
  <si>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</si>
  <si>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</si>
  <si>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</si>
  <si>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</si>
  <si>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</si>
  <si>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</si>
  <si>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</si>
  <si>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</si>
  <si>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</si>
  <si>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</si>
  <si>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</si>
  <si>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</si>
  <si>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</si>
  <si>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</si>
  <si>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</si>
  <si>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</si>
  <si>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</si>
  <si>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</si>
  <si>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</si>
  <si>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</si>
  <si>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</si>
  <si>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</si>
  <si>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</si>
  <si>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</si>
  <si>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</si>
  <si>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</si>
  <si>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</si>
  <si>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</si>
  <si>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</si>
  <si>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</si>
  <si>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</si>
  <si>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</si>
  <si>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</si>
  <si>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</si>
  <si>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</si>
  <si>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</si>
  <si>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</si>
  <si>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</si>
  <si>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</si>
  <si>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</si>
  <si>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</si>
  <si>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</si>
  <si>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</si>
  <si>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</si>
  <si>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</si>
  <si>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</si>
  <si>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</si>
  <si>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</si>
  <si>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</si>
  <si>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</si>
  <si>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</si>
  <si>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</si>
  <si>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</si>
  <si>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</si>
  <si>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</si>
  <si>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</si>
  <si>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</si>
  <si>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</si>
  <si>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</si>
  <si>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</si>
  <si>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</si>
  <si>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</si>
  <si>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</si>
  <si>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</si>
  <si>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</si>
  <si>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</si>
  <si>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</si>
  <si>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</si>
  <si>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</si>
  <si>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</si>
  <si>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</si>
  <si>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</si>
  <si>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</si>
  <si>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</si>
  <si>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</si>
  <si>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</si>
  <si>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</si>
  <si>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</si>
  <si>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</si>
  <si>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</si>
  <si>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</si>
  <si>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</si>
  <si>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</si>
  <si>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</si>
  <si>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</si>
  <si>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</si>
  <si>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</si>
  <si>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</si>
  <si>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</si>
  <si>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</si>
  <si>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</si>
  <si>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</si>
  <si>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</si>
  <si>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</si>
  <si>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</si>
  <si>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</si>
  <si>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</si>
  <si>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</si>
  <si>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</si>
  <si>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</si>
  <si>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Cable</t>
  </si>
  <si>
    <t>Batteries</t>
  </si>
  <si>
    <t>level 2 category</t>
  </si>
  <si>
    <t>level 3 category</t>
  </si>
  <si>
    <t>level 4 category</t>
  </si>
  <si>
    <t>Average of rating</t>
  </si>
  <si>
    <t>average rating</t>
  </si>
  <si>
    <t>CardReader</t>
  </si>
  <si>
    <t>Average  Rating</t>
  </si>
  <si>
    <t>Average of actual_price</t>
  </si>
  <si>
    <t>Average of discounted_price</t>
  </si>
  <si>
    <t>Sum of rating_count</t>
  </si>
  <si>
    <t>discount of 50% or more</t>
  </si>
  <si>
    <t>rounded rating</t>
  </si>
  <si>
    <t>revenue</t>
  </si>
  <si>
    <t>Sum of revenue</t>
  </si>
  <si>
    <t>Price Bucket</t>
  </si>
  <si>
    <t>ANALYSIS TASKS</t>
  </si>
  <si>
    <t>Correlation between Rating and Discount</t>
  </si>
  <si>
    <t>12. Products that are fewer than 1,000 reviews</t>
  </si>
  <si>
    <t xml:space="preserve"> 2. Number of Products listed under each Category</t>
  </si>
  <si>
    <t>3. The Total Number of Reviews per Category</t>
  </si>
  <si>
    <t>4. Top 5 Products that have the highest average ratings</t>
  </si>
  <si>
    <t>5. The Average Actual Price vs the Discounted Price by Category</t>
  </si>
  <si>
    <t>6. Products with the highest number of reviews</t>
  </si>
  <si>
    <t>7. How many products have a discount of 50% or more?</t>
  </si>
  <si>
    <t>8. The distribution of Product Ratings</t>
  </si>
  <si>
    <t>9. The Total Potential Revenue by Category</t>
  </si>
  <si>
    <t>11. How the Rating relate to the level of Discount</t>
  </si>
  <si>
    <t>10. The number of unique products per price range bucket</t>
  </si>
  <si>
    <t>Max of discount_percentage</t>
  </si>
  <si>
    <t>13. Categories that have products with the highest discounts</t>
  </si>
  <si>
    <t>Score</t>
  </si>
  <si>
    <t>14. Top 5 products in terms of rating and number of reviews combined</t>
  </si>
  <si>
    <t>Score column as the  rating and number of reviews combined</t>
  </si>
  <si>
    <t>Max of Score</t>
  </si>
  <si>
    <t>₹200-₹500</t>
  </si>
  <si>
    <t>&gt;₹500</t>
  </si>
  <si>
    <t>&lt;₹200</t>
  </si>
  <si>
    <t>NOTE: . Used Level Category 4 as Product.</t>
  </si>
  <si>
    <t>Price Drop</t>
  </si>
  <si>
    <t>Sum of Price Drop</t>
  </si>
  <si>
    <t>USB Protector</t>
  </si>
  <si>
    <t>Product Name</t>
  </si>
  <si>
    <t>Discounted Price</t>
  </si>
  <si>
    <t>1. The Average Discount Percentage by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</si>
</sst>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_(* #,##0.00_);_(* \(#,##0.00\);_(* &quot;-&quot;??_);_(@_)"/>
    <numFmt numFmtId="165" formatCode="_(* #,##0_);_(* \(#,##0\);_(* &quot;-&quot;??_);_(@_)"/>
    <numFmt numFmtId="166" formatCode="0.0"/>
    <numFmt numFmtId="167" formatCode="_ [$₹-4009]\ * #,##0.00_ ;_ [$₹-4009]\ * \-#,##0.00_ ;_ [$₹-4009]\ * &quot;-&quot;??_ ;_ @_ "/>
    <numFmt numFmtId="168" formatCode="[$₹-4009]\ #,##0.00"/>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6"/>
      <color theme="1"/>
      <name val="Aptos Narrow"/>
      <family val="2"/>
      <scheme val="minor"/>
    </font>
    <font>
      <b/>
      <i/>
      <sz val="12"/>
      <color theme="1"/>
      <name val="Aptos Narrow"/>
      <family val="2"/>
      <scheme val="minor"/>
    </font>
    <font>
      <b/>
      <sz val="12"/>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0" fontId="16" fillId="33" borderId="0" xfId="0" applyFont="1" applyFill="1"/>
    <xf numFmtId="2" fontId="0" fillId="0" borderId="0" xfId="0" applyNumberFormat="1"/>
    <xf numFmtId="9" fontId="0" fillId="0" borderId="0" xfId="44" applyFont="1"/>
    <xf numFmtId="166" fontId="0" fillId="0" borderId="0" xfId="0" applyNumberFormat="1"/>
    <xf numFmtId="0" fontId="0" fillId="0" borderId="0" xfId="0" pivotButton="1"/>
    <xf numFmtId="0" fontId="0" fillId="0" borderId="0" xfId="0" applyAlignment="1">
      <alignment horizontal="left"/>
    </xf>
    <xf numFmtId="1" fontId="0" fillId="0" borderId="0" xfId="0" applyNumberFormat="1"/>
    <xf numFmtId="167" fontId="0" fillId="0" borderId="0" xfId="0" applyNumberFormat="1"/>
    <xf numFmtId="168" fontId="0" fillId="0" borderId="0" xfId="0" applyNumberFormat="1"/>
    <xf numFmtId="168" fontId="0" fillId="0" borderId="0" xfId="42" applyNumberFormat="1" applyFont="1"/>
    <xf numFmtId="0" fontId="0" fillId="0" borderId="0" xfId="0" applyAlignment="1">
      <alignment vertical="top"/>
    </xf>
    <xf numFmtId="167" fontId="0" fillId="0" borderId="0" xfId="43" applyNumberFormat="1" applyFont="1"/>
    <xf numFmtId="167" fontId="0" fillId="0" borderId="0" xfId="42" applyNumberFormat="1" applyFont="1"/>
    <xf numFmtId="0" fontId="16" fillId="0" borderId="0" xfId="0" applyFont="1" applyAlignment="1">
      <alignment vertical="top" wrapText="1"/>
    </xf>
    <xf numFmtId="0" fontId="16" fillId="33" borderId="0" xfId="0" applyFont="1" applyFill="1" applyAlignment="1">
      <alignment horizontal="center"/>
    </xf>
    <xf numFmtId="0" fontId="19" fillId="33" borderId="0" xfId="0" applyFont="1" applyFill="1" applyAlignment="1">
      <alignment horizontal="center"/>
    </xf>
    <xf numFmtId="0" fontId="18" fillId="0" borderId="0" xfId="0" applyFont="1" applyAlignment="1">
      <alignment horizontal="center"/>
    </xf>
    <xf numFmtId="0" fontId="16" fillId="0" borderId="0" xfId="0" applyFont="1" applyAlignment="1">
      <alignment horizontal="center" vertical="top"/>
    </xf>
    <xf numFmtId="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6" fillId="0" borderId="0" xfId="0" applyFont="1" applyFill="1" applyAlignment="1"/>
    <xf numFmtId="0" fontId="20" fillId="33" borderId="0" xfId="0" applyFont="1" applyFill="1"/>
    <xf numFmtId="167" fontId="20" fillId="33" borderId="0" xfId="43" applyNumberFormat="1" applyFont="1" applyFill="1"/>
    <xf numFmtId="9" fontId="20" fillId="33" borderId="0" xfId="44" applyFont="1" applyFill="1"/>
    <xf numFmtId="9" fontId="20" fillId="34" borderId="0" xfId="44" applyFont="1" applyFill="1"/>
    <xf numFmtId="166" fontId="20" fillId="33" borderId="0" xfId="0" applyNumberFormat="1" applyFont="1" applyFill="1"/>
    <xf numFmtId="166" fontId="20" fillId="34" borderId="0" xfId="0" applyNumberFormat="1" applyFont="1" applyFill="1"/>
    <xf numFmtId="165" fontId="20" fillId="33" borderId="0" xfId="42" applyNumberFormat="1" applyFont="1" applyFill="1"/>
    <xf numFmtId="165" fontId="20" fillId="34" borderId="0" xfId="42" applyNumberFormat="1" applyFont="1" applyFill="1"/>
    <xf numFmtId="167" fontId="20" fillId="34" borderId="0" xfId="42" applyNumberFormat="1" applyFon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762">
    <dxf>
      <font>
        <b/>
        <i val="0"/>
        <strike val="0"/>
        <condense val="0"/>
        <extend val="0"/>
        <outline val="0"/>
        <shadow val="0"/>
        <u val="none"/>
        <vertAlign val="baseline"/>
        <sz val="12"/>
        <color auto="1"/>
        <name val="Aptos Narrow"/>
        <family val="2"/>
        <scheme val="minor"/>
      </font>
      <fill>
        <patternFill patternType="solid">
          <fgColor indexed="64"/>
          <bgColor rgb="FFFFFF00"/>
        </patternFill>
      </fill>
    </dxf>
    <dxf>
      <font>
        <b/>
        <i val="0"/>
        <strike val="0"/>
        <condense val="0"/>
        <extend val="0"/>
        <outline val="0"/>
        <shadow val="0"/>
        <u val="none"/>
        <vertAlign val="baseline"/>
        <sz val="12"/>
        <color auto="1"/>
        <name val="Aptos Narrow"/>
        <family val="2"/>
        <scheme val="minor"/>
      </font>
      <fill>
        <patternFill patternType="solid">
          <fgColor indexed="64"/>
          <bgColor rgb="FFFFFF00"/>
        </patternFill>
      </fill>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2" formatCode="0.00"/>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9" formatCode="_-[$$-409]* #,##0.00_ ;_-[$$-409]* \-#,##0.00\ ;_-[$$-409]* &quot;-&quot;??_ ;_-@_ "/>
    </dxf>
    <dxf>
      <numFmt numFmtId="167" formatCode="_ [$₹-4009]\ * #,##0.00_ ;_ [$₹-4009]\ * \-#,##0.00_ ;_ [$₹-4009]\ * &quot;-&quot;??_ ;_ @_ "/>
    </dxf>
    <dxf>
      <numFmt numFmtId="0" formatCode="General"/>
    </dxf>
    <dxf>
      <numFmt numFmtId="2" formatCode="0.00"/>
    </dxf>
    <dxf>
      <numFmt numFmtId="0" formatCode="General"/>
    </dxf>
    <dxf>
      <numFmt numFmtId="1" formatCode="0"/>
    </dxf>
    <dxf>
      <numFmt numFmtId="0" formatCode="General"/>
    </dxf>
    <dxf>
      <numFmt numFmtId="2" formatCode="0.00"/>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numFmt numFmtId="0" formatCode="General"/>
    </dxf>
    <dxf>
      <numFmt numFmtId="167"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4009]\ #,##0.00"/>
    </dxf>
    <dxf>
      <font>
        <b val="0"/>
        <i val="0"/>
        <strike val="0"/>
        <condense val="0"/>
        <extend val="0"/>
        <outline val="0"/>
        <shadow val="0"/>
        <u val="none"/>
        <vertAlign val="baseline"/>
        <sz val="12"/>
        <color theme="1"/>
        <name val="Aptos Narrow"/>
        <family val="2"/>
        <scheme val="minor"/>
      </font>
      <numFmt numFmtId="167" formatCode="_ [$₹-4009]\ * #,##0.00_ ;_ [$₹-4009]\ * \-#,##0.00_ ;_ [$₹-4009]\ * &quot;-&quot;??_ ;_ @_ "/>
    </dxf>
    <dxf>
      <font>
        <b val="0"/>
        <i val="0"/>
        <strike val="0"/>
        <condense val="0"/>
        <extend val="0"/>
        <outline val="0"/>
        <shadow val="0"/>
        <u val="none"/>
        <vertAlign val="baseline"/>
        <sz val="12"/>
        <color theme="1"/>
        <name val="Aptos Narrow"/>
        <family val="2"/>
        <scheme val="minor"/>
      </font>
      <numFmt numFmtId="167"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66" formatCode="0.0"/>
    </dxf>
    <dxf>
      <numFmt numFmtId="166" formatCode="0.0"/>
    </dxf>
    <dxf>
      <numFmt numFmtId="166" formatCode="0.0"/>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numFmt numFmtId="167" formatCode="_ [$₹-4009]\ * #,##0.00_ ;_ [$₹-4009]\ * \-#,##0.00_ ;_ [$₹-4009]\ * &quot;-&quot;??_ ;_ @_ "/>
    </dxf>
    <dxf>
      <font>
        <b val="0"/>
        <i val="0"/>
        <strike val="0"/>
        <condense val="0"/>
        <extend val="0"/>
        <outline val="0"/>
        <shadow val="0"/>
        <u val="none"/>
        <vertAlign val="baseline"/>
        <sz val="12"/>
        <color theme="1"/>
        <name val="Aptos Narrow"/>
        <family val="2"/>
        <scheme val="minor"/>
      </font>
      <numFmt numFmtId="167" formatCode="_ [$₹-4009]\ * #,##0.00_ ;_ [$₹-4009]\ * \-#,##0.00_ ;_ [$₹-4009]\ * &quot;-&quot;??_ ;_ @_ "/>
    </dxf>
    <dxf>
      <numFmt numFmtId="0" formatCode="General"/>
    </dxf>
    <dxf>
      <numFmt numFmtId="13" formatCode="0%"/>
    </dxf>
    <dxf>
      <numFmt numFmtId="1" formatCode="0"/>
    </dxf>
    <dxf>
      <numFmt numFmtId="1" formatCode="0"/>
    </dxf>
    <dxf>
      <numFmt numFmtId="167" formatCode="_ [$₹-4009]\ * #,##0.00_ ;_ [$₹-4009]\ * \-#,##0.00_ ;_ [$₹-4009]\ * &quot;-&quot;??_ ;_ @_ "/>
    </dxf>
    <dxf>
      <numFmt numFmtId="167" formatCode="_ [$₹-4009]\ * #,##0.00_ ;_ [$₹-4009]\ * \-#,##0.00_ ;_ [$₹-4009]\ * &quot;-&quot;??_ ;_ @_ "/>
    </dxf>
    <dxf>
      <numFmt numFmtId="169" formatCode="_-[$$-409]* #,##0.00_ ;_-[$$-409]* \-#,##0.00\ ;_-[$$-409]* &quot;-&quot;??_ ;_-@_ "/>
    </dxf>
    <dxf>
      <numFmt numFmtId="1" formatCode="0"/>
    </dxf>
    <dxf>
      <numFmt numFmtId="1" formatCode="0"/>
    </dxf>
    <dxf>
      <numFmt numFmtId="1" formatCode="0"/>
    </dxf>
    <dxf>
      <numFmt numFmtId="1" formatCode="0"/>
    </dxf>
    <dxf>
      <numFmt numFmtId="167" formatCode="_ [$₹-4009]\ * #,##0.00_ ;_ [$₹-4009]\ * \-#,##0.00_ ;_ [$₹-4009]\ * &quot;-&quot;??_ ;_ @_ "/>
    </dxf>
    <dxf>
      <font>
        <b val="0"/>
      </font>
    </dxf>
    <dxf>
      <numFmt numFmtId="1" formatCode="0"/>
    </dxf>
    <dxf>
      <numFmt numFmtId="13" formatCode="0%"/>
    </dxf>
    <dxf>
      <font>
        <b val="0"/>
        <i val="0"/>
        <strike val="0"/>
        <condense val="0"/>
        <extend val="0"/>
        <outline val="0"/>
        <shadow val="0"/>
        <u val="none"/>
        <vertAlign val="baseline"/>
        <sz val="12"/>
        <color theme="1"/>
        <name val="Aptos Narrow"/>
        <family val="2"/>
        <scheme val="minor"/>
      </font>
      <numFmt numFmtId="168" formatCode="[$₹-4009]\ #,##0.00"/>
    </dxf>
    <dxf>
      <font>
        <b val="0"/>
        <i val="0"/>
        <strike val="0"/>
        <condense val="0"/>
        <extend val="0"/>
        <outline val="0"/>
        <shadow val="0"/>
        <u val="none"/>
        <vertAlign val="baseline"/>
        <sz val="12"/>
        <color theme="1"/>
        <name val="Aptos Narrow"/>
        <family val="2"/>
        <scheme val="minor"/>
      </font>
      <numFmt numFmtId="167"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66" formatCode="0.0"/>
    </dxf>
    <dxf>
      <numFmt numFmtId="166" formatCode="0.0"/>
    </dxf>
    <dxf>
      <numFmt numFmtId="166" formatCode="0.0"/>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numFmt numFmtId="167" formatCode="_ [$₹-4009]\ * #,##0.00_ ;_ [$₹-4009]\ * \-#,##0.00_ ;_ [$₹-4009]\ * &quot;-&quot;??_ ;_ @_ "/>
    </dxf>
    <dxf>
      <font>
        <b val="0"/>
        <i val="0"/>
        <strike val="0"/>
        <condense val="0"/>
        <extend val="0"/>
        <outline val="0"/>
        <shadow val="0"/>
        <u val="none"/>
        <vertAlign val="baseline"/>
        <sz val="12"/>
        <color theme="1"/>
        <name val="Aptos Narrow"/>
        <family val="2"/>
        <scheme val="minor"/>
      </font>
      <numFmt numFmtId="167" formatCode="_ [$₹-4009]\ * #,##0.00_ ;_ [$₹-4009]\ * \-#,##0.00_ ;_ [$₹-4009]\ * &quot;-&quot;??_ ;_ @_ "/>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4" defaultTableStyle="TableStyleMedium2" defaultPivotStyle="PivotStyleLight16">
    <tableStyle name="Slicer Style 1" pivot="0" table="0" count="1" xr9:uid="{35AF2117-A376-45A5-B5A4-CE1695254A9E}">
      <tableStyleElement type="wholeTable" dxfId="761"/>
    </tableStyle>
    <tableStyle name="Slicer Style 2" pivot="0" table="0" count="1" xr9:uid="{DDC49769-AAEF-4F22-B521-21DECE0EFE55}">
      <tableStyleElement type="wholeTable" dxfId="760"/>
    </tableStyle>
    <tableStyle name="Slicer Style 3" pivot="0" table="0" count="1" xr9:uid="{55A85EBC-1ABE-4D10-9160-0C52531981C1}">
      <tableStyleElement type="wholeTable" dxfId="759"/>
    </tableStyle>
    <tableStyle name="Slicer Style 4" pivot="0" table="0" count="1" xr9:uid="{0115E353-C0D1-44FF-AF5B-84D594078920}">
      <tableStyleElement type="wholeTable" dxfId="758"/>
    </tableStyle>
  </tableStyles>
  <colors>
    <mruColors>
      <color rgb="FFADEBF9"/>
      <color rgb="FFFBD5E9"/>
      <color rgb="FF000000"/>
      <color rgb="FFFFCC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'amazon cleaned'!$K$1</c:f>
              <c:strCache>
                <c:ptCount val="1"/>
                <c:pt idx="0">
                  <c:v>rating</c:v>
                </c:pt>
              </c:strCache>
            </c:strRef>
          </c:tx>
          <c:spPr>
            <a:ln w="25400" cap="rnd">
              <a:noFill/>
              <a:round/>
            </a:ln>
            <a:effectLst/>
          </c:spPr>
          <c:marker>
            <c:symbol val="diamond"/>
            <c:size val="6"/>
            <c:spPr>
              <a:solidFill>
                <a:schemeClr val="lt1"/>
              </a:solidFill>
              <a:ln w="15875">
                <a:solidFill>
                  <a:schemeClr val="accent1"/>
                </a:solidFill>
                <a:round/>
              </a:ln>
              <a:effectLst/>
            </c:spPr>
          </c:marker>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1"/>
            <c:trendlineLbl>
              <c:layout>
                <c:manualLayout>
                  <c:x val="8.8321303587051619E-2"/>
                  <c:y val="-0.1111136628754739"/>
                </c:manualLayout>
              </c:layout>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baseline="0">
                        <a:solidFill>
                          <a:srgbClr val="FF0000"/>
                        </a:solidFill>
                      </a:rPr>
                      <a:t>y = -0.2226x + 4.1958</a:t>
                    </a:r>
                    <a:endParaRPr lang="en-US" b="1">
                      <a:solidFill>
                        <a:srgbClr val="FF0000"/>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trendline>
            <c:spPr>
              <a:ln w="19050" cap="rnd">
                <a:solidFill>
                  <a:schemeClr val="accent1"/>
                </a:solidFill>
              </a:ln>
              <a:effectLst/>
            </c:spPr>
            <c:trendlineType val="linear"/>
            <c:dispRSqr val="1"/>
            <c:dispEq val="0"/>
            <c:trendlineLbl>
              <c:layout>
                <c:manualLayout>
                  <c:x val="4.8623888694385366E-2"/>
                  <c:y val="0.18810841273335277"/>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NG"/>
                </a:p>
              </c:txPr>
            </c:trendlineLbl>
          </c:trendline>
          <c:xVal>
            <c:numRef>
              <c:f>'amazon cleaned'!$I$2:$I$1352</c:f>
              <c:numCache>
                <c:formatCode>0%</c:formatCode>
                <c:ptCount val="1351"/>
                <c:pt idx="0">
                  <c:v>0.78</c:v>
                </c:pt>
                <c:pt idx="1">
                  <c:v>0.35</c:v>
                </c:pt>
                <c:pt idx="2">
                  <c:v>0.69</c:v>
                </c:pt>
                <c:pt idx="3">
                  <c:v>0.48</c:v>
                </c:pt>
                <c:pt idx="4">
                  <c:v>0.56000000000000005</c:v>
                </c:pt>
                <c:pt idx="5">
                  <c:v>0.23</c:v>
                </c:pt>
                <c:pt idx="6">
                  <c:v>0.24</c:v>
                </c:pt>
                <c:pt idx="7">
                  <c:v>0.19</c:v>
                </c:pt>
                <c:pt idx="8">
                  <c:v>0.21</c:v>
                </c:pt>
                <c:pt idx="9">
                  <c:v>0.59</c:v>
                </c:pt>
                <c:pt idx="10">
                  <c:v>0.71</c:v>
                </c:pt>
                <c:pt idx="11">
                  <c:v>0.68</c:v>
                </c:pt>
                <c:pt idx="12">
                  <c:v>0.6</c:v>
                </c:pt>
                <c:pt idx="13">
                  <c:v>7.0000000000000007E-2</c:v>
                </c:pt>
                <c:pt idx="14">
                  <c:v>0.65</c:v>
                </c:pt>
                <c:pt idx="15">
                  <c:v>0.48</c:v>
                </c:pt>
                <c:pt idx="16">
                  <c:v>0.41</c:v>
                </c:pt>
                <c:pt idx="17">
                  <c:v>0.65</c:v>
                </c:pt>
                <c:pt idx="18">
                  <c:v>0.62</c:v>
                </c:pt>
                <c:pt idx="19">
                  <c:v>0.41</c:v>
                </c:pt>
                <c:pt idx="20">
                  <c:v>0.63</c:v>
                </c:pt>
                <c:pt idx="21">
                  <c:v>0.54</c:v>
                </c:pt>
                <c:pt idx="22">
                  <c:v>0.5</c:v>
                </c:pt>
                <c:pt idx="23">
                  <c:v>0.44</c:v>
                </c:pt>
                <c:pt idx="24">
                  <c:v>0.33</c:v>
                </c:pt>
                <c:pt idx="25">
                  <c:v>0.24</c:v>
                </c:pt>
                <c:pt idx="26">
                  <c:v>0.32</c:v>
                </c:pt>
                <c:pt idx="27">
                  <c:v>0.44</c:v>
                </c:pt>
                <c:pt idx="28">
                  <c:v>0.48</c:v>
                </c:pt>
                <c:pt idx="29">
                  <c:v>0.3</c:v>
                </c:pt>
                <c:pt idx="30">
                  <c:v>0.73</c:v>
                </c:pt>
                <c:pt idx="31">
                  <c:v>0.43</c:v>
                </c:pt>
                <c:pt idx="32">
                  <c:v>0.43</c:v>
                </c:pt>
                <c:pt idx="33">
                  <c:v>0.7</c:v>
                </c:pt>
                <c:pt idx="34">
                  <c:v>0.56000000000000005</c:v>
                </c:pt>
                <c:pt idx="35">
                  <c:v>0.47</c:v>
                </c:pt>
                <c:pt idx="36">
                  <c:v>0.47</c:v>
                </c:pt>
                <c:pt idx="37">
                  <c:v>0.18</c:v>
                </c:pt>
                <c:pt idx="38">
                  <c:v>0.53</c:v>
                </c:pt>
                <c:pt idx="39">
                  <c:v>0.63</c:v>
                </c:pt>
                <c:pt idx="40">
                  <c:v>0.63</c:v>
                </c:pt>
                <c:pt idx="41">
                  <c:v>0.56999999999999995</c:v>
                </c:pt>
                <c:pt idx="42">
                  <c:v>0.64</c:v>
                </c:pt>
                <c:pt idx="43">
                  <c:v>0.5</c:v>
                </c:pt>
                <c:pt idx="44">
                  <c:v>0.28000000000000003</c:v>
                </c:pt>
                <c:pt idx="45">
                  <c:v>0.33</c:v>
                </c:pt>
                <c:pt idx="46">
                  <c:v>0.4</c:v>
                </c:pt>
                <c:pt idx="47">
                  <c:v>0.54</c:v>
                </c:pt>
                <c:pt idx="48">
                  <c:v>0.69</c:v>
                </c:pt>
                <c:pt idx="49">
                  <c:v>0.68</c:v>
                </c:pt>
                <c:pt idx="50">
                  <c:v>0.48</c:v>
                </c:pt>
                <c:pt idx="51">
                  <c:v>0.24</c:v>
                </c:pt>
                <c:pt idx="52">
                  <c:v>0.56999999999999995</c:v>
                </c:pt>
                <c:pt idx="53">
                  <c:v>0.36</c:v>
                </c:pt>
                <c:pt idx="54">
                  <c:v>0.3</c:v>
                </c:pt>
                <c:pt idx="55">
                  <c:v>0.63</c:v>
                </c:pt>
                <c:pt idx="56">
                  <c:v>0.73</c:v>
                </c:pt>
                <c:pt idx="57">
                  <c:v>0.59</c:v>
                </c:pt>
                <c:pt idx="58">
                  <c:v>0.64</c:v>
                </c:pt>
                <c:pt idx="59">
                  <c:v>0.6</c:v>
                </c:pt>
                <c:pt idx="60">
                  <c:v>0.59</c:v>
                </c:pt>
                <c:pt idx="61">
                  <c:v>0.69</c:v>
                </c:pt>
                <c:pt idx="62">
                  <c:v>0.66</c:v>
                </c:pt>
                <c:pt idx="63">
                  <c:v>0.68</c:v>
                </c:pt>
                <c:pt idx="64">
                  <c:v>0.53</c:v>
                </c:pt>
                <c:pt idx="65">
                  <c:v>0.6</c:v>
                </c:pt>
                <c:pt idx="66">
                  <c:v>0.19</c:v>
                </c:pt>
                <c:pt idx="67">
                  <c:v>0.19</c:v>
                </c:pt>
                <c:pt idx="68">
                  <c:v>0.7</c:v>
                </c:pt>
                <c:pt idx="69">
                  <c:v>0.7</c:v>
                </c:pt>
                <c:pt idx="70">
                  <c:v>0.49</c:v>
                </c:pt>
                <c:pt idx="71">
                  <c:v>0.65</c:v>
                </c:pt>
                <c:pt idx="72">
                  <c:v>0.22</c:v>
                </c:pt>
                <c:pt idx="73">
                  <c:v>0.67</c:v>
                </c:pt>
                <c:pt idx="74">
                  <c:v>0.22</c:v>
                </c:pt>
                <c:pt idx="75">
                  <c:v>0.66</c:v>
                </c:pt>
                <c:pt idx="76">
                  <c:v>0.37</c:v>
                </c:pt>
                <c:pt idx="77">
                  <c:v>0.44</c:v>
                </c:pt>
                <c:pt idx="78">
                  <c:v>0.27</c:v>
                </c:pt>
                <c:pt idx="79">
                  <c:v>0.4</c:v>
                </c:pt>
                <c:pt idx="80">
                  <c:v>0.21</c:v>
                </c:pt>
                <c:pt idx="81">
                  <c:v>0.28000000000000003</c:v>
                </c:pt>
                <c:pt idx="82">
                  <c:v>0.22</c:v>
                </c:pt>
                <c:pt idx="83">
                  <c:v>0.04</c:v>
                </c:pt>
                <c:pt idx="84">
                  <c:v>0.33</c:v>
                </c:pt>
                <c:pt idx="85">
                  <c:v>0.14000000000000001</c:v>
                </c:pt>
                <c:pt idx="86">
                  <c:v>0.71</c:v>
                </c:pt>
                <c:pt idx="87">
                  <c:v>0.38</c:v>
                </c:pt>
                <c:pt idx="88">
                  <c:v>0.62</c:v>
                </c:pt>
                <c:pt idx="89">
                  <c:v>0.68</c:v>
                </c:pt>
                <c:pt idx="90">
                  <c:v>0.16</c:v>
                </c:pt>
                <c:pt idx="91">
                  <c:v>0.46</c:v>
                </c:pt>
                <c:pt idx="92">
                  <c:v>0.22</c:v>
                </c:pt>
                <c:pt idx="93">
                  <c:v>0.38</c:v>
                </c:pt>
                <c:pt idx="94">
                  <c:v>0.43</c:v>
                </c:pt>
                <c:pt idx="95">
                  <c:v>0.32</c:v>
                </c:pt>
                <c:pt idx="96">
                  <c:v>0.32</c:v>
                </c:pt>
                <c:pt idx="97">
                  <c:v>0.28000000000000003</c:v>
                </c:pt>
                <c:pt idx="98">
                  <c:v>0.32</c:v>
                </c:pt>
                <c:pt idx="99">
                  <c:v>0.33</c:v>
                </c:pt>
                <c:pt idx="100">
                  <c:v>0.54</c:v>
                </c:pt>
                <c:pt idx="101">
                  <c:v>0.45</c:v>
                </c:pt>
                <c:pt idx="102">
                  <c:v>0.48</c:v>
                </c:pt>
                <c:pt idx="103">
                  <c:v>0.8</c:v>
                </c:pt>
                <c:pt idx="104">
                  <c:v>0.8</c:v>
                </c:pt>
                <c:pt idx="105">
                  <c:v>0.54</c:v>
                </c:pt>
                <c:pt idx="106">
                  <c:v>0.2</c:v>
                </c:pt>
                <c:pt idx="107">
                  <c:v>0.1</c:v>
                </c:pt>
                <c:pt idx="108">
                  <c:v>0.28000000000000003</c:v>
                </c:pt>
                <c:pt idx="109">
                  <c:v>0.47</c:v>
                </c:pt>
                <c:pt idx="110">
                  <c:v>0.25</c:v>
                </c:pt>
                <c:pt idx="111">
                  <c:v>0.41</c:v>
                </c:pt>
                <c:pt idx="112">
                  <c:v>0.26</c:v>
                </c:pt>
                <c:pt idx="113">
                  <c:v>0</c:v>
                </c:pt>
                <c:pt idx="114">
                  <c:v>0.56999999999999995</c:v>
                </c:pt>
                <c:pt idx="115">
                  <c:v>0.27</c:v>
                </c:pt>
                <c:pt idx="116">
                  <c:v>0.25</c:v>
                </c:pt>
                <c:pt idx="117">
                  <c:v>0.22</c:v>
                </c:pt>
                <c:pt idx="118">
                  <c:v>0.22</c:v>
                </c:pt>
                <c:pt idx="119">
                  <c:v>0.43</c:v>
                </c:pt>
                <c:pt idx="120">
                  <c:v>0.5</c:v>
                </c:pt>
                <c:pt idx="121">
                  <c:v>0.5</c:v>
                </c:pt>
                <c:pt idx="122">
                  <c:v>0.11</c:v>
                </c:pt>
                <c:pt idx="123">
                  <c:v>0.27</c:v>
                </c:pt>
                <c:pt idx="124">
                  <c:v>0.35</c:v>
                </c:pt>
                <c:pt idx="125">
                  <c:v>0.44</c:v>
                </c:pt>
                <c:pt idx="126">
                  <c:v>0.31</c:v>
                </c:pt>
                <c:pt idx="127">
                  <c:v>0.27</c:v>
                </c:pt>
                <c:pt idx="128">
                  <c:v>0.65</c:v>
                </c:pt>
                <c:pt idx="129">
                  <c:v>0.64</c:v>
                </c:pt>
                <c:pt idx="130">
                  <c:v>0.25</c:v>
                </c:pt>
                <c:pt idx="131">
                  <c:v>0.64</c:v>
                </c:pt>
                <c:pt idx="132">
                  <c:v>0.59</c:v>
                </c:pt>
                <c:pt idx="133">
                  <c:v>0.62</c:v>
                </c:pt>
                <c:pt idx="134">
                  <c:v>0.77</c:v>
                </c:pt>
                <c:pt idx="135">
                  <c:v>0.5</c:v>
                </c:pt>
                <c:pt idx="136">
                  <c:v>0</c:v>
                </c:pt>
                <c:pt idx="137">
                  <c:v>0.6</c:v>
                </c:pt>
                <c:pt idx="138">
                  <c:v>0.61</c:v>
                </c:pt>
                <c:pt idx="139">
                  <c:v>0.63</c:v>
                </c:pt>
                <c:pt idx="140">
                  <c:v>0.67</c:v>
                </c:pt>
                <c:pt idx="141">
                  <c:v>0.66</c:v>
                </c:pt>
                <c:pt idx="142">
                  <c:v>0.8</c:v>
                </c:pt>
                <c:pt idx="143">
                  <c:v>0.62</c:v>
                </c:pt>
                <c:pt idx="144">
                  <c:v>0.51</c:v>
                </c:pt>
                <c:pt idx="145">
                  <c:v>0.39</c:v>
                </c:pt>
                <c:pt idx="146">
                  <c:v>0.4</c:v>
                </c:pt>
                <c:pt idx="147">
                  <c:v>0.69</c:v>
                </c:pt>
                <c:pt idx="148">
                  <c:v>0</c:v>
                </c:pt>
                <c:pt idx="149">
                  <c:v>0.67</c:v>
                </c:pt>
                <c:pt idx="150">
                  <c:v>0.27</c:v>
                </c:pt>
                <c:pt idx="151">
                  <c:v>0.43</c:v>
                </c:pt>
                <c:pt idx="152">
                  <c:v>0.08</c:v>
                </c:pt>
                <c:pt idx="153">
                  <c:v>0.63</c:v>
                </c:pt>
                <c:pt idx="154">
                  <c:v>0.48</c:v>
                </c:pt>
                <c:pt idx="155">
                  <c:v>0.23</c:v>
                </c:pt>
                <c:pt idx="156">
                  <c:v>0.62</c:v>
                </c:pt>
                <c:pt idx="157">
                  <c:v>0.76</c:v>
                </c:pt>
                <c:pt idx="158">
                  <c:v>0.31</c:v>
                </c:pt>
                <c:pt idx="159">
                  <c:v>0.48</c:v>
                </c:pt>
                <c:pt idx="160">
                  <c:v>0.25</c:v>
                </c:pt>
                <c:pt idx="161">
                  <c:v>0.38</c:v>
                </c:pt>
                <c:pt idx="162">
                  <c:v>0.64</c:v>
                </c:pt>
                <c:pt idx="163">
                  <c:v>0.61</c:v>
                </c:pt>
                <c:pt idx="164">
                  <c:v>0.45</c:v>
                </c:pt>
                <c:pt idx="165">
                  <c:v>0.16</c:v>
                </c:pt>
                <c:pt idx="166">
                  <c:v>0.5</c:v>
                </c:pt>
                <c:pt idx="167">
                  <c:v>0.75</c:v>
                </c:pt>
                <c:pt idx="168">
                  <c:v>0.26</c:v>
                </c:pt>
                <c:pt idx="169">
                  <c:v>0.4</c:v>
                </c:pt>
                <c:pt idx="170">
                  <c:v>0.65</c:v>
                </c:pt>
                <c:pt idx="171">
                  <c:v>0.63</c:v>
                </c:pt>
                <c:pt idx="172">
                  <c:v>0.26</c:v>
                </c:pt>
                <c:pt idx="173">
                  <c:v>0.63</c:v>
                </c:pt>
                <c:pt idx="174">
                  <c:v>0.53</c:v>
                </c:pt>
                <c:pt idx="175">
                  <c:v>0.79</c:v>
                </c:pt>
                <c:pt idx="176">
                  <c:v>0.18</c:v>
                </c:pt>
                <c:pt idx="177">
                  <c:v>0.19</c:v>
                </c:pt>
                <c:pt idx="178">
                  <c:v>0.19</c:v>
                </c:pt>
                <c:pt idx="179">
                  <c:v>0.19</c:v>
                </c:pt>
                <c:pt idx="180">
                  <c:v>0.21</c:v>
                </c:pt>
                <c:pt idx="181">
                  <c:v>0.4</c:v>
                </c:pt>
                <c:pt idx="182">
                  <c:v>0.25</c:v>
                </c:pt>
                <c:pt idx="183">
                  <c:v>0.06</c:v>
                </c:pt>
                <c:pt idx="184">
                  <c:v>0.69</c:v>
                </c:pt>
                <c:pt idx="185">
                  <c:v>0.15</c:v>
                </c:pt>
                <c:pt idx="186">
                  <c:v>0.57999999999999996</c:v>
                </c:pt>
                <c:pt idx="187">
                  <c:v>0.26</c:v>
                </c:pt>
                <c:pt idx="188">
                  <c:v>0.56999999999999995</c:v>
                </c:pt>
                <c:pt idx="189">
                  <c:v>0.44</c:v>
                </c:pt>
                <c:pt idx="190">
                  <c:v>0.56999999999999995</c:v>
                </c:pt>
                <c:pt idx="191">
                  <c:v>0.31</c:v>
                </c:pt>
                <c:pt idx="192">
                  <c:v>0.82</c:v>
                </c:pt>
                <c:pt idx="193">
                  <c:v>0.6</c:v>
                </c:pt>
                <c:pt idx="194">
                  <c:v>0.41</c:v>
                </c:pt>
                <c:pt idx="195">
                  <c:v>0.55000000000000004</c:v>
                </c:pt>
                <c:pt idx="196">
                  <c:v>0.33</c:v>
                </c:pt>
                <c:pt idx="197">
                  <c:v>0.54</c:v>
                </c:pt>
                <c:pt idx="198">
                  <c:v>0.88</c:v>
                </c:pt>
                <c:pt idx="199">
                  <c:v>0.85</c:v>
                </c:pt>
                <c:pt idx="200">
                  <c:v>0.85</c:v>
                </c:pt>
                <c:pt idx="201">
                  <c:v>0.64</c:v>
                </c:pt>
                <c:pt idx="202">
                  <c:v>0.49</c:v>
                </c:pt>
                <c:pt idx="203">
                  <c:v>0.64</c:v>
                </c:pt>
                <c:pt idx="204">
                  <c:v>0.64</c:v>
                </c:pt>
                <c:pt idx="205">
                  <c:v>0.65</c:v>
                </c:pt>
                <c:pt idx="206">
                  <c:v>0.68</c:v>
                </c:pt>
                <c:pt idx="207">
                  <c:v>0.5</c:v>
                </c:pt>
                <c:pt idx="208">
                  <c:v>0.68</c:v>
                </c:pt>
                <c:pt idx="209">
                  <c:v>0.33</c:v>
                </c:pt>
                <c:pt idx="210">
                  <c:v>0.36</c:v>
                </c:pt>
                <c:pt idx="211">
                  <c:v>0.05</c:v>
                </c:pt>
                <c:pt idx="212">
                  <c:v>0.76</c:v>
                </c:pt>
                <c:pt idx="213">
                  <c:v>0.54</c:v>
                </c:pt>
                <c:pt idx="214">
                  <c:v>0.38</c:v>
                </c:pt>
                <c:pt idx="215">
                  <c:v>0.5</c:v>
                </c:pt>
                <c:pt idx="216">
                  <c:v>0.52</c:v>
                </c:pt>
                <c:pt idx="217">
                  <c:v>0.23</c:v>
                </c:pt>
                <c:pt idx="218">
                  <c:v>0.22</c:v>
                </c:pt>
                <c:pt idx="219">
                  <c:v>0.21</c:v>
                </c:pt>
                <c:pt idx="220">
                  <c:v>0.57999999999999996</c:v>
                </c:pt>
                <c:pt idx="221">
                  <c:v>0.2</c:v>
                </c:pt>
                <c:pt idx="222">
                  <c:v>0</c:v>
                </c:pt>
                <c:pt idx="223">
                  <c:v>0.77</c:v>
                </c:pt>
                <c:pt idx="224">
                  <c:v>0.17</c:v>
                </c:pt>
                <c:pt idx="225">
                  <c:v>0.4</c:v>
                </c:pt>
                <c:pt idx="226">
                  <c:v>0.47</c:v>
                </c:pt>
                <c:pt idx="227">
                  <c:v>0.65</c:v>
                </c:pt>
                <c:pt idx="228">
                  <c:v>0.75</c:v>
                </c:pt>
                <c:pt idx="229">
                  <c:v>0.38</c:v>
                </c:pt>
                <c:pt idx="230">
                  <c:v>0.76</c:v>
                </c:pt>
                <c:pt idx="231">
                  <c:v>0.56000000000000005</c:v>
                </c:pt>
                <c:pt idx="232">
                  <c:v>0.55000000000000004</c:v>
                </c:pt>
                <c:pt idx="233">
                  <c:v>0.7</c:v>
                </c:pt>
                <c:pt idx="234">
                  <c:v>0.73</c:v>
                </c:pt>
                <c:pt idx="235">
                  <c:v>0.5</c:v>
                </c:pt>
                <c:pt idx="236">
                  <c:v>0.25</c:v>
                </c:pt>
                <c:pt idx="237">
                  <c:v>0</c:v>
                </c:pt>
                <c:pt idx="238">
                  <c:v>0.19</c:v>
                </c:pt>
                <c:pt idx="239">
                  <c:v>0.5</c:v>
                </c:pt>
                <c:pt idx="240">
                  <c:v>0.6</c:v>
                </c:pt>
                <c:pt idx="241">
                  <c:v>0.5</c:v>
                </c:pt>
                <c:pt idx="242">
                  <c:v>0.32</c:v>
                </c:pt>
                <c:pt idx="243">
                  <c:v>0.32</c:v>
                </c:pt>
                <c:pt idx="244">
                  <c:v>0.28999999999999998</c:v>
                </c:pt>
                <c:pt idx="245">
                  <c:v>0.45</c:v>
                </c:pt>
                <c:pt idx="246">
                  <c:v>0.7</c:v>
                </c:pt>
                <c:pt idx="247">
                  <c:v>0.69</c:v>
                </c:pt>
                <c:pt idx="248">
                  <c:v>0.24</c:v>
                </c:pt>
                <c:pt idx="249">
                  <c:v>0.13</c:v>
                </c:pt>
                <c:pt idx="250">
                  <c:v>0.78</c:v>
                </c:pt>
                <c:pt idx="251">
                  <c:v>0</c:v>
                </c:pt>
                <c:pt idx="252">
                  <c:v>0.34</c:v>
                </c:pt>
                <c:pt idx="253">
                  <c:v>0.49</c:v>
                </c:pt>
                <c:pt idx="254">
                  <c:v>0.78</c:v>
                </c:pt>
                <c:pt idx="255">
                  <c:v>0.2</c:v>
                </c:pt>
                <c:pt idx="256">
                  <c:v>0.18</c:v>
                </c:pt>
                <c:pt idx="257">
                  <c:v>0.21</c:v>
                </c:pt>
                <c:pt idx="258">
                  <c:v>0.65</c:v>
                </c:pt>
                <c:pt idx="259">
                  <c:v>0.21</c:v>
                </c:pt>
                <c:pt idx="260">
                  <c:v>0.14000000000000001</c:v>
                </c:pt>
                <c:pt idx="261">
                  <c:v>0.8</c:v>
                </c:pt>
                <c:pt idx="262">
                  <c:v>0.55000000000000004</c:v>
                </c:pt>
                <c:pt idx="263">
                  <c:v>0</c:v>
                </c:pt>
                <c:pt idx="264">
                  <c:v>0.28000000000000003</c:v>
                </c:pt>
                <c:pt idx="265">
                  <c:v>0.65</c:v>
                </c:pt>
                <c:pt idx="266">
                  <c:v>0.31</c:v>
                </c:pt>
                <c:pt idx="267">
                  <c:v>0.22</c:v>
                </c:pt>
                <c:pt idx="268">
                  <c:v>0.2</c:v>
                </c:pt>
                <c:pt idx="269">
                  <c:v>0.17</c:v>
                </c:pt>
                <c:pt idx="270">
                  <c:v>0.3</c:v>
                </c:pt>
                <c:pt idx="271">
                  <c:v>0.13</c:v>
                </c:pt>
                <c:pt idx="272">
                  <c:v>0.26</c:v>
                </c:pt>
                <c:pt idx="273">
                  <c:v>0.8</c:v>
                </c:pt>
                <c:pt idx="274">
                  <c:v>0.41</c:v>
                </c:pt>
                <c:pt idx="275">
                  <c:v>0.56000000000000005</c:v>
                </c:pt>
                <c:pt idx="276">
                  <c:v>0.4</c:v>
                </c:pt>
                <c:pt idx="277">
                  <c:v>0.49</c:v>
                </c:pt>
                <c:pt idx="278">
                  <c:v>0.8</c:v>
                </c:pt>
                <c:pt idx="279">
                  <c:v>0.23</c:v>
                </c:pt>
                <c:pt idx="280">
                  <c:v>0.72</c:v>
                </c:pt>
                <c:pt idx="281">
                  <c:v>0.28000000000000003</c:v>
                </c:pt>
                <c:pt idx="282">
                  <c:v>0.8</c:v>
                </c:pt>
                <c:pt idx="283">
                  <c:v>0.18</c:v>
                </c:pt>
                <c:pt idx="284">
                  <c:v>0.26</c:v>
                </c:pt>
                <c:pt idx="285">
                  <c:v>0.3</c:v>
                </c:pt>
                <c:pt idx="286">
                  <c:v>0.51</c:v>
                </c:pt>
                <c:pt idx="287">
                  <c:v>0.3</c:v>
                </c:pt>
                <c:pt idx="288">
                  <c:v>0.18</c:v>
                </c:pt>
                <c:pt idx="289">
                  <c:v>0.26</c:v>
                </c:pt>
                <c:pt idx="290">
                  <c:v>0.44</c:v>
                </c:pt>
                <c:pt idx="291">
                  <c:v>0.44</c:v>
                </c:pt>
                <c:pt idx="292">
                  <c:v>0.28000000000000003</c:v>
                </c:pt>
                <c:pt idx="293">
                  <c:v>0.27</c:v>
                </c:pt>
                <c:pt idx="294">
                  <c:v>0.27</c:v>
                </c:pt>
                <c:pt idx="295">
                  <c:v>0.28000000000000003</c:v>
                </c:pt>
                <c:pt idx="296">
                  <c:v>0.28000000000000003</c:v>
                </c:pt>
                <c:pt idx="297">
                  <c:v>0.28000000000000003</c:v>
                </c:pt>
                <c:pt idx="298">
                  <c:v>0.28000000000000003</c:v>
                </c:pt>
                <c:pt idx="299">
                  <c:v>0.28000000000000003</c:v>
                </c:pt>
                <c:pt idx="300">
                  <c:v>0.65</c:v>
                </c:pt>
                <c:pt idx="301">
                  <c:v>0</c:v>
                </c:pt>
                <c:pt idx="302">
                  <c:v>0.7</c:v>
                </c:pt>
                <c:pt idx="303">
                  <c:v>0.67</c:v>
                </c:pt>
                <c:pt idx="304">
                  <c:v>0.74</c:v>
                </c:pt>
                <c:pt idx="305">
                  <c:v>0.1</c:v>
                </c:pt>
                <c:pt idx="306">
                  <c:v>0.43</c:v>
                </c:pt>
                <c:pt idx="307">
                  <c:v>0.25</c:v>
                </c:pt>
                <c:pt idx="308">
                  <c:v>0.46</c:v>
                </c:pt>
                <c:pt idx="309">
                  <c:v>0.61</c:v>
                </c:pt>
                <c:pt idx="310">
                  <c:v>0.56999999999999995</c:v>
                </c:pt>
                <c:pt idx="311">
                  <c:v>0.87</c:v>
                </c:pt>
                <c:pt idx="312">
                  <c:v>0.4</c:v>
                </c:pt>
                <c:pt idx="313">
                  <c:v>0.17</c:v>
                </c:pt>
                <c:pt idx="314">
                  <c:v>0.5</c:v>
                </c:pt>
                <c:pt idx="315">
                  <c:v>0.83</c:v>
                </c:pt>
                <c:pt idx="316">
                  <c:v>0</c:v>
                </c:pt>
                <c:pt idx="317">
                  <c:v>0.25</c:v>
                </c:pt>
                <c:pt idx="318">
                  <c:v>0.66</c:v>
                </c:pt>
                <c:pt idx="319">
                  <c:v>0.56000000000000005</c:v>
                </c:pt>
                <c:pt idx="320">
                  <c:v>0</c:v>
                </c:pt>
                <c:pt idx="321">
                  <c:v>0.44</c:v>
                </c:pt>
                <c:pt idx="322">
                  <c:v>0.65</c:v>
                </c:pt>
                <c:pt idx="323">
                  <c:v>0.63</c:v>
                </c:pt>
                <c:pt idx="324">
                  <c:v>0</c:v>
                </c:pt>
                <c:pt idx="325">
                  <c:v>0.21</c:v>
                </c:pt>
                <c:pt idx="326">
                  <c:v>0.46</c:v>
                </c:pt>
                <c:pt idx="327">
                  <c:v>0.43</c:v>
                </c:pt>
                <c:pt idx="328">
                  <c:v>0.36</c:v>
                </c:pt>
                <c:pt idx="329">
                  <c:v>0</c:v>
                </c:pt>
                <c:pt idx="330">
                  <c:v>0.59</c:v>
                </c:pt>
                <c:pt idx="331">
                  <c:v>0.1</c:v>
                </c:pt>
                <c:pt idx="332">
                  <c:v>0.42</c:v>
                </c:pt>
                <c:pt idx="333">
                  <c:v>0.65</c:v>
                </c:pt>
                <c:pt idx="334">
                  <c:v>0.16</c:v>
                </c:pt>
                <c:pt idx="335">
                  <c:v>0.35</c:v>
                </c:pt>
                <c:pt idx="336">
                  <c:v>0.42</c:v>
                </c:pt>
                <c:pt idx="337">
                  <c:v>0.62</c:v>
                </c:pt>
                <c:pt idx="338">
                  <c:v>0.61</c:v>
                </c:pt>
                <c:pt idx="339">
                  <c:v>0.55000000000000004</c:v>
                </c:pt>
                <c:pt idx="340">
                  <c:v>0.44</c:v>
                </c:pt>
                <c:pt idx="341">
                  <c:v>0.73</c:v>
                </c:pt>
                <c:pt idx="342">
                  <c:v>0.81</c:v>
                </c:pt>
                <c:pt idx="343">
                  <c:v>0.4</c:v>
                </c:pt>
                <c:pt idx="344">
                  <c:v>0.45</c:v>
                </c:pt>
                <c:pt idx="345">
                  <c:v>0.85</c:v>
                </c:pt>
                <c:pt idx="346">
                  <c:v>0</c:v>
                </c:pt>
                <c:pt idx="347">
                  <c:v>0.73</c:v>
                </c:pt>
                <c:pt idx="348">
                  <c:v>0.3</c:v>
                </c:pt>
                <c:pt idx="349">
                  <c:v>0.81</c:v>
                </c:pt>
                <c:pt idx="350">
                  <c:v>0.15</c:v>
                </c:pt>
                <c:pt idx="351">
                  <c:v>0.66</c:v>
                </c:pt>
                <c:pt idx="352">
                  <c:v>0.42</c:v>
                </c:pt>
                <c:pt idx="353">
                  <c:v>0.11</c:v>
                </c:pt>
                <c:pt idx="354">
                  <c:v>0.24</c:v>
                </c:pt>
                <c:pt idx="355">
                  <c:v>0.53</c:v>
                </c:pt>
                <c:pt idx="356">
                  <c:v>0.39</c:v>
                </c:pt>
                <c:pt idx="357">
                  <c:v>0.53</c:v>
                </c:pt>
                <c:pt idx="358">
                  <c:v>0.79</c:v>
                </c:pt>
                <c:pt idx="359">
                  <c:v>0.79</c:v>
                </c:pt>
                <c:pt idx="360">
                  <c:v>0.53</c:v>
                </c:pt>
                <c:pt idx="361">
                  <c:v>0.39</c:v>
                </c:pt>
                <c:pt idx="362">
                  <c:v>0.79</c:v>
                </c:pt>
                <c:pt idx="363">
                  <c:v>0.4</c:v>
                </c:pt>
                <c:pt idx="364">
                  <c:v>0.33</c:v>
                </c:pt>
                <c:pt idx="365">
                  <c:v>0.81</c:v>
                </c:pt>
                <c:pt idx="366">
                  <c:v>0.55000000000000004</c:v>
                </c:pt>
                <c:pt idx="367">
                  <c:v>0.7</c:v>
                </c:pt>
                <c:pt idx="368">
                  <c:v>0.38</c:v>
                </c:pt>
                <c:pt idx="369">
                  <c:v>0.75</c:v>
                </c:pt>
                <c:pt idx="370">
                  <c:v>0.14000000000000001</c:v>
                </c:pt>
                <c:pt idx="371">
                  <c:v>0.65</c:v>
                </c:pt>
                <c:pt idx="372">
                  <c:v>0</c:v>
                </c:pt>
                <c:pt idx="373">
                  <c:v>0.6</c:v>
                </c:pt>
                <c:pt idx="374">
                  <c:v>0.69</c:v>
                </c:pt>
                <c:pt idx="375">
                  <c:v>0.6</c:v>
                </c:pt>
                <c:pt idx="376">
                  <c:v>0.57999999999999996</c:v>
                </c:pt>
                <c:pt idx="377">
                  <c:v>0.35</c:v>
                </c:pt>
                <c:pt idx="378">
                  <c:v>0.55000000000000004</c:v>
                </c:pt>
                <c:pt idx="379">
                  <c:v>0.62</c:v>
                </c:pt>
                <c:pt idx="380">
                  <c:v>0.05</c:v>
                </c:pt>
                <c:pt idx="381">
                  <c:v>0</c:v>
                </c:pt>
                <c:pt idx="382">
                  <c:v>0</c:v>
                </c:pt>
                <c:pt idx="383">
                  <c:v>0.04</c:v>
                </c:pt>
                <c:pt idx="384">
                  <c:v>0.44</c:v>
                </c:pt>
                <c:pt idx="385">
                  <c:v>0.32</c:v>
                </c:pt>
                <c:pt idx="386">
                  <c:v>0.05</c:v>
                </c:pt>
                <c:pt idx="387">
                  <c:v>0.42</c:v>
                </c:pt>
                <c:pt idx="388">
                  <c:v>0.02</c:v>
                </c:pt>
                <c:pt idx="389">
                  <c:v>0.28000000000000003</c:v>
                </c:pt>
                <c:pt idx="390">
                  <c:v>0.33</c:v>
                </c:pt>
                <c:pt idx="391">
                  <c:v>0.41</c:v>
                </c:pt>
                <c:pt idx="392">
                  <c:v>0.62</c:v>
                </c:pt>
                <c:pt idx="393">
                  <c:v>0.72</c:v>
                </c:pt>
                <c:pt idx="394">
                  <c:v>0.33</c:v>
                </c:pt>
                <c:pt idx="395">
                  <c:v>0.5</c:v>
                </c:pt>
                <c:pt idx="396">
                  <c:v>0.21</c:v>
                </c:pt>
                <c:pt idx="397">
                  <c:v>0.19</c:v>
                </c:pt>
                <c:pt idx="398">
                  <c:v>0.56000000000000005</c:v>
                </c:pt>
                <c:pt idx="399">
                  <c:v>0.26</c:v>
                </c:pt>
                <c:pt idx="400">
                  <c:v>0.27</c:v>
                </c:pt>
                <c:pt idx="401">
                  <c:v>0.25</c:v>
                </c:pt>
                <c:pt idx="402">
                  <c:v>0</c:v>
                </c:pt>
                <c:pt idx="403">
                  <c:v>0.25</c:v>
                </c:pt>
                <c:pt idx="404">
                  <c:v>0.25</c:v>
                </c:pt>
                <c:pt idx="405">
                  <c:v>0.75</c:v>
                </c:pt>
                <c:pt idx="406">
                  <c:v>0.31</c:v>
                </c:pt>
                <c:pt idx="407">
                  <c:v>0.66</c:v>
                </c:pt>
                <c:pt idx="408">
                  <c:v>0.41</c:v>
                </c:pt>
                <c:pt idx="409">
                  <c:v>0.34</c:v>
                </c:pt>
                <c:pt idx="410">
                  <c:v>0.75</c:v>
                </c:pt>
                <c:pt idx="411">
                  <c:v>0.36</c:v>
                </c:pt>
                <c:pt idx="412">
                  <c:v>0.55000000000000004</c:v>
                </c:pt>
                <c:pt idx="413">
                  <c:v>0.22</c:v>
                </c:pt>
                <c:pt idx="414">
                  <c:v>0.75</c:v>
                </c:pt>
                <c:pt idx="415">
                  <c:v>0</c:v>
                </c:pt>
                <c:pt idx="416">
                  <c:v>0.75</c:v>
                </c:pt>
                <c:pt idx="417">
                  <c:v>0.45</c:v>
                </c:pt>
                <c:pt idx="418">
                  <c:v>0.24</c:v>
                </c:pt>
                <c:pt idx="419">
                  <c:v>0.76</c:v>
                </c:pt>
                <c:pt idx="420">
                  <c:v>0.26</c:v>
                </c:pt>
                <c:pt idx="421">
                  <c:v>0.79</c:v>
                </c:pt>
                <c:pt idx="422">
                  <c:v>0.5</c:v>
                </c:pt>
                <c:pt idx="423">
                  <c:v>0.78</c:v>
                </c:pt>
                <c:pt idx="424">
                  <c:v>0.2</c:v>
                </c:pt>
                <c:pt idx="425">
                  <c:v>0.83</c:v>
                </c:pt>
                <c:pt idx="426">
                  <c:v>0.38</c:v>
                </c:pt>
                <c:pt idx="427">
                  <c:v>0.66</c:v>
                </c:pt>
                <c:pt idx="428">
                  <c:v>0.44</c:v>
                </c:pt>
                <c:pt idx="429">
                  <c:v>0.48</c:v>
                </c:pt>
                <c:pt idx="430">
                  <c:v>0.16</c:v>
                </c:pt>
                <c:pt idx="431">
                  <c:v>0.6</c:v>
                </c:pt>
                <c:pt idx="432">
                  <c:v>0</c:v>
                </c:pt>
                <c:pt idx="433">
                  <c:v>0.7</c:v>
                </c:pt>
                <c:pt idx="434">
                  <c:v>0.75</c:v>
                </c:pt>
                <c:pt idx="435">
                  <c:v>0.41</c:v>
                </c:pt>
                <c:pt idx="436">
                  <c:v>0.41</c:v>
                </c:pt>
                <c:pt idx="437">
                  <c:v>0.4</c:v>
                </c:pt>
                <c:pt idx="438">
                  <c:v>0</c:v>
                </c:pt>
                <c:pt idx="439">
                  <c:v>0.49</c:v>
                </c:pt>
                <c:pt idx="440">
                  <c:v>0.48</c:v>
                </c:pt>
                <c:pt idx="441">
                  <c:v>0.43</c:v>
                </c:pt>
                <c:pt idx="442">
                  <c:v>0.3</c:v>
                </c:pt>
                <c:pt idx="443">
                  <c:v>0.46</c:v>
                </c:pt>
                <c:pt idx="444">
                  <c:v>0.66</c:v>
                </c:pt>
                <c:pt idx="445">
                  <c:v>0.06</c:v>
                </c:pt>
                <c:pt idx="446">
                  <c:v>0.1</c:v>
                </c:pt>
                <c:pt idx="447">
                  <c:v>0.85</c:v>
                </c:pt>
                <c:pt idx="448">
                  <c:v>0.37</c:v>
                </c:pt>
                <c:pt idx="449">
                  <c:v>0.6</c:v>
                </c:pt>
                <c:pt idx="450">
                  <c:v>0.66</c:v>
                </c:pt>
                <c:pt idx="451">
                  <c:v>0.67</c:v>
                </c:pt>
                <c:pt idx="452">
                  <c:v>0.48</c:v>
                </c:pt>
                <c:pt idx="453">
                  <c:v>0.44</c:v>
                </c:pt>
                <c:pt idx="454">
                  <c:v>0.48</c:v>
                </c:pt>
                <c:pt idx="455">
                  <c:v>0.44</c:v>
                </c:pt>
                <c:pt idx="456">
                  <c:v>0.3</c:v>
                </c:pt>
                <c:pt idx="457">
                  <c:v>0.71</c:v>
                </c:pt>
                <c:pt idx="458">
                  <c:v>0.71</c:v>
                </c:pt>
                <c:pt idx="459">
                  <c:v>0.7</c:v>
                </c:pt>
                <c:pt idx="460">
                  <c:v>0.7</c:v>
                </c:pt>
                <c:pt idx="461">
                  <c:v>0.7</c:v>
                </c:pt>
                <c:pt idx="462">
                  <c:v>0.47</c:v>
                </c:pt>
                <c:pt idx="463">
                  <c:v>0.5</c:v>
                </c:pt>
                <c:pt idx="464">
                  <c:v>0.62</c:v>
                </c:pt>
                <c:pt idx="465">
                  <c:v>0.28000000000000003</c:v>
                </c:pt>
                <c:pt idx="466">
                  <c:v>0.23</c:v>
                </c:pt>
                <c:pt idx="467">
                  <c:v>0.32</c:v>
                </c:pt>
                <c:pt idx="468">
                  <c:v>0.34</c:v>
                </c:pt>
                <c:pt idx="469">
                  <c:v>0.42</c:v>
                </c:pt>
                <c:pt idx="470">
                  <c:v>0.31</c:v>
                </c:pt>
                <c:pt idx="471">
                  <c:v>0.5</c:v>
                </c:pt>
                <c:pt idx="472">
                  <c:v>0.31</c:v>
                </c:pt>
                <c:pt idx="473">
                  <c:v>0.56999999999999995</c:v>
                </c:pt>
                <c:pt idx="474">
                  <c:v>0.14000000000000001</c:v>
                </c:pt>
                <c:pt idx="475">
                  <c:v>0.31</c:v>
                </c:pt>
                <c:pt idx="476">
                  <c:v>0.46</c:v>
                </c:pt>
                <c:pt idx="477">
                  <c:v>0.6</c:v>
                </c:pt>
                <c:pt idx="478">
                  <c:v>0.63</c:v>
                </c:pt>
                <c:pt idx="479">
                  <c:v>0.65</c:v>
                </c:pt>
                <c:pt idx="480">
                  <c:v>0.91</c:v>
                </c:pt>
                <c:pt idx="481">
                  <c:v>0</c:v>
                </c:pt>
                <c:pt idx="482">
                  <c:v>0.44</c:v>
                </c:pt>
                <c:pt idx="483">
                  <c:v>0.3</c:v>
                </c:pt>
                <c:pt idx="484">
                  <c:v>0.33</c:v>
                </c:pt>
                <c:pt idx="485">
                  <c:v>0.4</c:v>
                </c:pt>
                <c:pt idx="486">
                  <c:v>0.21</c:v>
                </c:pt>
                <c:pt idx="487">
                  <c:v>0.66</c:v>
                </c:pt>
                <c:pt idx="488">
                  <c:v>0.91</c:v>
                </c:pt>
                <c:pt idx="489">
                  <c:v>0.42</c:v>
                </c:pt>
                <c:pt idx="490">
                  <c:v>0.28999999999999998</c:v>
                </c:pt>
                <c:pt idx="491">
                  <c:v>0.32</c:v>
                </c:pt>
                <c:pt idx="492">
                  <c:v>0.1</c:v>
                </c:pt>
                <c:pt idx="493">
                  <c:v>0.62</c:v>
                </c:pt>
                <c:pt idx="494">
                  <c:v>0.91</c:v>
                </c:pt>
                <c:pt idx="495">
                  <c:v>0.06</c:v>
                </c:pt>
                <c:pt idx="496">
                  <c:v>0.25</c:v>
                </c:pt>
                <c:pt idx="497">
                  <c:v>0.28000000000000003</c:v>
                </c:pt>
                <c:pt idx="498">
                  <c:v>0.43</c:v>
                </c:pt>
                <c:pt idx="499">
                  <c:v>0.43</c:v>
                </c:pt>
                <c:pt idx="500">
                  <c:v>0.15</c:v>
                </c:pt>
                <c:pt idx="501">
                  <c:v>0.42</c:v>
                </c:pt>
                <c:pt idx="502">
                  <c:v>0.3</c:v>
                </c:pt>
                <c:pt idx="503">
                  <c:v>0.47</c:v>
                </c:pt>
                <c:pt idx="504">
                  <c:v>0.91</c:v>
                </c:pt>
                <c:pt idx="505">
                  <c:v>0.41</c:v>
                </c:pt>
                <c:pt idx="506">
                  <c:v>0.9</c:v>
                </c:pt>
                <c:pt idx="507">
                  <c:v>0.32</c:v>
                </c:pt>
                <c:pt idx="508">
                  <c:v>0.31</c:v>
                </c:pt>
                <c:pt idx="509">
                  <c:v>0.5</c:v>
                </c:pt>
                <c:pt idx="510">
                  <c:v>0</c:v>
                </c:pt>
                <c:pt idx="511">
                  <c:v>0.43</c:v>
                </c:pt>
                <c:pt idx="512">
                  <c:v>0.34</c:v>
                </c:pt>
                <c:pt idx="513">
                  <c:v>0.91</c:v>
                </c:pt>
                <c:pt idx="514">
                  <c:v>0.77</c:v>
                </c:pt>
                <c:pt idx="515">
                  <c:v>0</c:v>
                </c:pt>
                <c:pt idx="516">
                  <c:v>0.7</c:v>
                </c:pt>
                <c:pt idx="517">
                  <c:v>0.78</c:v>
                </c:pt>
                <c:pt idx="518">
                  <c:v>0.55000000000000004</c:v>
                </c:pt>
                <c:pt idx="519">
                  <c:v>0.2</c:v>
                </c:pt>
                <c:pt idx="520">
                  <c:v>0.38</c:v>
                </c:pt>
                <c:pt idx="521">
                  <c:v>0.82</c:v>
                </c:pt>
                <c:pt idx="522">
                  <c:v>0.57999999999999996</c:v>
                </c:pt>
                <c:pt idx="523">
                  <c:v>7.0000000000000007E-2</c:v>
                </c:pt>
                <c:pt idx="524">
                  <c:v>0.65</c:v>
                </c:pt>
                <c:pt idx="525">
                  <c:v>0.84</c:v>
                </c:pt>
                <c:pt idx="526">
                  <c:v>0.74</c:v>
                </c:pt>
                <c:pt idx="527">
                  <c:v>0.75</c:v>
                </c:pt>
                <c:pt idx="528">
                  <c:v>0.37</c:v>
                </c:pt>
                <c:pt idx="529">
                  <c:v>0.36</c:v>
                </c:pt>
                <c:pt idx="530">
                  <c:v>0</c:v>
                </c:pt>
                <c:pt idx="531">
                  <c:v>0.28999999999999998</c:v>
                </c:pt>
                <c:pt idx="532">
                  <c:v>0.51</c:v>
                </c:pt>
                <c:pt idx="533">
                  <c:v>0.34</c:v>
                </c:pt>
                <c:pt idx="534">
                  <c:v>0.5</c:v>
                </c:pt>
                <c:pt idx="535">
                  <c:v>0.28000000000000003</c:v>
                </c:pt>
                <c:pt idx="536">
                  <c:v>0.35</c:v>
                </c:pt>
                <c:pt idx="537">
                  <c:v>0.11</c:v>
                </c:pt>
                <c:pt idx="538">
                  <c:v>0.6</c:v>
                </c:pt>
                <c:pt idx="539">
                  <c:v>0.41</c:v>
                </c:pt>
                <c:pt idx="540">
                  <c:v>0.54</c:v>
                </c:pt>
                <c:pt idx="541">
                  <c:v>0.25</c:v>
                </c:pt>
                <c:pt idx="542">
                  <c:v>0.27</c:v>
                </c:pt>
                <c:pt idx="543">
                  <c:v>0.9</c:v>
                </c:pt>
                <c:pt idx="544">
                  <c:v>0.15</c:v>
                </c:pt>
                <c:pt idx="545">
                  <c:v>0.13</c:v>
                </c:pt>
                <c:pt idx="546">
                  <c:v>0.64</c:v>
                </c:pt>
                <c:pt idx="547">
                  <c:v>0.25</c:v>
                </c:pt>
                <c:pt idx="548">
                  <c:v>0.56000000000000005</c:v>
                </c:pt>
                <c:pt idx="549">
                  <c:v>0</c:v>
                </c:pt>
                <c:pt idx="550">
                  <c:v>0.28999999999999998</c:v>
                </c:pt>
                <c:pt idx="551">
                  <c:v>0.53</c:v>
                </c:pt>
                <c:pt idx="552">
                  <c:v>0.38</c:v>
                </c:pt>
                <c:pt idx="553">
                  <c:v>0.08</c:v>
                </c:pt>
                <c:pt idx="554">
                  <c:v>0.49</c:v>
                </c:pt>
                <c:pt idx="555">
                  <c:v>0.23</c:v>
                </c:pt>
                <c:pt idx="556">
                  <c:v>0.75</c:v>
                </c:pt>
                <c:pt idx="557">
                  <c:v>0.15</c:v>
                </c:pt>
                <c:pt idx="558">
                  <c:v>0.59</c:v>
                </c:pt>
                <c:pt idx="559">
                  <c:v>0.47</c:v>
                </c:pt>
                <c:pt idx="560">
                  <c:v>0</c:v>
                </c:pt>
                <c:pt idx="561">
                  <c:v>0</c:v>
                </c:pt>
                <c:pt idx="562">
                  <c:v>0.44</c:v>
                </c:pt>
                <c:pt idx="563">
                  <c:v>0.7</c:v>
                </c:pt>
                <c:pt idx="564">
                  <c:v>0.22</c:v>
                </c:pt>
                <c:pt idx="565">
                  <c:v>0.28000000000000003</c:v>
                </c:pt>
                <c:pt idx="566">
                  <c:v>0.53</c:v>
                </c:pt>
                <c:pt idx="567">
                  <c:v>0.63</c:v>
                </c:pt>
                <c:pt idx="568">
                  <c:v>0.38</c:v>
                </c:pt>
                <c:pt idx="569">
                  <c:v>0.76</c:v>
                </c:pt>
                <c:pt idx="570">
                  <c:v>0.57999999999999996</c:v>
                </c:pt>
                <c:pt idx="571">
                  <c:v>0.11</c:v>
                </c:pt>
                <c:pt idx="572">
                  <c:v>0.28000000000000003</c:v>
                </c:pt>
                <c:pt idx="573">
                  <c:v>0</c:v>
                </c:pt>
                <c:pt idx="574">
                  <c:v>0.12</c:v>
                </c:pt>
                <c:pt idx="575">
                  <c:v>0.28000000000000003</c:v>
                </c:pt>
                <c:pt idx="576">
                  <c:v>0.27</c:v>
                </c:pt>
                <c:pt idx="577">
                  <c:v>0.38</c:v>
                </c:pt>
                <c:pt idx="578">
                  <c:v>0.4</c:v>
                </c:pt>
                <c:pt idx="579">
                  <c:v>0.28000000000000003</c:v>
                </c:pt>
                <c:pt idx="580">
                  <c:v>0.04</c:v>
                </c:pt>
                <c:pt idx="581">
                  <c:v>0.56999999999999995</c:v>
                </c:pt>
                <c:pt idx="582">
                  <c:v>0.5</c:v>
                </c:pt>
                <c:pt idx="583">
                  <c:v>0.48</c:v>
                </c:pt>
                <c:pt idx="584">
                  <c:v>0.15</c:v>
                </c:pt>
                <c:pt idx="585">
                  <c:v>0</c:v>
                </c:pt>
                <c:pt idx="586">
                  <c:v>0.66</c:v>
                </c:pt>
                <c:pt idx="587">
                  <c:v>0.66</c:v>
                </c:pt>
                <c:pt idx="588">
                  <c:v>0.8</c:v>
                </c:pt>
                <c:pt idx="589">
                  <c:v>0.25</c:v>
                </c:pt>
                <c:pt idx="590">
                  <c:v>0.46</c:v>
                </c:pt>
                <c:pt idx="591">
                  <c:v>0.5</c:v>
                </c:pt>
                <c:pt idx="592">
                  <c:v>0.56000000000000005</c:v>
                </c:pt>
                <c:pt idx="593">
                  <c:v>0.43</c:v>
                </c:pt>
                <c:pt idx="594">
                  <c:v>0.64</c:v>
                </c:pt>
                <c:pt idx="595">
                  <c:v>0.88</c:v>
                </c:pt>
                <c:pt idx="596">
                  <c:v>0.4</c:v>
                </c:pt>
                <c:pt idx="597">
                  <c:v>0.6</c:v>
                </c:pt>
                <c:pt idx="598">
                  <c:v>0.03</c:v>
                </c:pt>
                <c:pt idx="599">
                  <c:v>0.26</c:v>
                </c:pt>
                <c:pt idx="600">
                  <c:v>0.62</c:v>
                </c:pt>
                <c:pt idx="601">
                  <c:v>0.28999999999999998</c:v>
                </c:pt>
                <c:pt idx="602">
                  <c:v>0.02</c:v>
                </c:pt>
                <c:pt idx="603">
                  <c:v>0.24</c:v>
                </c:pt>
                <c:pt idx="604">
                  <c:v>0.2</c:v>
                </c:pt>
                <c:pt idx="605">
                  <c:v>0.39</c:v>
                </c:pt>
                <c:pt idx="606">
                  <c:v>0.5</c:v>
                </c:pt>
                <c:pt idx="607">
                  <c:v>0.72</c:v>
                </c:pt>
                <c:pt idx="608">
                  <c:v>0.59</c:v>
                </c:pt>
                <c:pt idx="609">
                  <c:v>0.4</c:v>
                </c:pt>
                <c:pt idx="610">
                  <c:v>0.65</c:v>
                </c:pt>
                <c:pt idx="611">
                  <c:v>0.22</c:v>
                </c:pt>
                <c:pt idx="612">
                  <c:v>0.54</c:v>
                </c:pt>
                <c:pt idx="613">
                  <c:v>0.43</c:v>
                </c:pt>
                <c:pt idx="614">
                  <c:v>0.35</c:v>
                </c:pt>
                <c:pt idx="615">
                  <c:v>0.82</c:v>
                </c:pt>
                <c:pt idx="616">
                  <c:v>0</c:v>
                </c:pt>
                <c:pt idx="617">
                  <c:v>0.6</c:v>
                </c:pt>
                <c:pt idx="618">
                  <c:v>0.63</c:v>
                </c:pt>
                <c:pt idx="619">
                  <c:v>0.52</c:v>
                </c:pt>
                <c:pt idx="620">
                  <c:v>0.4</c:v>
                </c:pt>
                <c:pt idx="621">
                  <c:v>0.9</c:v>
                </c:pt>
                <c:pt idx="622">
                  <c:v>0.57999999999999996</c:v>
                </c:pt>
                <c:pt idx="623">
                  <c:v>0.38</c:v>
                </c:pt>
                <c:pt idx="624">
                  <c:v>0.18</c:v>
                </c:pt>
                <c:pt idx="625">
                  <c:v>0.33</c:v>
                </c:pt>
                <c:pt idx="626">
                  <c:v>0.59</c:v>
                </c:pt>
                <c:pt idx="627">
                  <c:v>0.28999999999999998</c:v>
                </c:pt>
                <c:pt idx="628">
                  <c:v>0.08</c:v>
                </c:pt>
                <c:pt idx="629">
                  <c:v>0.23</c:v>
                </c:pt>
                <c:pt idx="630">
                  <c:v>0.73</c:v>
                </c:pt>
                <c:pt idx="631">
                  <c:v>0.28000000000000003</c:v>
                </c:pt>
                <c:pt idx="632">
                  <c:v>0.35</c:v>
                </c:pt>
                <c:pt idx="633">
                  <c:v>0.31</c:v>
                </c:pt>
                <c:pt idx="634">
                  <c:v>0.03</c:v>
                </c:pt>
                <c:pt idx="635">
                  <c:v>0.6</c:v>
                </c:pt>
                <c:pt idx="636">
                  <c:v>0.51</c:v>
                </c:pt>
                <c:pt idx="637">
                  <c:v>0.73</c:v>
                </c:pt>
                <c:pt idx="638">
                  <c:v>0.5</c:v>
                </c:pt>
                <c:pt idx="639">
                  <c:v>0.21</c:v>
                </c:pt>
                <c:pt idx="640">
                  <c:v>0.38</c:v>
                </c:pt>
                <c:pt idx="641">
                  <c:v>0.32</c:v>
                </c:pt>
                <c:pt idx="642">
                  <c:v>0.31</c:v>
                </c:pt>
                <c:pt idx="643">
                  <c:v>0.47</c:v>
                </c:pt>
                <c:pt idx="644">
                  <c:v>0.2</c:v>
                </c:pt>
                <c:pt idx="645">
                  <c:v>0.42</c:v>
                </c:pt>
                <c:pt idx="646">
                  <c:v>0.76</c:v>
                </c:pt>
                <c:pt idx="647">
                  <c:v>0.52</c:v>
                </c:pt>
                <c:pt idx="648">
                  <c:v>0.53</c:v>
                </c:pt>
                <c:pt idx="649">
                  <c:v>0.45</c:v>
                </c:pt>
                <c:pt idx="650">
                  <c:v>0.31</c:v>
                </c:pt>
                <c:pt idx="651">
                  <c:v>0.75</c:v>
                </c:pt>
                <c:pt idx="652">
                  <c:v>0.24</c:v>
                </c:pt>
                <c:pt idx="653">
                  <c:v>0.39</c:v>
                </c:pt>
                <c:pt idx="654">
                  <c:v>0.5</c:v>
                </c:pt>
                <c:pt idx="655">
                  <c:v>0.48</c:v>
                </c:pt>
                <c:pt idx="656">
                  <c:v>0.22</c:v>
                </c:pt>
                <c:pt idx="657">
                  <c:v>0.38</c:v>
                </c:pt>
                <c:pt idx="658">
                  <c:v>0.39</c:v>
                </c:pt>
                <c:pt idx="659">
                  <c:v>0.27</c:v>
                </c:pt>
                <c:pt idx="660">
                  <c:v>0</c:v>
                </c:pt>
                <c:pt idx="661">
                  <c:v>0.14000000000000001</c:v>
                </c:pt>
                <c:pt idx="662">
                  <c:v>0.6</c:v>
                </c:pt>
                <c:pt idx="663">
                  <c:v>0.33</c:v>
                </c:pt>
                <c:pt idx="664">
                  <c:v>0.8</c:v>
                </c:pt>
                <c:pt idx="665">
                  <c:v>0.15</c:v>
                </c:pt>
                <c:pt idx="666">
                  <c:v>0.66</c:v>
                </c:pt>
                <c:pt idx="667">
                  <c:v>0.5</c:v>
                </c:pt>
                <c:pt idx="668">
                  <c:v>0.66</c:v>
                </c:pt>
                <c:pt idx="669">
                  <c:v>0.94</c:v>
                </c:pt>
                <c:pt idx="670">
                  <c:v>0.08</c:v>
                </c:pt>
                <c:pt idx="671">
                  <c:v>0.53</c:v>
                </c:pt>
                <c:pt idx="672">
                  <c:v>0</c:v>
                </c:pt>
                <c:pt idx="673">
                  <c:v>0.14000000000000001</c:v>
                </c:pt>
                <c:pt idx="674">
                  <c:v>0.43</c:v>
                </c:pt>
                <c:pt idx="675">
                  <c:v>0.41</c:v>
                </c:pt>
                <c:pt idx="676">
                  <c:v>0.53</c:v>
                </c:pt>
                <c:pt idx="677">
                  <c:v>0.62</c:v>
                </c:pt>
                <c:pt idx="678">
                  <c:v>0.39</c:v>
                </c:pt>
                <c:pt idx="679">
                  <c:v>0.75</c:v>
                </c:pt>
                <c:pt idx="680">
                  <c:v>0.6</c:v>
                </c:pt>
                <c:pt idx="681">
                  <c:v>0.24</c:v>
                </c:pt>
                <c:pt idx="682">
                  <c:v>0.2</c:v>
                </c:pt>
                <c:pt idx="683">
                  <c:v>0.19</c:v>
                </c:pt>
                <c:pt idx="684">
                  <c:v>0.53</c:v>
                </c:pt>
                <c:pt idx="685">
                  <c:v>0.53</c:v>
                </c:pt>
                <c:pt idx="686">
                  <c:v>0.47</c:v>
                </c:pt>
                <c:pt idx="687">
                  <c:v>0.38</c:v>
                </c:pt>
                <c:pt idx="688">
                  <c:v>0.42</c:v>
                </c:pt>
                <c:pt idx="689">
                  <c:v>0.22</c:v>
                </c:pt>
                <c:pt idx="690">
                  <c:v>0.69</c:v>
                </c:pt>
                <c:pt idx="691">
                  <c:v>0.56999999999999995</c:v>
                </c:pt>
                <c:pt idx="692">
                  <c:v>0.67</c:v>
                </c:pt>
                <c:pt idx="693">
                  <c:v>0.14000000000000001</c:v>
                </c:pt>
                <c:pt idx="694">
                  <c:v>0.14000000000000001</c:v>
                </c:pt>
                <c:pt idx="695">
                  <c:v>0.6</c:v>
                </c:pt>
                <c:pt idx="696">
                  <c:v>0.79</c:v>
                </c:pt>
                <c:pt idx="697">
                  <c:v>0.57999999999999996</c:v>
                </c:pt>
                <c:pt idx="698">
                  <c:v>0.5</c:v>
                </c:pt>
                <c:pt idx="699">
                  <c:v>0.38</c:v>
                </c:pt>
                <c:pt idx="700">
                  <c:v>0.6</c:v>
                </c:pt>
                <c:pt idx="701">
                  <c:v>0.18</c:v>
                </c:pt>
                <c:pt idx="702">
                  <c:v>0.37</c:v>
                </c:pt>
                <c:pt idx="703">
                  <c:v>0.55000000000000004</c:v>
                </c:pt>
                <c:pt idx="704">
                  <c:v>0</c:v>
                </c:pt>
                <c:pt idx="705">
                  <c:v>0.61</c:v>
                </c:pt>
                <c:pt idx="706">
                  <c:v>0.36</c:v>
                </c:pt>
                <c:pt idx="707">
                  <c:v>0.88</c:v>
                </c:pt>
                <c:pt idx="708">
                  <c:v>0.5</c:v>
                </c:pt>
                <c:pt idx="709">
                  <c:v>0.48</c:v>
                </c:pt>
                <c:pt idx="710">
                  <c:v>0.1</c:v>
                </c:pt>
                <c:pt idx="711">
                  <c:v>0.28000000000000003</c:v>
                </c:pt>
                <c:pt idx="712">
                  <c:v>0.75</c:v>
                </c:pt>
                <c:pt idx="713">
                  <c:v>0.62</c:v>
                </c:pt>
                <c:pt idx="714">
                  <c:v>0.5</c:v>
                </c:pt>
                <c:pt idx="715">
                  <c:v>0.54</c:v>
                </c:pt>
                <c:pt idx="716">
                  <c:v>0.28999999999999998</c:v>
                </c:pt>
                <c:pt idx="717">
                  <c:v>0.41</c:v>
                </c:pt>
                <c:pt idx="718">
                  <c:v>0.65</c:v>
                </c:pt>
                <c:pt idx="719">
                  <c:v>0.49</c:v>
                </c:pt>
                <c:pt idx="720">
                  <c:v>0.42</c:v>
                </c:pt>
                <c:pt idx="721">
                  <c:v>0.03</c:v>
                </c:pt>
                <c:pt idx="722">
                  <c:v>0.35</c:v>
                </c:pt>
                <c:pt idx="723">
                  <c:v>0.43</c:v>
                </c:pt>
                <c:pt idx="724">
                  <c:v>0.57999999999999996</c:v>
                </c:pt>
                <c:pt idx="725">
                  <c:v>0.1</c:v>
                </c:pt>
                <c:pt idx="726">
                  <c:v>0.17</c:v>
                </c:pt>
                <c:pt idx="727">
                  <c:v>0.51</c:v>
                </c:pt>
                <c:pt idx="728">
                  <c:v>0.7</c:v>
                </c:pt>
                <c:pt idx="729">
                  <c:v>0.46</c:v>
                </c:pt>
                <c:pt idx="730">
                  <c:v>0.32</c:v>
                </c:pt>
                <c:pt idx="731">
                  <c:v>0.45</c:v>
                </c:pt>
                <c:pt idx="732">
                  <c:v>0.57999999999999996</c:v>
                </c:pt>
                <c:pt idx="733">
                  <c:v>0.28999999999999998</c:v>
                </c:pt>
                <c:pt idx="734">
                  <c:v>0.67</c:v>
                </c:pt>
                <c:pt idx="735">
                  <c:v>0.81</c:v>
                </c:pt>
                <c:pt idx="736">
                  <c:v>0.5</c:v>
                </c:pt>
                <c:pt idx="737">
                  <c:v>0</c:v>
                </c:pt>
                <c:pt idx="738">
                  <c:v>0.48</c:v>
                </c:pt>
                <c:pt idx="739">
                  <c:v>0.25</c:v>
                </c:pt>
                <c:pt idx="740">
                  <c:v>0.59</c:v>
                </c:pt>
                <c:pt idx="741">
                  <c:v>0.31</c:v>
                </c:pt>
                <c:pt idx="742">
                  <c:v>0.56000000000000005</c:v>
                </c:pt>
                <c:pt idx="743">
                  <c:v>0.47</c:v>
                </c:pt>
                <c:pt idx="744">
                  <c:v>0.05</c:v>
                </c:pt>
                <c:pt idx="745">
                  <c:v>0.24</c:v>
                </c:pt>
                <c:pt idx="746">
                  <c:v>0.6</c:v>
                </c:pt>
                <c:pt idx="747">
                  <c:v>0.25</c:v>
                </c:pt>
                <c:pt idx="748">
                  <c:v>0.14000000000000001</c:v>
                </c:pt>
                <c:pt idx="749">
                  <c:v>0.46</c:v>
                </c:pt>
                <c:pt idx="750">
                  <c:v>0</c:v>
                </c:pt>
                <c:pt idx="751">
                  <c:v>0.59</c:v>
                </c:pt>
                <c:pt idx="752">
                  <c:v>0.82</c:v>
                </c:pt>
                <c:pt idx="753">
                  <c:v>0.54</c:v>
                </c:pt>
                <c:pt idx="754">
                  <c:v>0.49</c:v>
                </c:pt>
                <c:pt idx="755">
                  <c:v>0.15</c:v>
                </c:pt>
                <c:pt idx="756">
                  <c:v>0.57999999999999996</c:v>
                </c:pt>
                <c:pt idx="757">
                  <c:v>0.26</c:v>
                </c:pt>
                <c:pt idx="758">
                  <c:v>0.17</c:v>
                </c:pt>
                <c:pt idx="759">
                  <c:v>0.52</c:v>
                </c:pt>
                <c:pt idx="760">
                  <c:v>0.41</c:v>
                </c:pt>
                <c:pt idx="761">
                  <c:v>0.66</c:v>
                </c:pt>
                <c:pt idx="762">
                  <c:v>0.38</c:v>
                </c:pt>
                <c:pt idx="763">
                  <c:v>0.8</c:v>
                </c:pt>
                <c:pt idx="764">
                  <c:v>0</c:v>
                </c:pt>
                <c:pt idx="765">
                  <c:v>0.37</c:v>
                </c:pt>
                <c:pt idx="766">
                  <c:v>0.63</c:v>
                </c:pt>
                <c:pt idx="767">
                  <c:v>0.27</c:v>
                </c:pt>
                <c:pt idx="768">
                  <c:v>0.56999999999999995</c:v>
                </c:pt>
                <c:pt idx="769">
                  <c:v>0.54</c:v>
                </c:pt>
                <c:pt idx="770">
                  <c:v>0.25</c:v>
                </c:pt>
                <c:pt idx="771">
                  <c:v>0.12</c:v>
                </c:pt>
                <c:pt idx="772">
                  <c:v>0.68</c:v>
                </c:pt>
                <c:pt idx="773">
                  <c:v>0.37</c:v>
                </c:pt>
                <c:pt idx="774">
                  <c:v>0.5</c:v>
                </c:pt>
                <c:pt idx="775">
                  <c:v>0.37</c:v>
                </c:pt>
                <c:pt idx="776">
                  <c:v>0.53</c:v>
                </c:pt>
                <c:pt idx="777">
                  <c:v>0.76</c:v>
                </c:pt>
                <c:pt idx="778">
                  <c:v>0.6</c:v>
                </c:pt>
                <c:pt idx="779">
                  <c:v>0.38</c:v>
                </c:pt>
                <c:pt idx="780">
                  <c:v>0.08</c:v>
                </c:pt>
                <c:pt idx="781">
                  <c:v>0.6</c:v>
                </c:pt>
                <c:pt idx="782">
                  <c:v>0.66</c:v>
                </c:pt>
                <c:pt idx="783">
                  <c:v>0.66</c:v>
                </c:pt>
                <c:pt idx="784">
                  <c:v>0.28000000000000003</c:v>
                </c:pt>
                <c:pt idx="785">
                  <c:v>0.5</c:v>
                </c:pt>
                <c:pt idx="786">
                  <c:v>0.47</c:v>
                </c:pt>
                <c:pt idx="787">
                  <c:v>0.25</c:v>
                </c:pt>
                <c:pt idx="788">
                  <c:v>0.28000000000000003</c:v>
                </c:pt>
                <c:pt idx="789">
                  <c:v>0.75</c:v>
                </c:pt>
                <c:pt idx="790">
                  <c:v>0.11</c:v>
                </c:pt>
                <c:pt idx="791">
                  <c:v>0.1</c:v>
                </c:pt>
                <c:pt idx="792">
                  <c:v>0.64</c:v>
                </c:pt>
                <c:pt idx="793">
                  <c:v>0.64</c:v>
                </c:pt>
                <c:pt idx="794">
                  <c:v>0.61</c:v>
                </c:pt>
                <c:pt idx="795">
                  <c:v>0.41</c:v>
                </c:pt>
                <c:pt idx="796">
                  <c:v>0.36</c:v>
                </c:pt>
                <c:pt idx="797">
                  <c:v>0.67</c:v>
                </c:pt>
                <c:pt idx="798">
                  <c:v>0.7</c:v>
                </c:pt>
                <c:pt idx="799">
                  <c:v>0.25</c:v>
                </c:pt>
                <c:pt idx="800">
                  <c:v>0.6</c:v>
                </c:pt>
                <c:pt idx="801">
                  <c:v>0.73</c:v>
                </c:pt>
                <c:pt idx="802">
                  <c:v>0.33</c:v>
                </c:pt>
                <c:pt idx="803">
                  <c:v>0.28000000000000003</c:v>
                </c:pt>
                <c:pt idx="804">
                  <c:v>0.13</c:v>
                </c:pt>
                <c:pt idx="805">
                  <c:v>0.38</c:v>
                </c:pt>
                <c:pt idx="806">
                  <c:v>0.7</c:v>
                </c:pt>
                <c:pt idx="807">
                  <c:v>0.62</c:v>
                </c:pt>
                <c:pt idx="808">
                  <c:v>0.38</c:v>
                </c:pt>
                <c:pt idx="809">
                  <c:v>0.47</c:v>
                </c:pt>
                <c:pt idx="810">
                  <c:v>0.78</c:v>
                </c:pt>
                <c:pt idx="811">
                  <c:v>0.48</c:v>
                </c:pt>
                <c:pt idx="812">
                  <c:v>0.38</c:v>
                </c:pt>
                <c:pt idx="813">
                  <c:v>0.17</c:v>
                </c:pt>
                <c:pt idx="814">
                  <c:v>0.48</c:v>
                </c:pt>
                <c:pt idx="815">
                  <c:v>0.56000000000000005</c:v>
                </c:pt>
                <c:pt idx="816">
                  <c:v>0.5</c:v>
                </c:pt>
                <c:pt idx="817">
                  <c:v>0.66</c:v>
                </c:pt>
                <c:pt idx="818">
                  <c:v>0.42</c:v>
                </c:pt>
                <c:pt idx="819">
                  <c:v>0.63</c:v>
                </c:pt>
                <c:pt idx="820">
                  <c:v>0.57999999999999996</c:v>
                </c:pt>
                <c:pt idx="821">
                  <c:v>0.54</c:v>
                </c:pt>
                <c:pt idx="822">
                  <c:v>0.63</c:v>
                </c:pt>
                <c:pt idx="823">
                  <c:v>0.81</c:v>
                </c:pt>
                <c:pt idx="824">
                  <c:v>0.47</c:v>
                </c:pt>
                <c:pt idx="825">
                  <c:v>0.78</c:v>
                </c:pt>
                <c:pt idx="826">
                  <c:v>0.77</c:v>
                </c:pt>
                <c:pt idx="827">
                  <c:v>0.34</c:v>
                </c:pt>
                <c:pt idx="828">
                  <c:v>0.84</c:v>
                </c:pt>
                <c:pt idx="829">
                  <c:v>0.61</c:v>
                </c:pt>
                <c:pt idx="830">
                  <c:v>0.7</c:v>
                </c:pt>
                <c:pt idx="831">
                  <c:v>0.75</c:v>
                </c:pt>
                <c:pt idx="832">
                  <c:v>0.26</c:v>
                </c:pt>
                <c:pt idx="833">
                  <c:v>0.6</c:v>
                </c:pt>
                <c:pt idx="834">
                  <c:v>0.49</c:v>
                </c:pt>
                <c:pt idx="835">
                  <c:v>0.38</c:v>
                </c:pt>
                <c:pt idx="836">
                  <c:v>0.45</c:v>
                </c:pt>
                <c:pt idx="837">
                  <c:v>0.77</c:v>
                </c:pt>
                <c:pt idx="838">
                  <c:v>0.26</c:v>
                </c:pt>
                <c:pt idx="839">
                  <c:v>0.3</c:v>
                </c:pt>
                <c:pt idx="840">
                  <c:v>0.6</c:v>
                </c:pt>
                <c:pt idx="841">
                  <c:v>0.24</c:v>
                </c:pt>
                <c:pt idx="842">
                  <c:v>0.39</c:v>
                </c:pt>
                <c:pt idx="843">
                  <c:v>0</c:v>
                </c:pt>
                <c:pt idx="844">
                  <c:v>0.63</c:v>
                </c:pt>
                <c:pt idx="845">
                  <c:v>0</c:v>
                </c:pt>
                <c:pt idx="846">
                  <c:v>0.24</c:v>
                </c:pt>
                <c:pt idx="847">
                  <c:v>0.56999999999999995</c:v>
                </c:pt>
                <c:pt idx="848">
                  <c:v>0.56999999999999995</c:v>
                </c:pt>
                <c:pt idx="849">
                  <c:v>0.27</c:v>
                </c:pt>
                <c:pt idx="850">
                  <c:v>0.85</c:v>
                </c:pt>
                <c:pt idx="851">
                  <c:v>0.9</c:v>
                </c:pt>
                <c:pt idx="852">
                  <c:v>0.49</c:v>
                </c:pt>
                <c:pt idx="853">
                  <c:v>0.27</c:v>
                </c:pt>
                <c:pt idx="854">
                  <c:v>0.74</c:v>
                </c:pt>
                <c:pt idx="855">
                  <c:v>0.13</c:v>
                </c:pt>
                <c:pt idx="856">
                  <c:v>0.77</c:v>
                </c:pt>
                <c:pt idx="857">
                  <c:v>0</c:v>
                </c:pt>
                <c:pt idx="858">
                  <c:v>0.37</c:v>
                </c:pt>
                <c:pt idx="859">
                  <c:v>0.5</c:v>
                </c:pt>
                <c:pt idx="860">
                  <c:v>0.7</c:v>
                </c:pt>
                <c:pt idx="861">
                  <c:v>0.25</c:v>
                </c:pt>
                <c:pt idx="862">
                  <c:v>0.55000000000000004</c:v>
                </c:pt>
                <c:pt idx="863">
                  <c:v>0.53</c:v>
                </c:pt>
                <c:pt idx="864">
                  <c:v>0.13</c:v>
                </c:pt>
                <c:pt idx="865">
                  <c:v>0.2</c:v>
                </c:pt>
                <c:pt idx="866">
                  <c:v>0.51</c:v>
                </c:pt>
                <c:pt idx="867">
                  <c:v>0</c:v>
                </c:pt>
                <c:pt idx="868">
                  <c:v>0.13</c:v>
                </c:pt>
                <c:pt idx="869">
                  <c:v>0.51</c:v>
                </c:pt>
                <c:pt idx="870">
                  <c:v>0.64</c:v>
                </c:pt>
                <c:pt idx="871">
                  <c:v>0.35</c:v>
                </c:pt>
                <c:pt idx="872">
                  <c:v>0.12</c:v>
                </c:pt>
                <c:pt idx="873">
                  <c:v>0.73</c:v>
                </c:pt>
                <c:pt idx="874">
                  <c:v>0.63</c:v>
                </c:pt>
                <c:pt idx="875">
                  <c:v>0.8</c:v>
                </c:pt>
                <c:pt idx="876">
                  <c:v>0.41</c:v>
                </c:pt>
                <c:pt idx="877">
                  <c:v>0.37</c:v>
                </c:pt>
                <c:pt idx="878">
                  <c:v>0.78</c:v>
                </c:pt>
                <c:pt idx="879">
                  <c:v>0.23</c:v>
                </c:pt>
                <c:pt idx="880">
                  <c:v>0.41</c:v>
                </c:pt>
                <c:pt idx="881">
                  <c:v>0.55000000000000004</c:v>
                </c:pt>
                <c:pt idx="882">
                  <c:v>0.1</c:v>
                </c:pt>
                <c:pt idx="883">
                  <c:v>0.6</c:v>
                </c:pt>
                <c:pt idx="884">
                  <c:v>0.6</c:v>
                </c:pt>
                <c:pt idx="885">
                  <c:v>0.8</c:v>
                </c:pt>
                <c:pt idx="886">
                  <c:v>0.62</c:v>
                </c:pt>
                <c:pt idx="887">
                  <c:v>0.35</c:v>
                </c:pt>
                <c:pt idx="888">
                  <c:v>0.6</c:v>
                </c:pt>
                <c:pt idx="889">
                  <c:v>0.74</c:v>
                </c:pt>
                <c:pt idx="890">
                  <c:v>0.5</c:v>
                </c:pt>
                <c:pt idx="891">
                  <c:v>0.43</c:v>
                </c:pt>
                <c:pt idx="892">
                  <c:v>0.28999999999999998</c:v>
                </c:pt>
                <c:pt idx="893">
                  <c:v>0.37</c:v>
                </c:pt>
                <c:pt idx="894">
                  <c:v>0.47</c:v>
                </c:pt>
                <c:pt idx="895">
                  <c:v>0.34</c:v>
                </c:pt>
                <c:pt idx="896">
                  <c:v>0.5</c:v>
                </c:pt>
                <c:pt idx="897">
                  <c:v>0.66</c:v>
                </c:pt>
                <c:pt idx="898">
                  <c:v>0.46</c:v>
                </c:pt>
                <c:pt idx="899">
                  <c:v>0.56000000000000005</c:v>
                </c:pt>
                <c:pt idx="900">
                  <c:v>0.47</c:v>
                </c:pt>
                <c:pt idx="901">
                  <c:v>0.38</c:v>
                </c:pt>
                <c:pt idx="902">
                  <c:v>0.55000000000000004</c:v>
                </c:pt>
                <c:pt idx="903">
                  <c:v>0.16</c:v>
                </c:pt>
                <c:pt idx="904">
                  <c:v>0.28000000000000003</c:v>
                </c:pt>
                <c:pt idx="905">
                  <c:v>0.47</c:v>
                </c:pt>
                <c:pt idx="906">
                  <c:v>0.55000000000000004</c:v>
                </c:pt>
                <c:pt idx="907">
                  <c:v>0.48</c:v>
                </c:pt>
                <c:pt idx="908">
                  <c:v>0.54</c:v>
                </c:pt>
                <c:pt idx="909">
                  <c:v>0.28999999999999998</c:v>
                </c:pt>
                <c:pt idx="910">
                  <c:v>0.09</c:v>
                </c:pt>
                <c:pt idx="911">
                  <c:v>0.4</c:v>
                </c:pt>
                <c:pt idx="912">
                  <c:v>0.25</c:v>
                </c:pt>
                <c:pt idx="913">
                  <c:v>0.5</c:v>
                </c:pt>
                <c:pt idx="914">
                  <c:v>0.75</c:v>
                </c:pt>
                <c:pt idx="915">
                  <c:v>0.43</c:v>
                </c:pt>
                <c:pt idx="916">
                  <c:v>0.16</c:v>
                </c:pt>
                <c:pt idx="917">
                  <c:v>0.62</c:v>
                </c:pt>
                <c:pt idx="918">
                  <c:v>0.46</c:v>
                </c:pt>
                <c:pt idx="919">
                  <c:v>0.12</c:v>
                </c:pt>
                <c:pt idx="920">
                  <c:v>0.6</c:v>
                </c:pt>
                <c:pt idx="921">
                  <c:v>0.76</c:v>
                </c:pt>
                <c:pt idx="922">
                  <c:v>0.37</c:v>
                </c:pt>
                <c:pt idx="923">
                  <c:v>0.6</c:v>
                </c:pt>
                <c:pt idx="924">
                  <c:v>0.41</c:v>
                </c:pt>
                <c:pt idx="925">
                  <c:v>0.56999999999999995</c:v>
                </c:pt>
                <c:pt idx="926">
                  <c:v>0.55000000000000004</c:v>
                </c:pt>
                <c:pt idx="927">
                  <c:v>0.66</c:v>
                </c:pt>
                <c:pt idx="928">
                  <c:v>0.06</c:v>
                </c:pt>
                <c:pt idx="929">
                  <c:v>0.55000000000000004</c:v>
                </c:pt>
                <c:pt idx="930">
                  <c:v>0.63</c:v>
                </c:pt>
                <c:pt idx="931">
                  <c:v>0.5</c:v>
                </c:pt>
                <c:pt idx="932">
                  <c:v>0.35</c:v>
                </c:pt>
                <c:pt idx="933">
                  <c:v>0.41</c:v>
                </c:pt>
                <c:pt idx="934">
                  <c:v>0.11</c:v>
                </c:pt>
                <c:pt idx="935">
                  <c:v>0.21</c:v>
                </c:pt>
                <c:pt idx="936">
                  <c:v>0.53</c:v>
                </c:pt>
                <c:pt idx="937">
                  <c:v>0.86</c:v>
                </c:pt>
                <c:pt idx="938">
                  <c:v>0.85</c:v>
                </c:pt>
                <c:pt idx="939">
                  <c:v>0.38</c:v>
                </c:pt>
                <c:pt idx="940">
                  <c:v>0.54</c:v>
                </c:pt>
                <c:pt idx="941">
                  <c:v>0.18</c:v>
                </c:pt>
                <c:pt idx="942">
                  <c:v>0.4</c:v>
                </c:pt>
                <c:pt idx="943">
                  <c:v>0.37</c:v>
                </c:pt>
                <c:pt idx="944">
                  <c:v>0.56000000000000005</c:v>
                </c:pt>
                <c:pt idx="945">
                  <c:v>0.28000000000000003</c:v>
                </c:pt>
                <c:pt idx="946">
                  <c:v>0.63</c:v>
                </c:pt>
                <c:pt idx="947">
                  <c:v>0.83</c:v>
                </c:pt>
                <c:pt idx="948">
                  <c:v>0.17</c:v>
                </c:pt>
                <c:pt idx="949">
                  <c:v>0.45</c:v>
                </c:pt>
                <c:pt idx="950">
                  <c:v>0.6</c:v>
                </c:pt>
                <c:pt idx="951">
                  <c:v>0.52</c:v>
                </c:pt>
                <c:pt idx="952">
                  <c:v>0.57999999999999996</c:v>
                </c:pt>
                <c:pt idx="953">
                  <c:v>0.6</c:v>
                </c:pt>
                <c:pt idx="954">
                  <c:v>0.54</c:v>
                </c:pt>
                <c:pt idx="955">
                  <c:v>0.5</c:v>
                </c:pt>
                <c:pt idx="956">
                  <c:v>0.64</c:v>
                </c:pt>
                <c:pt idx="957">
                  <c:v>0.43</c:v>
                </c:pt>
                <c:pt idx="958">
                  <c:v>0.34</c:v>
                </c:pt>
                <c:pt idx="959">
                  <c:v>0.47</c:v>
                </c:pt>
                <c:pt idx="960">
                  <c:v>0.78</c:v>
                </c:pt>
                <c:pt idx="961">
                  <c:v>0.33</c:v>
                </c:pt>
                <c:pt idx="962">
                  <c:v>0.9</c:v>
                </c:pt>
                <c:pt idx="963">
                  <c:v>0.78</c:v>
                </c:pt>
                <c:pt idx="964">
                  <c:v>0.64</c:v>
                </c:pt>
                <c:pt idx="965">
                  <c:v>0.65</c:v>
                </c:pt>
                <c:pt idx="966">
                  <c:v>0.89</c:v>
                </c:pt>
                <c:pt idx="967">
                  <c:v>0.65</c:v>
                </c:pt>
                <c:pt idx="968">
                  <c:v>0.75</c:v>
                </c:pt>
                <c:pt idx="969">
                  <c:v>0.76</c:v>
                </c:pt>
                <c:pt idx="970">
                  <c:v>0.8</c:v>
                </c:pt>
                <c:pt idx="971">
                  <c:v>0.88</c:v>
                </c:pt>
                <c:pt idx="972">
                  <c:v>0.35</c:v>
                </c:pt>
                <c:pt idx="973">
                  <c:v>0.45</c:v>
                </c:pt>
                <c:pt idx="974">
                  <c:v>0.8</c:v>
                </c:pt>
                <c:pt idx="975">
                  <c:v>0.6</c:v>
                </c:pt>
                <c:pt idx="976">
                  <c:v>0.73</c:v>
                </c:pt>
                <c:pt idx="977">
                  <c:v>0.52</c:v>
                </c:pt>
                <c:pt idx="978">
                  <c:v>0.52</c:v>
                </c:pt>
                <c:pt idx="979">
                  <c:v>0.53</c:v>
                </c:pt>
                <c:pt idx="980">
                  <c:v>0.53</c:v>
                </c:pt>
                <c:pt idx="981">
                  <c:v>0.18</c:v>
                </c:pt>
                <c:pt idx="982">
                  <c:v>0.59</c:v>
                </c:pt>
                <c:pt idx="983">
                  <c:v>0.75</c:v>
                </c:pt>
                <c:pt idx="984">
                  <c:v>0.34</c:v>
                </c:pt>
                <c:pt idx="985">
                  <c:v>0.76</c:v>
                </c:pt>
                <c:pt idx="986">
                  <c:v>0.68</c:v>
                </c:pt>
                <c:pt idx="987">
                  <c:v>0.5</c:v>
                </c:pt>
                <c:pt idx="988">
                  <c:v>0.53</c:v>
                </c:pt>
                <c:pt idx="989">
                  <c:v>0.56999999999999995</c:v>
                </c:pt>
                <c:pt idx="990">
                  <c:v>0</c:v>
                </c:pt>
                <c:pt idx="991">
                  <c:v>0.5</c:v>
                </c:pt>
                <c:pt idx="992">
                  <c:v>0.8</c:v>
                </c:pt>
                <c:pt idx="993">
                  <c:v>0.68</c:v>
                </c:pt>
                <c:pt idx="994">
                  <c:v>0.24</c:v>
                </c:pt>
                <c:pt idx="995">
                  <c:v>0.69</c:v>
                </c:pt>
                <c:pt idx="996">
                  <c:v>0.65</c:v>
                </c:pt>
                <c:pt idx="997">
                  <c:v>0.59</c:v>
                </c:pt>
                <c:pt idx="998">
                  <c:v>0.24</c:v>
                </c:pt>
                <c:pt idx="999">
                  <c:v>0.46</c:v>
                </c:pt>
                <c:pt idx="1000">
                  <c:v>0.85</c:v>
                </c:pt>
                <c:pt idx="1001">
                  <c:v>0.16</c:v>
                </c:pt>
                <c:pt idx="1002">
                  <c:v>0.39</c:v>
                </c:pt>
                <c:pt idx="1003">
                  <c:v>0.2</c:v>
                </c:pt>
                <c:pt idx="1004">
                  <c:v>0.43</c:v>
                </c:pt>
                <c:pt idx="1005">
                  <c:v>0.44</c:v>
                </c:pt>
                <c:pt idx="1006">
                  <c:v>0.76</c:v>
                </c:pt>
                <c:pt idx="1007">
                  <c:v>0.17</c:v>
                </c:pt>
                <c:pt idx="1008">
                  <c:v>0.88</c:v>
                </c:pt>
                <c:pt idx="1009">
                  <c:v>0.71</c:v>
                </c:pt>
                <c:pt idx="1010">
                  <c:v>0.5</c:v>
                </c:pt>
                <c:pt idx="1011">
                  <c:v>0.33</c:v>
                </c:pt>
                <c:pt idx="1012">
                  <c:v>0.4</c:v>
                </c:pt>
                <c:pt idx="1013">
                  <c:v>0.18</c:v>
                </c:pt>
                <c:pt idx="1014">
                  <c:v>0.73</c:v>
                </c:pt>
                <c:pt idx="1015">
                  <c:v>0.2</c:v>
                </c:pt>
                <c:pt idx="1016">
                  <c:v>0.65</c:v>
                </c:pt>
                <c:pt idx="1017">
                  <c:v>0.61</c:v>
                </c:pt>
                <c:pt idx="1018">
                  <c:v>0.67</c:v>
                </c:pt>
                <c:pt idx="1019">
                  <c:v>0.85</c:v>
                </c:pt>
                <c:pt idx="1020">
                  <c:v>0.62</c:v>
                </c:pt>
                <c:pt idx="1021">
                  <c:v>0.53</c:v>
                </c:pt>
                <c:pt idx="1022">
                  <c:v>0.12</c:v>
                </c:pt>
                <c:pt idx="1023">
                  <c:v>0.46</c:v>
                </c:pt>
                <c:pt idx="1024">
                  <c:v>0.65</c:v>
                </c:pt>
                <c:pt idx="1025">
                  <c:v>0.46</c:v>
                </c:pt>
                <c:pt idx="1026">
                  <c:v>0.55000000000000004</c:v>
                </c:pt>
                <c:pt idx="1027">
                  <c:v>0.52</c:v>
                </c:pt>
                <c:pt idx="1028">
                  <c:v>0.45</c:v>
                </c:pt>
                <c:pt idx="1029">
                  <c:v>0.55000000000000004</c:v>
                </c:pt>
                <c:pt idx="1030">
                  <c:v>0.55000000000000004</c:v>
                </c:pt>
                <c:pt idx="1031">
                  <c:v>0.4</c:v>
                </c:pt>
                <c:pt idx="1032">
                  <c:v>0.48</c:v>
                </c:pt>
                <c:pt idx="1033">
                  <c:v>0.61</c:v>
                </c:pt>
                <c:pt idx="1034">
                  <c:v>0.5</c:v>
                </c:pt>
                <c:pt idx="1035">
                  <c:v>0.14000000000000001</c:v>
                </c:pt>
                <c:pt idx="1036">
                  <c:v>0.7</c:v>
                </c:pt>
                <c:pt idx="1037">
                  <c:v>0.85</c:v>
                </c:pt>
                <c:pt idx="1038">
                  <c:v>0.62</c:v>
                </c:pt>
                <c:pt idx="1039">
                  <c:v>0.3</c:v>
                </c:pt>
                <c:pt idx="1040">
                  <c:v>0.2</c:v>
                </c:pt>
                <c:pt idx="1041">
                  <c:v>0.5</c:v>
                </c:pt>
                <c:pt idx="1042">
                  <c:v>0.61</c:v>
                </c:pt>
                <c:pt idx="1043">
                  <c:v>0.62</c:v>
                </c:pt>
                <c:pt idx="1044">
                  <c:v>0.26</c:v>
                </c:pt>
                <c:pt idx="1045">
                  <c:v>0.36</c:v>
                </c:pt>
                <c:pt idx="1046">
                  <c:v>0.76</c:v>
                </c:pt>
                <c:pt idx="1047">
                  <c:v>0.5</c:v>
                </c:pt>
                <c:pt idx="1048">
                  <c:v>0.55000000000000004</c:v>
                </c:pt>
                <c:pt idx="1049">
                  <c:v>0.5</c:v>
                </c:pt>
                <c:pt idx="1050">
                  <c:v>0.39</c:v>
                </c:pt>
                <c:pt idx="1051">
                  <c:v>0.79</c:v>
                </c:pt>
                <c:pt idx="1052">
                  <c:v>0.48</c:v>
                </c:pt>
                <c:pt idx="1053">
                  <c:v>0.39</c:v>
                </c:pt>
                <c:pt idx="1054">
                  <c:v>0.51</c:v>
                </c:pt>
                <c:pt idx="1055">
                  <c:v>0.11</c:v>
                </c:pt>
                <c:pt idx="1056">
                  <c:v>0.42</c:v>
                </c:pt>
                <c:pt idx="1057">
                  <c:v>0.49</c:v>
                </c:pt>
                <c:pt idx="1058">
                  <c:v>0.54</c:v>
                </c:pt>
                <c:pt idx="1059">
                  <c:v>0.69</c:v>
                </c:pt>
                <c:pt idx="1060">
                  <c:v>0.52</c:v>
                </c:pt>
                <c:pt idx="1061">
                  <c:v>0.77</c:v>
                </c:pt>
                <c:pt idx="1062">
                  <c:v>0.42</c:v>
                </c:pt>
                <c:pt idx="1063">
                  <c:v>0.38</c:v>
                </c:pt>
                <c:pt idx="1064">
                  <c:v>0.75</c:v>
                </c:pt>
                <c:pt idx="1065">
                  <c:v>0.5</c:v>
                </c:pt>
                <c:pt idx="1066">
                  <c:v>0.52</c:v>
                </c:pt>
                <c:pt idx="1067">
                  <c:v>0.46</c:v>
                </c:pt>
                <c:pt idx="1068">
                  <c:v>0.59</c:v>
                </c:pt>
                <c:pt idx="1069">
                  <c:v>0.6</c:v>
                </c:pt>
                <c:pt idx="1070">
                  <c:v>0.31</c:v>
                </c:pt>
                <c:pt idx="1071">
                  <c:v>0.44</c:v>
                </c:pt>
                <c:pt idx="1072">
                  <c:v>0.75</c:v>
                </c:pt>
                <c:pt idx="1073">
                  <c:v>0.33</c:v>
                </c:pt>
                <c:pt idx="1074">
                  <c:v>0.28999999999999998</c:v>
                </c:pt>
                <c:pt idx="1075">
                  <c:v>0.27</c:v>
                </c:pt>
                <c:pt idx="1076">
                  <c:v>0.4</c:v>
                </c:pt>
                <c:pt idx="1077">
                  <c:v>0.6</c:v>
                </c:pt>
                <c:pt idx="1078">
                  <c:v>0.69</c:v>
                </c:pt>
                <c:pt idx="1079">
                  <c:v>0.55000000000000004</c:v>
                </c:pt>
                <c:pt idx="1080">
                  <c:v>0.8</c:v>
                </c:pt>
                <c:pt idx="1081">
                  <c:v>0.73</c:v>
                </c:pt>
                <c:pt idx="1082">
                  <c:v>0.62</c:v>
                </c:pt>
                <c:pt idx="1083">
                  <c:v>0.47</c:v>
                </c:pt>
                <c:pt idx="1084">
                  <c:v>0.5</c:v>
                </c:pt>
                <c:pt idx="1085">
                  <c:v>0.87</c:v>
                </c:pt>
                <c:pt idx="1086">
                  <c:v>0.28999999999999998</c:v>
                </c:pt>
                <c:pt idx="1087">
                  <c:v>0.55000000000000004</c:v>
                </c:pt>
                <c:pt idx="1088">
                  <c:v>0.28000000000000003</c:v>
                </c:pt>
                <c:pt idx="1089">
                  <c:v>0.57999999999999996</c:v>
                </c:pt>
                <c:pt idx="1090">
                  <c:v>0.59</c:v>
                </c:pt>
                <c:pt idx="1091">
                  <c:v>0.64</c:v>
                </c:pt>
                <c:pt idx="1092">
                  <c:v>0.42</c:v>
                </c:pt>
                <c:pt idx="1093">
                  <c:v>0.56999999999999995</c:v>
                </c:pt>
                <c:pt idx="1094">
                  <c:v>0.38</c:v>
                </c:pt>
                <c:pt idx="1095">
                  <c:v>0.41</c:v>
                </c:pt>
                <c:pt idx="1096">
                  <c:v>0.55000000000000004</c:v>
                </c:pt>
                <c:pt idx="1097">
                  <c:v>0.75</c:v>
                </c:pt>
                <c:pt idx="1098">
                  <c:v>0.57999999999999996</c:v>
                </c:pt>
                <c:pt idx="1099">
                  <c:v>0.54</c:v>
                </c:pt>
                <c:pt idx="1100">
                  <c:v>0.42</c:v>
                </c:pt>
                <c:pt idx="1101">
                  <c:v>0</c:v>
                </c:pt>
                <c:pt idx="1102">
                  <c:v>0.55000000000000004</c:v>
                </c:pt>
                <c:pt idx="1103">
                  <c:v>0.7</c:v>
                </c:pt>
                <c:pt idx="1104">
                  <c:v>0.47</c:v>
                </c:pt>
                <c:pt idx="1105">
                  <c:v>0.28999999999999998</c:v>
                </c:pt>
                <c:pt idx="1106">
                  <c:v>0.62</c:v>
                </c:pt>
                <c:pt idx="1107">
                  <c:v>0.28999999999999998</c:v>
                </c:pt>
                <c:pt idx="1108">
                  <c:v>0.43</c:v>
                </c:pt>
                <c:pt idx="1109">
                  <c:v>0</c:v>
                </c:pt>
                <c:pt idx="1110">
                  <c:v>0.6</c:v>
                </c:pt>
                <c:pt idx="1111">
                  <c:v>0.45</c:v>
                </c:pt>
                <c:pt idx="1112">
                  <c:v>0.55000000000000004</c:v>
                </c:pt>
                <c:pt idx="1113">
                  <c:v>0.77</c:v>
                </c:pt>
                <c:pt idx="1114">
                  <c:v>0.45</c:v>
                </c:pt>
                <c:pt idx="1115">
                  <c:v>0.62</c:v>
                </c:pt>
                <c:pt idx="1116">
                  <c:v>0.2</c:v>
                </c:pt>
                <c:pt idx="1117">
                  <c:v>0.51</c:v>
                </c:pt>
                <c:pt idx="1118">
                  <c:v>0.8</c:v>
                </c:pt>
                <c:pt idx="1119">
                  <c:v>0.65</c:v>
                </c:pt>
                <c:pt idx="1120">
                  <c:v>0.9</c:v>
                </c:pt>
                <c:pt idx="1121">
                  <c:v>0.62</c:v>
                </c:pt>
                <c:pt idx="1122">
                  <c:v>0.74</c:v>
                </c:pt>
                <c:pt idx="1123">
                  <c:v>0.86</c:v>
                </c:pt>
                <c:pt idx="1124">
                  <c:v>0.57999999999999996</c:v>
                </c:pt>
                <c:pt idx="1125">
                  <c:v>0.8</c:v>
                </c:pt>
                <c:pt idx="1126">
                  <c:v>0.43</c:v>
                </c:pt>
                <c:pt idx="1127">
                  <c:v>0.49</c:v>
                </c:pt>
                <c:pt idx="1128">
                  <c:v>0.47</c:v>
                </c:pt>
                <c:pt idx="1129">
                  <c:v>0.8</c:v>
                </c:pt>
                <c:pt idx="1130">
                  <c:v>0.4</c:v>
                </c:pt>
                <c:pt idx="1131">
                  <c:v>0.63</c:v>
                </c:pt>
                <c:pt idx="1132">
                  <c:v>0.71</c:v>
                </c:pt>
                <c:pt idx="1133">
                  <c:v>0.48</c:v>
                </c:pt>
                <c:pt idx="1134">
                  <c:v>0.5</c:v>
                </c:pt>
                <c:pt idx="1135">
                  <c:v>0.59</c:v>
                </c:pt>
                <c:pt idx="1136">
                  <c:v>0.47</c:v>
                </c:pt>
                <c:pt idx="1137">
                  <c:v>0</c:v>
                </c:pt>
                <c:pt idx="1138">
                  <c:v>0.9</c:v>
                </c:pt>
                <c:pt idx="1139">
                  <c:v>0.73</c:v>
                </c:pt>
                <c:pt idx="1140">
                  <c:v>0</c:v>
                </c:pt>
                <c:pt idx="1141">
                  <c:v>0.43</c:v>
                </c:pt>
                <c:pt idx="1142">
                  <c:v>0.69</c:v>
                </c:pt>
                <c:pt idx="1143">
                  <c:v>0.14000000000000001</c:v>
                </c:pt>
                <c:pt idx="1144">
                  <c:v>0.65</c:v>
                </c:pt>
                <c:pt idx="1145">
                  <c:v>0.46</c:v>
                </c:pt>
                <c:pt idx="1146">
                  <c:v>0.74</c:v>
                </c:pt>
                <c:pt idx="1147">
                  <c:v>0.57999999999999996</c:v>
                </c:pt>
                <c:pt idx="1148">
                  <c:v>0.35</c:v>
                </c:pt>
                <c:pt idx="1149">
                  <c:v>0.77</c:v>
                </c:pt>
                <c:pt idx="1150">
                  <c:v>0.6</c:v>
                </c:pt>
                <c:pt idx="1151">
                  <c:v>0.45</c:v>
                </c:pt>
                <c:pt idx="1152">
                  <c:v>0.46</c:v>
                </c:pt>
                <c:pt idx="1153">
                  <c:v>0.6</c:v>
                </c:pt>
                <c:pt idx="1154">
                  <c:v>0.36</c:v>
                </c:pt>
                <c:pt idx="1155">
                  <c:v>0.43</c:v>
                </c:pt>
                <c:pt idx="1156">
                  <c:v>0.33</c:v>
                </c:pt>
                <c:pt idx="1157">
                  <c:v>0.56999999999999995</c:v>
                </c:pt>
                <c:pt idx="1158">
                  <c:v>0.48</c:v>
                </c:pt>
                <c:pt idx="1159">
                  <c:v>0.8</c:v>
                </c:pt>
                <c:pt idx="1160">
                  <c:v>0.87</c:v>
                </c:pt>
                <c:pt idx="1161">
                  <c:v>0.5</c:v>
                </c:pt>
                <c:pt idx="1162">
                  <c:v>0.65</c:v>
                </c:pt>
                <c:pt idx="1163">
                  <c:v>0.53</c:v>
                </c:pt>
                <c:pt idx="1164">
                  <c:v>0.33</c:v>
                </c:pt>
                <c:pt idx="1165">
                  <c:v>0.35</c:v>
                </c:pt>
                <c:pt idx="1166">
                  <c:v>0.33</c:v>
                </c:pt>
                <c:pt idx="1167">
                  <c:v>0.38</c:v>
                </c:pt>
                <c:pt idx="1168">
                  <c:v>0.6</c:v>
                </c:pt>
                <c:pt idx="1169">
                  <c:v>0.1</c:v>
                </c:pt>
                <c:pt idx="1170">
                  <c:v>0.75</c:v>
                </c:pt>
                <c:pt idx="1171">
                  <c:v>0.78</c:v>
                </c:pt>
                <c:pt idx="1172">
                  <c:v>0.57999999999999996</c:v>
                </c:pt>
                <c:pt idx="1173">
                  <c:v>0.17</c:v>
                </c:pt>
                <c:pt idx="1174">
                  <c:v>0.21</c:v>
                </c:pt>
                <c:pt idx="1175">
                  <c:v>0.75</c:v>
                </c:pt>
                <c:pt idx="1176">
                  <c:v>0.21</c:v>
                </c:pt>
                <c:pt idx="1177">
                  <c:v>0.49</c:v>
                </c:pt>
                <c:pt idx="1178">
                  <c:v>0.43</c:v>
                </c:pt>
                <c:pt idx="1179">
                  <c:v>0.21</c:v>
                </c:pt>
                <c:pt idx="1180">
                  <c:v>0.59</c:v>
                </c:pt>
                <c:pt idx="1181">
                  <c:v>0.67</c:v>
                </c:pt>
                <c:pt idx="1182">
                  <c:v>0.49</c:v>
                </c:pt>
                <c:pt idx="1183">
                  <c:v>0.56000000000000005</c:v>
                </c:pt>
                <c:pt idx="1184">
                  <c:v>0.23</c:v>
                </c:pt>
                <c:pt idx="1185">
                  <c:v>0.22</c:v>
                </c:pt>
                <c:pt idx="1186">
                  <c:v>0.82</c:v>
                </c:pt>
                <c:pt idx="1187">
                  <c:v>0.69</c:v>
                </c:pt>
                <c:pt idx="1188">
                  <c:v>0.6</c:v>
                </c:pt>
                <c:pt idx="1189">
                  <c:v>0.4</c:v>
                </c:pt>
                <c:pt idx="1190">
                  <c:v>0.28000000000000003</c:v>
                </c:pt>
                <c:pt idx="1191">
                  <c:v>0.42</c:v>
                </c:pt>
                <c:pt idx="1192">
                  <c:v>0.56999999999999995</c:v>
                </c:pt>
                <c:pt idx="1193">
                  <c:v>0.61</c:v>
                </c:pt>
                <c:pt idx="1194">
                  <c:v>0.11</c:v>
                </c:pt>
                <c:pt idx="1195">
                  <c:v>0.57999999999999996</c:v>
                </c:pt>
                <c:pt idx="1196">
                  <c:v>0.53</c:v>
                </c:pt>
                <c:pt idx="1197">
                  <c:v>0.37</c:v>
                </c:pt>
                <c:pt idx="1198">
                  <c:v>0.76</c:v>
                </c:pt>
                <c:pt idx="1199">
                  <c:v>0.43</c:v>
                </c:pt>
                <c:pt idx="1200">
                  <c:v>0.17</c:v>
                </c:pt>
                <c:pt idx="1201">
                  <c:v>0.59</c:v>
                </c:pt>
                <c:pt idx="1202">
                  <c:v>0.28999999999999998</c:v>
                </c:pt>
                <c:pt idx="1203">
                  <c:v>0.83</c:v>
                </c:pt>
                <c:pt idx="1204">
                  <c:v>0.8</c:v>
                </c:pt>
                <c:pt idx="1205">
                  <c:v>0.4</c:v>
                </c:pt>
                <c:pt idx="1206">
                  <c:v>0.51</c:v>
                </c:pt>
                <c:pt idx="1207">
                  <c:v>0.37</c:v>
                </c:pt>
                <c:pt idx="1208">
                  <c:v>0.51</c:v>
                </c:pt>
                <c:pt idx="1209">
                  <c:v>0.66</c:v>
                </c:pt>
                <c:pt idx="1210">
                  <c:v>0.8</c:v>
                </c:pt>
                <c:pt idx="1211">
                  <c:v>0.43</c:v>
                </c:pt>
                <c:pt idx="1212">
                  <c:v>0.54</c:v>
                </c:pt>
                <c:pt idx="1213">
                  <c:v>0.78</c:v>
                </c:pt>
                <c:pt idx="1214">
                  <c:v>0.46</c:v>
                </c:pt>
                <c:pt idx="1215">
                  <c:v>0.56000000000000005</c:v>
                </c:pt>
                <c:pt idx="1216">
                  <c:v>0.56999999999999995</c:v>
                </c:pt>
                <c:pt idx="1217">
                  <c:v>0.55000000000000004</c:v>
                </c:pt>
                <c:pt idx="1218">
                  <c:v>0.59</c:v>
                </c:pt>
                <c:pt idx="1219">
                  <c:v>0.62</c:v>
                </c:pt>
                <c:pt idx="1220">
                  <c:v>0.55000000000000004</c:v>
                </c:pt>
                <c:pt idx="1221">
                  <c:v>0.18</c:v>
                </c:pt>
                <c:pt idx="1222">
                  <c:v>0.5</c:v>
                </c:pt>
                <c:pt idx="1223">
                  <c:v>0.55000000000000004</c:v>
                </c:pt>
                <c:pt idx="1224">
                  <c:v>0.42</c:v>
                </c:pt>
                <c:pt idx="1225">
                  <c:v>0.17</c:v>
                </c:pt>
                <c:pt idx="1226">
                  <c:v>0.4</c:v>
                </c:pt>
                <c:pt idx="1227">
                  <c:v>0.56999999999999995</c:v>
                </c:pt>
                <c:pt idx="1228">
                  <c:v>0.63</c:v>
                </c:pt>
                <c:pt idx="1229">
                  <c:v>0.55000000000000004</c:v>
                </c:pt>
                <c:pt idx="1230">
                  <c:v>0.61</c:v>
                </c:pt>
                <c:pt idx="1231">
                  <c:v>0.18</c:v>
                </c:pt>
                <c:pt idx="1232">
                  <c:v>0.56000000000000005</c:v>
                </c:pt>
                <c:pt idx="1233">
                  <c:v>0.45</c:v>
                </c:pt>
                <c:pt idx="1234">
                  <c:v>0.51</c:v>
                </c:pt>
                <c:pt idx="1235">
                  <c:v>0.56999999999999995</c:v>
                </c:pt>
                <c:pt idx="1236">
                  <c:v>0.43</c:v>
                </c:pt>
                <c:pt idx="1237">
                  <c:v>0.59</c:v>
                </c:pt>
                <c:pt idx="1238">
                  <c:v>0.15</c:v>
                </c:pt>
                <c:pt idx="1239">
                  <c:v>0.75</c:v>
                </c:pt>
                <c:pt idx="1240">
                  <c:v>0.8</c:v>
                </c:pt>
                <c:pt idx="1241">
                  <c:v>0.54</c:v>
                </c:pt>
                <c:pt idx="1242">
                  <c:v>0.5</c:v>
                </c:pt>
                <c:pt idx="1243">
                  <c:v>0.42</c:v>
                </c:pt>
                <c:pt idx="1244">
                  <c:v>0.28999999999999998</c:v>
                </c:pt>
                <c:pt idx="1245">
                  <c:v>0.48</c:v>
                </c:pt>
                <c:pt idx="1246">
                  <c:v>0.69</c:v>
                </c:pt>
                <c:pt idx="1247">
                  <c:v>0.8</c:v>
                </c:pt>
                <c:pt idx="1248">
                  <c:v>0.38</c:v>
                </c:pt>
                <c:pt idx="1249">
                  <c:v>0.55000000000000004</c:v>
                </c:pt>
                <c:pt idx="1250">
                  <c:v>0.62</c:v>
                </c:pt>
                <c:pt idx="1251">
                  <c:v>0.83</c:v>
                </c:pt>
                <c:pt idx="1252">
                  <c:v>0.61</c:v>
                </c:pt>
                <c:pt idx="1253">
                  <c:v>0.75</c:v>
                </c:pt>
                <c:pt idx="1254">
                  <c:v>0.38</c:v>
                </c:pt>
                <c:pt idx="1255">
                  <c:v>0.44</c:v>
                </c:pt>
                <c:pt idx="1256">
                  <c:v>0.45</c:v>
                </c:pt>
                <c:pt idx="1257">
                  <c:v>0.46</c:v>
                </c:pt>
                <c:pt idx="1258">
                  <c:v>0.54</c:v>
                </c:pt>
                <c:pt idx="1259">
                  <c:v>0.51</c:v>
                </c:pt>
                <c:pt idx="1260">
                  <c:v>0.78</c:v>
                </c:pt>
                <c:pt idx="1261">
                  <c:v>0.56999999999999995</c:v>
                </c:pt>
                <c:pt idx="1262">
                  <c:v>0.6</c:v>
                </c:pt>
                <c:pt idx="1263">
                  <c:v>0.36</c:v>
                </c:pt>
                <c:pt idx="1264">
                  <c:v>0.33</c:v>
                </c:pt>
                <c:pt idx="1265">
                  <c:v>0.43</c:v>
                </c:pt>
                <c:pt idx="1266">
                  <c:v>0.73</c:v>
                </c:pt>
                <c:pt idx="1267">
                  <c:v>0.54</c:v>
                </c:pt>
                <c:pt idx="1268">
                  <c:v>0.59</c:v>
                </c:pt>
                <c:pt idx="1269">
                  <c:v>0.8</c:v>
                </c:pt>
                <c:pt idx="1270">
                  <c:v>0.62</c:v>
                </c:pt>
                <c:pt idx="1271">
                  <c:v>0.8</c:v>
                </c:pt>
                <c:pt idx="1272">
                  <c:v>0.53</c:v>
                </c:pt>
                <c:pt idx="1273">
                  <c:v>0.59</c:v>
                </c:pt>
                <c:pt idx="1274">
                  <c:v>0.4</c:v>
                </c:pt>
                <c:pt idx="1275">
                  <c:v>0.61</c:v>
                </c:pt>
                <c:pt idx="1276">
                  <c:v>0.63</c:v>
                </c:pt>
                <c:pt idx="1277">
                  <c:v>0.35</c:v>
                </c:pt>
                <c:pt idx="1278">
                  <c:v>0.8</c:v>
                </c:pt>
                <c:pt idx="1279">
                  <c:v>0.45</c:v>
                </c:pt>
                <c:pt idx="1280">
                  <c:v>0.38</c:v>
                </c:pt>
                <c:pt idx="1281">
                  <c:v>0.56999999999999995</c:v>
                </c:pt>
                <c:pt idx="1282">
                  <c:v>0.4</c:v>
                </c:pt>
                <c:pt idx="1283">
                  <c:v>0.71</c:v>
                </c:pt>
                <c:pt idx="1284">
                  <c:v>0.77</c:v>
                </c:pt>
                <c:pt idx="1285">
                  <c:v>0.7</c:v>
                </c:pt>
                <c:pt idx="1286">
                  <c:v>0.5</c:v>
                </c:pt>
                <c:pt idx="1287">
                  <c:v>0.75</c:v>
                </c:pt>
                <c:pt idx="1288">
                  <c:v>0.57999999999999996</c:v>
                </c:pt>
                <c:pt idx="1289">
                  <c:v>0.6</c:v>
                </c:pt>
                <c:pt idx="1290">
                  <c:v>0.63</c:v>
                </c:pt>
                <c:pt idx="1291">
                  <c:v>0.5</c:v>
                </c:pt>
                <c:pt idx="1292">
                  <c:v>0.78</c:v>
                </c:pt>
                <c:pt idx="1293">
                  <c:v>0.72</c:v>
                </c:pt>
                <c:pt idx="1294">
                  <c:v>0.77</c:v>
                </c:pt>
                <c:pt idx="1295">
                  <c:v>0.6</c:v>
                </c:pt>
                <c:pt idx="1296">
                  <c:v>0.6</c:v>
                </c:pt>
                <c:pt idx="1297">
                  <c:v>0.7</c:v>
                </c:pt>
                <c:pt idx="1298">
                  <c:v>0.6</c:v>
                </c:pt>
                <c:pt idx="1299">
                  <c:v>0.86</c:v>
                </c:pt>
                <c:pt idx="1300">
                  <c:v>0.48</c:v>
                </c:pt>
                <c:pt idx="1301">
                  <c:v>0.5</c:v>
                </c:pt>
                <c:pt idx="1302">
                  <c:v>0.62</c:v>
                </c:pt>
                <c:pt idx="1303">
                  <c:v>0.38</c:v>
                </c:pt>
                <c:pt idx="1304">
                  <c:v>0.62</c:v>
                </c:pt>
                <c:pt idx="1305">
                  <c:v>0.71</c:v>
                </c:pt>
                <c:pt idx="1306">
                  <c:v>0.55000000000000004</c:v>
                </c:pt>
                <c:pt idx="1307">
                  <c:v>0.38</c:v>
                </c:pt>
                <c:pt idx="1308">
                  <c:v>0.59</c:v>
                </c:pt>
                <c:pt idx="1309">
                  <c:v>0</c:v>
                </c:pt>
                <c:pt idx="1310">
                  <c:v>0.64</c:v>
                </c:pt>
                <c:pt idx="1311">
                  <c:v>0.75</c:v>
                </c:pt>
                <c:pt idx="1312">
                  <c:v>0.77</c:v>
                </c:pt>
                <c:pt idx="1313">
                  <c:v>0.35</c:v>
                </c:pt>
                <c:pt idx="1314">
                  <c:v>0.35</c:v>
                </c:pt>
                <c:pt idx="1315">
                  <c:v>0.74</c:v>
                </c:pt>
                <c:pt idx="1316">
                  <c:v>0.63</c:v>
                </c:pt>
                <c:pt idx="1317">
                  <c:v>0.63</c:v>
                </c:pt>
                <c:pt idx="1318">
                  <c:v>0.57999999999999996</c:v>
                </c:pt>
                <c:pt idx="1319">
                  <c:v>0.64</c:v>
                </c:pt>
                <c:pt idx="1320">
                  <c:v>0.52</c:v>
                </c:pt>
                <c:pt idx="1321">
                  <c:v>0.52</c:v>
                </c:pt>
                <c:pt idx="1322">
                  <c:v>0.44</c:v>
                </c:pt>
                <c:pt idx="1323">
                  <c:v>0.65</c:v>
                </c:pt>
                <c:pt idx="1324">
                  <c:v>0.49</c:v>
                </c:pt>
                <c:pt idx="1325">
                  <c:v>0.04</c:v>
                </c:pt>
                <c:pt idx="1326">
                  <c:v>0.6</c:v>
                </c:pt>
                <c:pt idx="1327">
                  <c:v>0.44</c:v>
                </c:pt>
                <c:pt idx="1328">
                  <c:v>0.56000000000000005</c:v>
                </c:pt>
                <c:pt idx="1329">
                  <c:v>0.39</c:v>
                </c:pt>
                <c:pt idx="1330">
                  <c:v>0.5</c:v>
                </c:pt>
                <c:pt idx="1331">
                  <c:v>0.33</c:v>
                </c:pt>
                <c:pt idx="1332">
                  <c:v>0.44</c:v>
                </c:pt>
                <c:pt idx="1333">
                  <c:v>0.46</c:v>
                </c:pt>
                <c:pt idx="1334">
                  <c:v>0.52</c:v>
                </c:pt>
                <c:pt idx="1335">
                  <c:v>0.51</c:v>
                </c:pt>
                <c:pt idx="1336">
                  <c:v>0</c:v>
                </c:pt>
                <c:pt idx="1337">
                  <c:v>0.6</c:v>
                </c:pt>
                <c:pt idx="1338">
                  <c:v>0.8</c:v>
                </c:pt>
                <c:pt idx="1339">
                  <c:v>0.67</c:v>
                </c:pt>
                <c:pt idx="1340">
                  <c:v>0.71</c:v>
                </c:pt>
                <c:pt idx="1341">
                  <c:v>0.55000000000000004</c:v>
                </c:pt>
                <c:pt idx="1342">
                  <c:v>0.54</c:v>
                </c:pt>
                <c:pt idx="1343">
                  <c:v>0.57999999999999996</c:v>
                </c:pt>
                <c:pt idx="1344">
                  <c:v>0.22</c:v>
                </c:pt>
                <c:pt idx="1345">
                  <c:v>0.35</c:v>
                </c:pt>
                <c:pt idx="1346">
                  <c:v>0.8</c:v>
                </c:pt>
                <c:pt idx="1347">
                  <c:v>0.48</c:v>
                </c:pt>
                <c:pt idx="1348">
                  <c:v>0.8</c:v>
                </c:pt>
                <c:pt idx="1349">
                  <c:v>0.75</c:v>
                </c:pt>
              </c:numCache>
            </c:numRef>
          </c:xVal>
          <c:yVal>
            <c:numRef>
              <c:f>'amazon cleaned'!$K$2:$K$1352</c:f>
              <c:numCache>
                <c:formatCode>0.0</c:formatCode>
                <c:ptCount val="1351"/>
                <c:pt idx="0">
                  <c:v>4.4000000000000004</c:v>
                </c:pt>
                <c:pt idx="1">
                  <c:v>4.4000000000000004</c:v>
                </c:pt>
                <c:pt idx="2">
                  <c:v>4.4000000000000004</c:v>
                </c:pt>
                <c:pt idx="3">
                  <c:v>4.5</c:v>
                </c:pt>
                <c:pt idx="4">
                  <c:v>4.3</c:v>
                </c:pt>
                <c:pt idx="5">
                  <c:v>4.0999999999999996</c:v>
                </c:pt>
                <c:pt idx="6">
                  <c:v>4.0999999999999996</c:v>
                </c:pt>
                <c:pt idx="7">
                  <c:v>4.0999999999999996</c:v>
                </c:pt>
                <c:pt idx="8">
                  <c:v>4.0999999999999996</c:v>
                </c:pt>
                <c:pt idx="9">
                  <c:v>4.3</c:v>
                </c:pt>
                <c:pt idx="10">
                  <c:v>4.3</c:v>
                </c:pt>
                <c:pt idx="11">
                  <c:v>4.3</c:v>
                </c:pt>
                <c:pt idx="12">
                  <c:v>4.0999999999999996</c:v>
                </c:pt>
                <c:pt idx="13">
                  <c:v>4.3</c:v>
                </c:pt>
                <c:pt idx="14">
                  <c:v>4.0999999999999996</c:v>
                </c:pt>
                <c:pt idx="15">
                  <c:v>4.3</c:v>
                </c:pt>
                <c:pt idx="16">
                  <c:v>4.2</c:v>
                </c:pt>
                <c:pt idx="17">
                  <c:v>4.0999999999999996</c:v>
                </c:pt>
                <c:pt idx="18">
                  <c:v>4.0999999999999996</c:v>
                </c:pt>
                <c:pt idx="19">
                  <c:v>4.5</c:v>
                </c:pt>
                <c:pt idx="20">
                  <c:v>4.0999999999999996</c:v>
                </c:pt>
                <c:pt idx="21">
                  <c:v>4.2</c:v>
                </c:pt>
                <c:pt idx="22">
                  <c:v>4.2</c:v>
                </c:pt>
                <c:pt idx="23">
                  <c:v>4.2</c:v>
                </c:pt>
                <c:pt idx="24">
                  <c:v>4.3</c:v>
                </c:pt>
                <c:pt idx="25">
                  <c:v>4.4000000000000004</c:v>
                </c:pt>
                <c:pt idx="26">
                  <c:v>4.2</c:v>
                </c:pt>
                <c:pt idx="27">
                  <c:v>4.4000000000000004</c:v>
                </c:pt>
                <c:pt idx="28">
                  <c:v>4.3</c:v>
                </c:pt>
                <c:pt idx="29">
                  <c:v>4.0999999999999996</c:v>
                </c:pt>
                <c:pt idx="30">
                  <c:v>4.4000000000000004</c:v>
                </c:pt>
                <c:pt idx="31">
                  <c:v>4.4000000000000004</c:v>
                </c:pt>
                <c:pt idx="32">
                  <c:v>4.4000000000000004</c:v>
                </c:pt>
                <c:pt idx="33">
                  <c:v>4.5</c:v>
                </c:pt>
                <c:pt idx="34">
                  <c:v>4.3</c:v>
                </c:pt>
                <c:pt idx="35">
                  <c:v>4.4000000000000004</c:v>
                </c:pt>
                <c:pt idx="36">
                  <c:v>4.4000000000000004</c:v>
                </c:pt>
                <c:pt idx="37">
                  <c:v>4.5</c:v>
                </c:pt>
                <c:pt idx="38">
                  <c:v>4.2</c:v>
                </c:pt>
                <c:pt idx="39">
                  <c:v>4.2</c:v>
                </c:pt>
                <c:pt idx="40">
                  <c:v>4.2</c:v>
                </c:pt>
                <c:pt idx="41">
                  <c:v>4.2</c:v>
                </c:pt>
                <c:pt idx="42">
                  <c:v>4.2</c:v>
                </c:pt>
                <c:pt idx="43">
                  <c:v>4.2</c:v>
                </c:pt>
                <c:pt idx="44">
                  <c:v>4.5</c:v>
                </c:pt>
                <c:pt idx="45">
                  <c:v>4.4000000000000004</c:v>
                </c:pt>
                <c:pt idx="46">
                  <c:v>4.0999999999999996</c:v>
                </c:pt>
                <c:pt idx="47">
                  <c:v>4.0999999999999996</c:v>
                </c:pt>
                <c:pt idx="48">
                  <c:v>4.0999999999999996</c:v>
                </c:pt>
                <c:pt idx="49">
                  <c:v>4.2</c:v>
                </c:pt>
                <c:pt idx="50">
                  <c:v>3.9</c:v>
                </c:pt>
                <c:pt idx="51">
                  <c:v>4.2</c:v>
                </c:pt>
                <c:pt idx="52">
                  <c:v>3.8</c:v>
                </c:pt>
                <c:pt idx="53">
                  <c:v>4.3</c:v>
                </c:pt>
                <c:pt idx="54">
                  <c:v>4.5</c:v>
                </c:pt>
                <c:pt idx="55">
                  <c:v>4.5</c:v>
                </c:pt>
                <c:pt idx="56">
                  <c:v>4.5</c:v>
                </c:pt>
                <c:pt idx="57">
                  <c:v>4.3</c:v>
                </c:pt>
                <c:pt idx="58">
                  <c:v>4.3</c:v>
                </c:pt>
                <c:pt idx="59">
                  <c:v>4.0999999999999996</c:v>
                </c:pt>
                <c:pt idx="60">
                  <c:v>4.4000000000000004</c:v>
                </c:pt>
                <c:pt idx="61">
                  <c:v>4.0999999999999996</c:v>
                </c:pt>
                <c:pt idx="62">
                  <c:v>4.2</c:v>
                </c:pt>
                <c:pt idx="63">
                  <c:v>4.4000000000000004</c:v>
                </c:pt>
                <c:pt idx="64">
                  <c:v>4.0999999999999996</c:v>
                </c:pt>
                <c:pt idx="65">
                  <c:v>4.3</c:v>
                </c:pt>
                <c:pt idx="66">
                  <c:v>4</c:v>
                </c:pt>
                <c:pt idx="67">
                  <c:v>4</c:v>
                </c:pt>
                <c:pt idx="68">
                  <c:v>4</c:v>
                </c:pt>
                <c:pt idx="69">
                  <c:v>4</c:v>
                </c:pt>
                <c:pt idx="70">
                  <c:v>4.5</c:v>
                </c:pt>
                <c:pt idx="71">
                  <c:v>4.0999999999999996</c:v>
                </c:pt>
                <c:pt idx="72">
                  <c:v>4</c:v>
                </c:pt>
                <c:pt idx="73">
                  <c:v>3.9</c:v>
                </c:pt>
                <c:pt idx="74">
                  <c:v>4</c:v>
                </c:pt>
                <c:pt idx="75">
                  <c:v>4.2</c:v>
                </c:pt>
                <c:pt idx="76">
                  <c:v>4.2</c:v>
                </c:pt>
                <c:pt idx="77">
                  <c:v>4.2</c:v>
                </c:pt>
                <c:pt idx="78">
                  <c:v>4.2</c:v>
                </c:pt>
                <c:pt idx="79">
                  <c:v>4.5</c:v>
                </c:pt>
                <c:pt idx="80">
                  <c:v>4.4000000000000004</c:v>
                </c:pt>
                <c:pt idx="81">
                  <c:v>4.0999999999999996</c:v>
                </c:pt>
                <c:pt idx="82">
                  <c:v>4.2</c:v>
                </c:pt>
                <c:pt idx="83">
                  <c:v>4.0999999999999996</c:v>
                </c:pt>
                <c:pt idx="84">
                  <c:v>4.3</c:v>
                </c:pt>
                <c:pt idx="85">
                  <c:v>4.5</c:v>
                </c:pt>
                <c:pt idx="86">
                  <c:v>4.2</c:v>
                </c:pt>
                <c:pt idx="87">
                  <c:v>4.4000000000000004</c:v>
                </c:pt>
                <c:pt idx="88">
                  <c:v>4.0999999999999996</c:v>
                </c:pt>
                <c:pt idx="89">
                  <c:v>4</c:v>
                </c:pt>
                <c:pt idx="90">
                  <c:v>4.5</c:v>
                </c:pt>
                <c:pt idx="91">
                  <c:v>4.5999999999999996</c:v>
                </c:pt>
                <c:pt idx="92">
                  <c:v>4.4000000000000004</c:v>
                </c:pt>
                <c:pt idx="93">
                  <c:v>4</c:v>
                </c:pt>
                <c:pt idx="94">
                  <c:v>4</c:v>
                </c:pt>
                <c:pt idx="95">
                  <c:v>4.0999999999999996</c:v>
                </c:pt>
                <c:pt idx="96">
                  <c:v>4.0999999999999996</c:v>
                </c:pt>
                <c:pt idx="97">
                  <c:v>4.0999999999999996</c:v>
                </c:pt>
                <c:pt idx="98">
                  <c:v>4.0999999999999996</c:v>
                </c:pt>
                <c:pt idx="99">
                  <c:v>4</c:v>
                </c:pt>
                <c:pt idx="100">
                  <c:v>4.5</c:v>
                </c:pt>
                <c:pt idx="101">
                  <c:v>3.9</c:v>
                </c:pt>
                <c:pt idx="102">
                  <c:v>3.9</c:v>
                </c:pt>
                <c:pt idx="103">
                  <c:v>4.3</c:v>
                </c:pt>
                <c:pt idx="104">
                  <c:v>3.8</c:v>
                </c:pt>
                <c:pt idx="105">
                  <c:v>4.2</c:v>
                </c:pt>
                <c:pt idx="106">
                  <c:v>4.3</c:v>
                </c:pt>
                <c:pt idx="107">
                  <c:v>4.4000000000000004</c:v>
                </c:pt>
                <c:pt idx="108">
                  <c:v>4.8</c:v>
                </c:pt>
                <c:pt idx="109">
                  <c:v>3.8</c:v>
                </c:pt>
                <c:pt idx="110">
                  <c:v>4.0999999999999996</c:v>
                </c:pt>
                <c:pt idx="111">
                  <c:v>3.9</c:v>
                </c:pt>
                <c:pt idx="112">
                  <c:v>4.3</c:v>
                </c:pt>
                <c:pt idx="113">
                  <c:v>4.4000000000000004</c:v>
                </c:pt>
                <c:pt idx="114">
                  <c:v>3.8</c:v>
                </c:pt>
                <c:pt idx="115">
                  <c:v>4.2</c:v>
                </c:pt>
                <c:pt idx="116">
                  <c:v>4.2</c:v>
                </c:pt>
                <c:pt idx="117">
                  <c:v>4.2</c:v>
                </c:pt>
                <c:pt idx="118">
                  <c:v>4.4000000000000004</c:v>
                </c:pt>
                <c:pt idx="119">
                  <c:v>4.3</c:v>
                </c:pt>
                <c:pt idx="120">
                  <c:v>4.4000000000000004</c:v>
                </c:pt>
                <c:pt idx="121">
                  <c:v>3.9</c:v>
                </c:pt>
                <c:pt idx="122">
                  <c:v>4.2</c:v>
                </c:pt>
                <c:pt idx="123">
                  <c:v>4.2</c:v>
                </c:pt>
                <c:pt idx="124">
                  <c:v>4.2</c:v>
                </c:pt>
                <c:pt idx="125">
                  <c:v>4.2</c:v>
                </c:pt>
                <c:pt idx="126">
                  <c:v>4.2</c:v>
                </c:pt>
                <c:pt idx="127">
                  <c:v>4.2</c:v>
                </c:pt>
                <c:pt idx="128">
                  <c:v>4.0999999999999996</c:v>
                </c:pt>
                <c:pt idx="129">
                  <c:v>4.0999999999999996</c:v>
                </c:pt>
                <c:pt idx="130">
                  <c:v>4.3</c:v>
                </c:pt>
                <c:pt idx="131">
                  <c:v>4</c:v>
                </c:pt>
                <c:pt idx="132">
                  <c:v>4.4000000000000004</c:v>
                </c:pt>
                <c:pt idx="133">
                  <c:v>4.3</c:v>
                </c:pt>
                <c:pt idx="134">
                  <c:v>4.3</c:v>
                </c:pt>
                <c:pt idx="135">
                  <c:v>3.7</c:v>
                </c:pt>
                <c:pt idx="136">
                  <c:v>4.2</c:v>
                </c:pt>
                <c:pt idx="137">
                  <c:v>4</c:v>
                </c:pt>
                <c:pt idx="138">
                  <c:v>4.2</c:v>
                </c:pt>
                <c:pt idx="139">
                  <c:v>4.2</c:v>
                </c:pt>
                <c:pt idx="140">
                  <c:v>3.5</c:v>
                </c:pt>
                <c:pt idx="141">
                  <c:v>4.5999999999999996</c:v>
                </c:pt>
                <c:pt idx="142">
                  <c:v>4.3</c:v>
                </c:pt>
                <c:pt idx="143">
                  <c:v>4.0999999999999996</c:v>
                </c:pt>
                <c:pt idx="144">
                  <c:v>4.4000000000000004</c:v>
                </c:pt>
                <c:pt idx="145">
                  <c:v>4.2</c:v>
                </c:pt>
                <c:pt idx="146">
                  <c:v>4.5</c:v>
                </c:pt>
                <c:pt idx="147">
                  <c:v>4.2</c:v>
                </c:pt>
                <c:pt idx="148">
                  <c:v>4.3</c:v>
                </c:pt>
                <c:pt idx="149">
                  <c:v>3.9</c:v>
                </c:pt>
                <c:pt idx="150">
                  <c:v>4.4000000000000004</c:v>
                </c:pt>
                <c:pt idx="151">
                  <c:v>4.3</c:v>
                </c:pt>
                <c:pt idx="152">
                  <c:v>4.3</c:v>
                </c:pt>
                <c:pt idx="153">
                  <c:v>3.8</c:v>
                </c:pt>
                <c:pt idx="154">
                  <c:v>3.9</c:v>
                </c:pt>
                <c:pt idx="155">
                  <c:v>4.3</c:v>
                </c:pt>
                <c:pt idx="156">
                  <c:v>4.3</c:v>
                </c:pt>
                <c:pt idx="157">
                  <c:v>4.2</c:v>
                </c:pt>
                <c:pt idx="158">
                  <c:v>4.2</c:v>
                </c:pt>
                <c:pt idx="159">
                  <c:v>4.0999999999999996</c:v>
                </c:pt>
                <c:pt idx="160">
                  <c:v>4.0999999999999996</c:v>
                </c:pt>
                <c:pt idx="161">
                  <c:v>4.2</c:v>
                </c:pt>
                <c:pt idx="162">
                  <c:v>4.2</c:v>
                </c:pt>
                <c:pt idx="163">
                  <c:v>4.2</c:v>
                </c:pt>
                <c:pt idx="164">
                  <c:v>4.2</c:v>
                </c:pt>
                <c:pt idx="165">
                  <c:v>4.0999999999999996</c:v>
                </c:pt>
                <c:pt idx="166">
                  <c:v>4.2</c:v>
                </c:pt>
                <c:pt idx="167">
                  <c:v>4.0999999999999996</c:v>
                </c:pt>
                <c:pt idx="168">
                  <c:v>4.2</c:v>
                </c:pt>
                <c:pt idx="169">
                  <c:v>4.2</c:v>
                </c:pt>
                <c:pt idx="170">
                  <c:v>3.9</c:v>
                </c:pt>
                <c:pt idx="171">
                  <c:v>4.4000000000000004</c:v>
                </c:pt>
                <c:pt idx="172">
                  <c:v>4.2</c:v>
                </c:pt>
                <c:pt idx="173">
                  <c:v>4.4000000000000004</c:v>
                </c:pt>
                <c:pt idx="174">
                  <c:v>4.0999999999999996</c:v>
                </c:pt>
                <c:pt idx="175">
                  <c:v>4.5</c:v>
                </c:pt>
                <c:pt idx="176">
                  <c:v>3.6</c:v>
                </c:pt>
                <c:pt idx="177">
                  <c:v>4.0999999999999996</c:v>
                </c:pt>
                <c:pt idx="178">
                  <c:v>4.0999999999999996</c:v>
                </c:pt>
                <c:pt idx="179">
                  <c:v>4.0999999999999996</c:v>
                </c:pt>
                <c:pt idx="180">
                  <c:v>4.4000000000000004</c:v>
                </c:pt>
                <c:pt idx="181">
                  <c:v>4.2</c:v>
                </c:pt>
                <c:pt idx="182">
                  <c:v>4.3</c:v>
                </c:pt>
                <c:pt idx="183">
                  <c:v>4</c:v>
                </c:pt>
                <c:pt idx="184">
                  <c:v>4.3</c:v>
                </c:pt>
                <c:pt idx="185">
                  <c:v>4.5</c:v>
                </c:pt>
                <c:pt idx="186">
                  <c:v>4.0999999999999996</c:v>
                </c:pt>
                <c:pt idx="187">
                  <c:v>3.9</c:v>
                </c:pt>
                <c:pt idx="188">
                  <c:v>4.0999999999999996</c:v>
                </c:pt>
                <c:pt idx="189">
                  <c:v>4.2</c:v>
                </c:pt>
                <c:pt idx="190">
                  <c:v>4.3</c:v>
                </c:pt>
                <c:pt idx="191">
                  <c:v>4.3</c:v>
                </c:pt>
                <c:pt idx="192">
                  <c:v>4.5</c:v>
                </c:pt>
                <c:pt idx="193">
                  <c:v>3.9</c:v>
                </c:pt>
                <c:pt idx="194">
                  <c:v>4.0999999999999996</c:v>
                </c:pt>
                <c:pt idx="195">
                  <c:v>4.4000000000000004</c:v>
                </c:pt>
                <c:pt idx="196">
                  <c:v>4.2</c:v>
                </c:pt>
                <c:pt idx="197">
                  <c:v>4.5</c:v>
                </c:pt>
                <c:pt idx="198">
                  <c:v>3.9</c:v>
                </c:pt>
                <c:pt idx="199">
                  <c:v>3.9</c:v>
                </c:pt>
                <c:pt idx="200">
                  <c:v>3.9</c:v>
                </c:pt>
                <c:pt idx="201">
                  <c:v>4.2</c:v>
                </c:pt>
                <c:pt idx="202">
                  <c:v>4.2</c:v>
                </c:pt>
                <c:pt idx="203">
                  <c:v>4.2</c:v>
                </c:pt>
                <c:pt idx="204">
                  <c:v>4.2</c:v>
                </c:pt>
                <c:pt idx="205">
                  <c:v>4.2</c:v>
                </c:pt>
                <c:pt idx="206">
                  <c:v>4.2</c:v>
                </c:pt>
                <c:pt idx="207">
                  <c:v>4.2</c:v>
                </c:pt>
                <c:pt idx="208">
                  <c:v>4.2</c:v>
                </c:pt>
                <c:pt idx="209">
                  <c:v>4.3</c:v>
                </c:pt>
                <c:pt idx="210">
                  <c:v>4.3</c:v>
                </c:pt>
                <c:pt idx="211">
                  <c:v>4.4000000000000004</c:v>
                </c:pt>
                <c:pt idx="212">
                  <c:v>3.9</c:v>
                </c:pt>
                <c:pt idx="213">
                  <c:v>4</c:v>
                </c:pt>
                <c:pt idx="214">
                  <c:v>4.4000000000000004</c:v>
                </c:pt>
                <c:pt idx="215">
                  <c:v>4.0999999999999996</c:v>
                </c:pt>
                <c:pt idx="216">
                  <c:v>4</c:v>
                </c:pt>
                <c:pt idx="217">
                  <c:v>4.3</c:v>
                </c:pt>
                <c:pt idx="218">
                  <c:v>3.9</c:v>
                </c:pt>
                <c:pt idx="219">
                  <c:v>3.9</c:v>
                </c:pt>
                <c:pt idx="220">
                  <c:v>4.2</c:v>
                </c:pt>
                <c:pt idx="221">
                  <c:v>3.9</c:v>
                </c:pt>
                <c:pt idx="222">
                  <c:v>4.3</c:v>
                </c:pt>
                <c:pt idx="223">
                  <c:v>4</c:v>
                </c:pt>
                <c:pt idx="224">
                  <c:v>4.2</c:v>
                </c:pt>
                <c:pt idx="225">
                  <c:v>3.9</c:v>
                </c:pt>
                <c:pt idx="226">
                  <c:v>4.0999999999999996</c:v>
                </c:pt>
                <c:pt idx="227">
                  <c:v>4</c:v>
                </c:pt>
                <c:pt idx="228">
                  <c:v>4.2</c:v>
                </c:pt>
                <c:pt idx="229">
                  <c:v>4.3</c:v>
                </c:pt>
                <c:pt idx="230">
                  <c:v>4.3</c:v>
                </c:pt>
                <c:pt idx="231">
                  <c:v>4.3</c:v>
                </c:pt>
                <c:pt idx="232">
                  <c:v>4.0999999999999996</c:v>
                </c:pt>
                <c:pt idx="233">
                  <c:v>4.3</c:v>
                </c:pt>
                <c:pt idx="234">
                  <c:v>4.3</c:v>
                </c:pt>
                <c:pt idx="235">
                  <c:v>4.3</c:v>
                </c:pt>
                <c:pt idx="236">
                  <c:v>4.2</c:v>
                </c:pt>
                <c:pt idx="237">
                  <c:v>4</c:v>
                </c:pt>
                <c:pt idx="238">
                  <c:v>4.3</c:v>
                </c:pt>
                <c:pt idx="239">
                  <c:v>4</c:v>
                </c:pt>
                <c:pt idx="240">
                  <c:v>4</c:v>
                </c:pt>
                <c:pt idx="241">
                  <c:v>4</c:v>
                </c:pt>
                <c:pt idx="242">
                  <c:v>4.0999999999999996</c:v>
                </c:pt>
                <c:pt idx="243">
                  <c:v>4.0999999999999996</c:v>
                </c:pt>
                <c:pt idx="244">
                  <c:v>4.0999999999999996</c:v>
                </c:pt>
                <c:pt idx="245">
                  <c:v>4.4000000000000004</c:v>
                </c:pt>
                <c:pt idx="246">
                  <c:v>4.0999999999999996</c:v>
                </c:pt>
                <c:pt idx="247">
                  <c:v>4.3</c:v>
                </c:pt>
                <c:pt idx="248">
                  <c:v>4.2</c:v>
                </c:pt>
                <c:pt idx="249">
                  <c:v>4.4000000000000004</c:v>
                </c:pt>
                <c:pt idx="250">
                  <c:v>4.2</c:v>
                </c:pt>
                <c:pt idx="251">
                  <c:v>3.9</c:v>
                </c:pt>
                <c:pt idx="252">
                  <c:v>4.3</c:v>
                </c:pt>
                <c:pt idx="253">
                  <c:v>3.9</c:v>
                </c:pt>
                <c:pt idx="254">
                  <c:v>4.2</c:v>
                </c:pt>
                <c:pt idx="255">
                  <c:v>4.4000000000000004</c:v>
                </c:pt>
                <c:pt idx="256">
                  <c:v>4</c:v>
                </c:pt>
                <c:pt idx="257">
                  <c:v>4</c:v>
                </c:pt>
                <c:pt idx="258">
                  <c:v>4.3</c:v>
                </c:pt>
                <c:pt idx="259">
                  <c:v>4</c:v>
                </c:pt>
                <c:pt idx="260">
                  <c:v>4.0999999999999996</c:v>
                </c:pt>
                <c:pt idx="261">
                  <c:v>3.9</c:v>
                </c:pt>
                <c:pt idx="262">
                  <c:v>4.2</c:v>
                </c:pt>
                <c:pt idx="263">
                  <c:v>4.5</c:v>
                </c:pt>
                <c:pt idx="264">
                  <c:v>4.0999999999999996</c:v>
                </c:pt>
                <c:pt idx="265">
                  <c:v>4.4000000000000004</c:v>
                </c:pt>
                <c:pt idx="266">
                  <c:v>4.5999999999999996</c:v>
                </c:pt>
                <c:pt idx="267">
                  <c:v>4.0999999999999996</c:v>
                </c:pt>
                <c:pt idx="268">
                  <c:v>4.3</c:v>
                </c:pt>
                <c:pt idx="269">
                  <c:v>4.4000000000000004</c:v>
                </c:pt>
                <c:pt idx="270">
                  <c:v>4.2</c:v>
                </c:pt>
                <c:pt idx="271">
                  <c:v>4.4000000000000004</c:v>
                </c:pt>
                <c:pt idx="272">
                  <c:v>4.3</c:v>
                </c:pt>
                <c:pt idx="273">
                  <c:v>4.3</c:v>
                </c:pt>
                <c:pt idx="274">
                  <c:v>4.3</c:v>
                </c:pt>
                <c:pt idx="275">
                  <c:v>4.2</c:v>
                </c:pt>
                <c:pt idx="276">
                  <c:v>3.9</c:v>
                </c:pt>
                <c:pt idx="277">
                  <c:v>4</c:v>
                </c:pt>
                <c:pt idx="278">
                  <c:v>4.3</c:v>
                </c:pt>
                <c:pt idx="279">
                  <c:v>4.5</c:v>
                </c:pt>
                <c:pt idx="280">
                  <c:v>4.3</c:v>
                </c:pt>
                <c:pt idx="281">
                  <c:v>4.0999999999999996</c:v>
                </c:pt>
                <c:pt idx="282">
                  <c:v>4.3</c:v>
                </c:pt>
                <c:pt idx="283">
                  <c:v>4.0999999999999996</c:v>
                </c:pt>
                <c:pt idx="284">
                  <c:v>4.0999999999999996</c:v>
                </c:pt>
                <c:pt idx="285">
                  <c:v>4.0999999999999996</c:v>
                </c:pt>
                <c:pt idx="286">
                  <c:v>4.0999999999999996</c:v>
                </c:pt>
                <c:pt idx="287">
                  <c:v>4.0999999999999996</c:v>
                </c:pt>
                <c:pt idx="288">
                  <c:v>4.0999999999999996</c:v>
                </c:pt>
                <c:pt idx="289">
                  <c:v>4.0999999999999996</c:v>
                </c:pt>
                <c:pt idx="290">
                  <c:v>4.0999999999999996</c:v>
                </c:pt>
                <c:pt idx="291">
                  <c:v>4.4000000000000004</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3.8</c:v>
                </c:pt>
                <c:pt idx="301">
                  <c:v>4.5</c:v>
                </c:pt>
                <c:pt idx="302">
                  <c:v>4.3</c:v>
                </c:pt>
                <c:pt idx="303">
                  <c:v>4.5</c:v>
                </c:pt>
                <c:pt idx="304">
                  <c:v>4</c:v>
                </c:pt>
                <c:pt idx="305">
                  <c:v>4.4000000000000004</c:v>
                </c:pt>
                <c:pt idx="306">
                  <c:v>4.4000000000000004</c:v>
                </c:pt>
                <c:pt idx="307">
                  <c:v>3.8</c:v>
                </c:pt>
                <c:pt idx="308">
                  <c:v>4.5</c:v>
                </c:pt>
                <c:pt idx="309">
                  <c:v>4.2</c:v>
                </c:pt>
                <c:pt idx="310">
                  <c:v>4.0999999999999996</c:v>
                </c:pt>
                <c:pt idx="311">
                  <c:v>3.5</c:v>
                </c:pt>
                <c:pt idx="312">
                  <c:v>4.3</c:v>
                </c:pt>
                <c:pt idx="313">
                  <c:v>4.5</c:v>
                </c:pt>
                <c:pt idx="314">
                  <c:v>4.0999999999999996</c:v>
                </c:pt>
                <c:pt idx="315">
                  <c:v>4</c:v>
                </c:pt>
                <c:pt idx="316">
                  <c:v>4.3</c:v>
                </c:pt>
                <c:pt idx="317">
                  <c:v>4.5</c:v>
                </c:pt>
                <c:pt idx="318">
                  <c:v>4.7</c:v>
                </c:pt>
                <c:pt idx="319">
                  <c:v>4.0999999999999996</c:v>
                </c:pt>
                <c:pt idx="320">
                  <c:v>4.3</c:v>
                </c:pt>
                <c:pt idx="321">
                  <c:v>4.3</c:v>
                </c:pt>
                <c:pt idx="322">
                  <c:v>3.8</c:v>
                </c:pt>
                <c:pt idx="323">
                  <c:v>4.3</c:v>
                </c:pt>
                <c:pt idx="324">
                  <c:v>4.3</c:v>
                </c:pt>
                <c:pt idx="325">
                  <c:v>4.5999999999999996</c:v>
                </c:pt>
                <c:pt idx="326">
                  <c:v>4</c:v>
                </c:pt>
                <c:pt idx="327">
                  <c:v>4</c:v>
                </c:pt>
                <c:pt idx="328">
                  <c:v>4</c:v>
                </c:pt>
                <c:pt idx="329">
                  <c:v>4.3</c:v>
                </c:pt>
                <c:pt idx="330">
                  <c:v>4.4000000000000004</c:v>
                </c:pt>
                <c:pt idx="331">
                  <c:v>4.4000000000000004</c:v>
                </c:pt>
                <c:pt idx="332">
                  <c:v>4</c:v>
                </c:pt>
                <c:pt idx="333">
                  <c:v>4.0999999999999996</c:v>
                </c:pt>
                <c:pt idx="334">
                  <c:v>4.2</c:v>
                </c:pt>
                <c:pt idx="335">
                  <c:v>4</c:v>
                </c:pt>
                <c:pt idx="336">
                  <c:v>4.3</c:v>
                </c:pt>
                <c:pt idx="337">
                  <c:v>4</c:v>
                </c:pt>
                <c:pt idx="338">
                  <c:v>4.0999999999999996</c:v>
                </c:pt>
                <c:pt idx="339">
                  <c:v>4.3</c:v>
                </c:pt>
                <c:pt idx="340">
                  <c:v>4.2</c:v>
                </c:pt>
                <c:pt idx="341">
                  <c:v>4</c:v>
                </c:pt>
                <c:pt idx="342">
                  <c:v>4.2</c:v>
                </c:pt>
                <c:pt idx="343">
                  <c:v>4.0999999999999996</c:v>
                </c:pt>
                <c:pt idx="344">
                  <c:v>4.0999999999999996</c:v>
                </c:pt>
                <c:pt idx="345">
                  <c:v>4.2</c:v>
                </c:pt>
                <c:pt idx="346">
                  <c:v>4.3</c:v>
                </c:pt>
                <c:pt idx="347">
                  <c:v>4.3</c:v>
                </c:pt>
                <c:pt idx="348">
                  <c:v>4.3</c:v>
                </c:pt>
                <c:pt idx="349">
                  <c:v>4.2</c:v>
                </c:pt>
                <c:pt idx="350">
                  <c:v>4.4000000000000004</c:v>
                </c:pt>
                <c:pt idx="351">
                  <c:v>3.8</c:v>
                </c:pt>
                <c:pt idx="352">
                  <c:v>4.5</c:v>
                </c:pt>
                <c:pt idx="353">
                  <c:v>3.6</c:v>
                </c:pt>
                <c:pt idx="354">
                  <c:v>4</c:v>
                </c:pt>
                <c:pt idx="355">
                  <c:v>4.4000000000000004</c:v>
                </c:pt>
                <c:pt idx="356">
                  <c:v>4.3</c:v>
                </c:pt>
                <c:pt idx="357">
                  <c:v>4.4000000000000004</c:v>
                </c:pt>
                <c:pt idx="358">
                  <c:v>3.9</c:v>
                </c:pt>
                <c:pt idx="359">
                  <c:v>3.9</c:v>
                </c:pt>
                <c:pt idx="360">
                  <c:v>4.4000000000000004</c:v>
                </c:pt>
                <c:pt idx="361">
                  <c:v>3.9</c:v>
                </c:pt>
                <c:pt idx="362">
                  <c:v>3.9</c:v>
                </c:pt>
                <c:pt idx="363">
                  <c:v>4</c:v>
                </c:pt>
                <c:pt idx="364">
                  <c:v>3.5</c:v>
                </c:pt>
                <c:pt idx="365">
                  <c:v>4.0999999999999996</c:v>
                </c:pt>
                <c:pt idx="366">
                  <c:v>4.3</c:v>
                </c:pt>
                <c:pt idx="367">
                  <c:v>4.2</c:v>
                </c:pt>
                <c:pt idx="368">
                  <c:v>4.4000000000000004</c:v>
                </c:pt>
                <c:pt idx="369">
                  <c:v>4.0999999999999996</c:v>
                </c:pt>
                <c:pt idx="370">
                  <c:v>4.3</c:v>
                </c:pt>
                <c:pt idx="371">
                  <c:v>4.2</c:v>
                </c:pt>
                <c:pt idx="372">
                  <c:v>4.2</c:v>
                </c:pt>
                <c:pt idx="373">
                  <c:v>4.3</c:v>
                </c:pt>
                <c:pt idx="374">
                  <c:v>4.2</c:v>
                </c:pt>
                <c:pt idx="375">
                  <c:v>4.0999999999999996</c:v>
                </c:pt>
                <c:pt idx="376">
                  <c:v>4.5</c:v>
                </c:pt>
                <c:pt idx="377">
                  <c:v>4.5999999999999996</c:v>
                </c:pt>
                <c:pt idx="378">
                  <c:v>4.4000000000000004</c:v>
                </c:pt>
                <c:pt idx="379">
                  <c:v>4.3</c:v>
                </c:pt>
                <c:pt idx="380">
                  <c:v>4.2</c:v>
                </c:pt>
                <c:pt idx="381">
                  <c:v>4.5</c:v>
                </c:pt>
                <c:pt idx="382">
                  <c:v>4.5</c:v>
                </c:pt>
                <c:pt idx="383">
                  <c:v>4.4000000000000004</c:v>
                </c:pt>
                <c:pt idx="384">
                  <c:v>4.4000000000000004</c:v>
                </c:pt>
                <c:pt idx="385">
                  <c:v>4</c:v>
                </c:pt>
                <c:pt idx="386">
                  <c:v>4.2</c:v>
                </c:pt>
                <c:pt idx="387">
                  <c:v>4.5</c:v>
                </c:pt>
                <c:pt idx="388">
                  <c:v>4.5</c:v>
                </c:pt>
                <c:pt idx="389">
                  <c:v>3.9</c:v>
                </c:pt>
                <c:pt idx="390">
                  <c:v>4.2</c:v>
                </c:pt>
                <c:pt idx="391">
                  <c:v>4.2</c:v>
                </c:pt>
                <c:pt idx="392">
                  <c:v>4.2</c:v>
                </c:pt>
                <c:pt idx="393">
                  <c:v>4.2</c:v>
                </c:pt>
                <c:pt idx="394">
                  <c:v>4.0999999999999996</c:v>
                </c:pt>
                <c:pt idx="395">
                  <c:v>4.4000000000000004</c:v>
                </c:pt>
                <c:pt idx="396">
                  <c:v>4</c:v>
                </c:pt>
                <c:pt idx="397">
                  <c:v>4.2</c:v>
                </c:pt>
                <c:pt idx="398">
                  <c:v>4.4000000000000004</c:v>
                </c:pt>
                <c:pt idx="399">
                  <c:v>3.9</c:v>
                </c:pt>
                <c:pt idx="400">
                  <c:v>4.2</c:v>
                </c:pt>
                <c:pt idx="401">
                  <c:v>4</c:v>
                </c:pt>
                <c:pt idx="402">
                  <c:v>4.2</c:v>
                </c:pt>
                <c:pt idx="403">
                  <c:v>4</c:v>
                </c:pt>
                <c:pt idx="404">
                  <c:v>4</c:v>
                </c:pt>
                <c:pt idx="405">
                  <c:v>3.8</c:v>
                </c:pt>
                <c:pt idx="406">
                  <c:v>4.4000000000000004</c:v>
                </c:pt>
                <c:pt idx="407">
                  <c:v>4.5999999999999996</c:v>
                </c:pt>
                <c:pt idx="408">
                  <c:v>4.0999999999999996</c:v>
                </c:pt>
                <c:pt idx="409">
                  <c:v>4.3</c:v>
                </c:pt>
                <c:pt idx="410">
                  <c:v>3.8</c:v>
                </c:pt>
                <c:pt idx="411">
                  <c:v>3.9</c:v>
                </c:pt>
                <c:pt idx="412">
                  <c:v>4.3</c:v>
                </c:pt>
                <c:pt idx="413">
                  <c:v>3.8</c:v>
                </c:pt>
                <c:pt idx="414">
                  <c:v>3.8</c:v>
                </c:pt>
                <c:pt idx="415">
                  <c:v>4.5</c:v>
                </c:pt>
                <c:pt idx="416">
                  <c:v>3.8</c:v>
                </c:pt>
                <c:pt idx="417">
                  <c:v>4.3</c:v>
                </c:pt>
                <c:pt idx="418">
                  <c:v>4.4000000000000004</c:v>
                </c:pt>
                <c:pt idx="419">
                  <c:v>4.3</c:v>
                </c:pt>
                <c:pt idx="420">
                  <c:v>4.0999999999999996</c:v>
                </c:pt>
                <c:pt idx="421">
                  <c:v>4.2</c:v>
                </c:pt>
                <c:pt idx="422">
                  <c:v>4.2</c:v>
                </c:pt>
                <c:pt idx="423">
                  <c:v>4.3</c:v>
                </c:pt>
                <c:pt idx="424">
                  <c:v>3.9</c:v>
                </c:pt>
                <c:pt idx="425">
                  <c:v>3.7</c:v>
                </c:pt>
                <c:pt idx="426">
                  <c:v>4.3</c:v>
                </c:pt>
                <c:pt idx="427">
                  <c:v>4.0999999999999996</c:v>
                </c:pt>
                <c:pt idx="428">
                  <c:v>3.7</c:v>
                </c:pt>
                <c:pt idx="429">
                  <c:v>3.8</c:v>
                </c:pt>
                <c:pt idx="430">
                  <c:v>3.9</c:v>
                </c:pt>
                <c:pt idx="431">
                  <c:v>4.0999999999999996</c:v>
                </c:pt>
                <c:pt idx="432">
                  <c:v>4.2</c:v>
                </c:pt>
                <c:pt idx="433">
                  <c:v>4.2</c:v>
                </c:pt>
                <c:pt idx="434">
                  <c:v>4.2</c:v>
                </c:pt>
                <c:pt idx="435">
                  <c:v>3.9</c:v>
                </c:pt>
                <c:pt idx="436">
                  <c:v>4.0999999999999996</c:v>
                </c:pt>
                <c:pt idx="437">
                  <c:v>4</c:v>
                </c:pt>
                <c:pt idx="438">
                  <c:v>4.5</c:v>
                </c:pt>
                <c:pt idx="439">
                  <c:v>4.4000000000000004</c:v>
                </c:pt>
                <c:pt idx="440">
                  <c:v>4</c:v>
                </c:pt>
                <c:pt idx="441">
                  <c:v>4.2</c:v>
                </c:pt>
                <c:pt idx="442">
                  <c:v>3.5</c:v>
                </c:pt>
                <c:pt idx="443">
                  <c:v>4.3</c:v>
                </c:pt>
                <c:pt idx="444">
                  <c:v>4.0999999999999996</c:v>
                </c:pt>
                <c:pt idx="445">
                  <c:v>4</c:v>
                </c:pt>
                <c:pt idx="446">
                  <c:v>4.2</c:v>
                </c:pt>
                <c:pt idx="447">
                  <c:v>3.6</c:v>
                </c:pt>
                <c:pt idx="448">
                  <c:v>4.2</c:v>
                </c:pt>
                <c:pt idx="449">
                  <c:v>4.0999999999999996</c:v>
                </c:pt>
                <c:pt idx="450">
                  <c:v>4.2</c:v>
                </c:pt>
                <c:pt idx="451">
                  <c:v>3.3</c:v>
                </c:pt>
                <c:pt idx="452">
                  <c:v>4.2</c:v>
                </c:pt>
                <c:pt idx="453">
                  <c:v>4</c:v>
                </c:pt>
                <c:pt idx="454">
                  <c:v>4</c:v>
                </c:pt>
                <c:pt idx="455">
                  <c:v>4</c:v>
                </c:pt>
                <c:pt idx="456">
                  <c:v>4.4000000000000004</c:v>
                </c:pt>
                <c:pt idx="457">
                  <c:v>4</c:v>
                </c:pt>
                <c:pt idx="458">
                  <c:v>4</c:v>
                </c:pt>
                <c:pt idx="459">
                  <c:v>4</c:v>
                </c:pt>
                <c:pt idx="460">
                  <c:v>4</c:v>
                </c:pt>
                <c:pt idx="461">
                  <c:v>4</c:v>
                </c:pt>
                <c:pt idx="462">
                  <c:v>4.3</c:v>
                </c:pt>
                <c:pt idx="463">
                  <c:v>4.5</c:v>
                </c:pt>
                <c:pt idx="464">
                  <c:v>4.0999999999999996</c:v>
                </c:pt>
                <c:pt idx="465">
                  <c:v>4.4000000000000004</c:v>
                </c:pt>
                <c:pt idx="466">
                  <c:v>4.0999999999999996</c:v>
                </c:pt>
                <c:pt idx="467">
                  <c:v>3.8</c:v>
                </c:pt>
                <c:pt idx="468">
                  <c:v>4.4000000000000004</c:v>
                </c:pt>
                <c:pt idx="469">
                  <c:v>4.3</c:v>
                </c:pt>
                <c:pt idx="470">
                  <c:v>3.7</c:v>
                </c:pt>
                <c:pt idx="471">
                  <c:v>4.5</c:v>
                </c:pt>
                <c:pt idx="472">
                  <c:v>4.3</c:v>
                </c:pt>
                <c:pt idx="473">
                  <c:v>4.4000000000000004</c:v>
                </c:pt>
                <c:pt idx="474">
                  <c:v>4.4000000000000004</c:v>
                </c:pt>
                <c:pt idx="475">
                  <c:v>4.4000000000000004</c:v>
                </c:pt>
                <c:pt idx="476">
                  <c:v>4.3</c:v>
                </c:pt>
                <c:pt idx="477">
                  <c:v>4.2</c:v>
                </c:pt>
                <c:pt idx="478">
                  <c:v>3.5</c:v>
                </c:pt>
                <c:pt idx="479">
                  <c:v>4.0999999999999996</c:v>
                </c:pt>
                <c:pt idx="480">
                  <c:v>4.2</c:v>
                </c:pt>
                <c:pt idx="481">
                  <c:v>3.6</c:v>
                </c:pt>
                <c:pt idx="482">
                  <c:v>4.2</c:v>
                </c:pt>
                <c:pt idx="483">
                  <c:v>4.3</c:v>
                </c:pt>
                <c:pt idx="484">
                  <c:v>4.3</c:v>
                </c:pt>
                <c:pt idx="485">
                  <c:v>4</c:v>
                </c:pt>
                <c:pt idx="486">
                  <c:v>3.9</c:v>
                </c:pt>
                <c:pt idx="487">
                  <c:v>4.4000000000000004</c:v>
                </c:pt>
                <c:pt idx="488">
                  <c:v>4.2</c:v>
                </c:pt>
                <c:pt idx="489">
                  <c:v>3.9</c:v>
                </c:pt>
                <c:pt idx="490">
                  <c:v>4.3</c:v>
                </c:pt>
                <c:pt idx="491">
                  <c:v>4.4000000000000004</c:v>
                </c:pt>
                <c:pt idx="492">
                  <c:v>4.0999999999999996</c:v>
                </c:pt>
                <c:pt idx="493">
                  <c:v>4.3</c:v>
                </c:pt>
                <c:pt idx="494">
                  <c:v>4.2</c:v>
                </c:pt>
                <c:pt idx="495">
                  <c:v>4</c:v>
                </c:pt>
                <c:pt idx="496">
                  <c:v>4.2</c:v>
                </c:pt>
                <c:pt idx="497">
                  <c:v>4.2</c:v>
                </c:pt>
                <c:pt idx="498">
                  <c:v>3.9</c:v>
                </c:pt>
                <c:pt idx="499">
                  <c:v>4.2</c:v>
                </c:pt>
                <c:pt idx="500">
                  <c:v>4.0999999999999996</c:v>
                </c:pt>
                <c:pt idx="501">
                  <c:v>4.4000000000000004</c:v>
                </c:pt>
                <c:pt idx="502">
                  <c:v>4.3</c:v>
                </c:pt>
                <c:pt idx="503">
                  <c:v>4.0999999999999996</c:v>
                </c:pt>
                <c:pt idx="504">
                  <c:v>4.2</c:v>
                </c:pt>
                <c:pt idx="505">
                  <c:v>4.3</c:v>
                </c:pt>
                <c:pt idx="506">
                  <c:v>3.9</c:v>
                </c:pt>
                <c:pt idx="507">
                  <c:v>4.3</c:v>
                </c:pt>
                <c:pt idx="508">
                  <c:v>4.3</c:v>
                </c:pt>
                <c:pt idx="509">
                  <c:v>3.8</c:v>
                </c:pt>
                <c:pt idx="510">
                  <c:v>4.3</c:v>
                </c:pt>
                <c:pt idx="511">
                  <c:v>4.4000000000000004</c:v>
                </c:pt>
                <c:pt idx="512">
                  <c:v>4.3</c:v>
                </c:pt>
                <c:pt idx="513">
                  <c:v>4.2</c:v>
                </c:pt>
                <c:pt idx="514">
                  <c:v>4</c:v>
                </c:pt>
                <c:pt idx="515">
                  <c:v>4.3</c:v>
                </c:pt>
                <c:pt idx="516">
                  <c:v>4</c:v>
                </c:pt>
                <c:pt idx="517">
                  <c:v>4.3</c:v>
                </c:pt>
                <c:pt idx="518">
                  <c:v>4.4000000000000004</c:v>
                </c:pt>
                <c:pt idx="519">
                  <c:v>4.3</c:v>
                </c:pt>
                <c:pt idx="520">
                  <c:v>3.9</c:v>
                </c:pt>
                <c:pt idx="521">
                  <c:v>4.0999999999999996</c:v>
                </c:pt>
                <c:pt idx="522">
                  <c:v>4</c:v>
                </c:pt>
                <c:pt idx="523">
                  <c:v>4.0999999999999996</c:v>
                </c:pt>
                <c:pt idx="524">
                  <c:v>4.2</c:v>
                </c:pt>
                <c:pt idx="525">
                  <c:v>3.6</c:v>
                </c:pt>
                <c:pt idx="526">
                  <c:v>3.9</c:v>
                </c:pt>
                <c:pt idx="527">
                  <c:v>4.8</c:v>
                </c:pt>
                <c:pt idx="528">
                  <c:v>4.4000000000000004</c:v>
                </c:pt>
                <c:pt idx="529">
                  <c:v>4.3</c:v>
                </c:pt>
                <c:pt idx="530">
                  <c:v>4.4000000000000004</c:v>
                </c:pt>
                <c:pt idx="531">
                  <c:v>3.6</c:v>
                </c:pt>
                <c:pt idx="532">
                  <c:v>4</c:v>
                </c:pt>
                <c:pt idx="533">
                  <c:v>3.7</c:v>
                </c:pt>
                <c:pt idx="534">
                  <c:v>4.3</c:v>
                </c:pt>
                <c:pt idx="535">
                  <c:v>4.0999999999999996</c:v>
                </c:pt>
                <c:pt idx="536">
                  <c:v>4.4000000000000004</c:v>
                </c:pt>
                <c:pt idx="537">
                  <c:v>4.0999999999999996</c:v>
                </c:pt>
                <c:pt idx="538">
                  <c:v>4</c:v>
                </c:pt>
                <c:pt idx="539">
                  <c:v>4.4000000000000004</c:v>
                </c:pt>
                <c:pt idx="540">
                  <c:v>4.2</c:v>
                </c:pt>
                <c:pt idx="541">
                  <c:v>3.8</c:v>
                </c:pt>
                <c:pt idx="542">
                  <c:v>3.9</c:v>
                </c:pt>
                <c:pt idx="543">
                  <c:v>4.0999999999999996</c:v>
                </c:pt>
                <c:pt idx="544">
                  <c:v>4.2</c:v>
                </c:pt>
                <c:pt idx="545">
                  <c:v>3.9</c:v>
                </c:pt>
                <c:pt idx="546">
                  <c:v>4.0999999999999996</c:v>
                </c:pt>
                <c:pt idx="547">
                  <c:v>4.3</c:v>
                </c:pt>
                <c:pt idx="548">
                  <c:v>4.3</c:v>
                </c:pt>
                <c:pt idx="549">
                  <c:v>4.3</c:v>
                </c:pt>
                <c:pt idx="550">
                  <c:v>4.5999999999999996</c:v>
                </c:pt>
                <c:pt idx="551">
                  <c:v>4</c:v>
                </c:pt>
                <c:pt idx="552">
                  <c:v>4</c:v>
                </c:pt>
                <c:pt idx="553">
                  <c:v>3.5</c:v>
                </c:pt>
                <c:pt idx="554">
                  <c:v>3.7</c:v>
                </c:pt>
                <c:pt idx="555">
                  <c:v>4.2</c:v>
                </c:pt>
                <c:pt idx="556">
                  <c:v>4.0999999999999996</c:v>
                </c:pt>
                <c:pt idx="557">
                  <c:v>4.0999999999999996</c:v>
                </c:pt>
                <c:pt idx="558">
                  <c:v>4.0999999999999996</c:v>
                </c:pt>
                <c:pt idx="559">
                  <c:v>3.8</c:v>
                </c:pt>
                <c:pt idx="560">
                  <c:v>4.5</c:v>
                </c:pt>
                <c:pt idx="561">
                  <c:v>4.0999999999999996</c:v>
                </c:pt>
                <c:pt idx="562">
                  <c:v>4.7</c:v>
                </c:pt>
                <c:pt idx="563">
                  <c:v>4.4000000000000004</c:v>
                </c:pt>
                <c:pt idx="564">
                  <c:v>4.3</c:v>
                </c:pt>
                <c:pt idx="565">
                  <c:v>4.3</c:v>
                </c:pt>
                <c:pt idx="566">
                  <c:v>4.3</c:v>
                </c:pt>
                <c:pt idx="567">
                  <c:v>3.9</c:v>
                </c:pt>
                <c:pt idx="568">
                  <c:v>4</c:v>
                </c:pt>
                <c:pt idx="569">
                  <c:v>3.8</c:v>
                </c:pt>
                <c:pt idx="570">
                  <c:v>4.2</c:v>
                </c:pt>
                <c:pt idx="571">
                  <c:v>4.0999999999999996</c:v>
                </c:pt>
                <c:pt idx="572">
                  <c:v>4</c:v>
                </c:pt>
                <c:pt idx="573">
                  <c:v>4.2</c:v>
                </c:pt>
                <c:pt idx="574">
                  <c:v>4.3</c:v>
                </c:pt>
                <c:pt idx="575">
                  <c:v>4</c:v>
                </c:pt>
                <c:pt idx="576">
                  <c:v>4.4000000000000004</c:v>
                </c:pt>
                <c:pt idx="577">
                  <c:v>4.3</c:v>
                </c:pt>
                <c:pt idx="578">
                  <c:v>4.2</c:v>
                </c:pt>
                <c:pt idx="579">
                  <c:v>4</c:v>
                </c:pt>
                <c:pt idx="580">
                  <c:v>4.2</c:v>
                </c:pt>
                <c:pt idx="581">
                  <c:v>3.8</c:v>
                </c:pt>
                <c:pt idx="582">
                  <c:v>3.3</c:v>
                </c:pt>
                <c:pt idx="583">
                  <c:v>3.9</c:v>
                </c:pt>
                <c:pt idx="584">
                  <c:v>4.0999999999999996</c:v>
                </c:pt>
                <c:pt idx="585">
                  <c:v>4.0999999999999996</c:v>
                </c:pt>
                <c:pt idx="586">
                  <c:v>4.3</c:v>
                </c:pt>
                <c:pt idx="587">
                  <c:v>4.3</c:v>
                </c:pt>
                <c:pt idx="588">
                  <c:v>3.5</c:v>
                </c:pt>
                <c:pt idx="589">
                  <c:v>4.3</c:v>
                </c:pt>
                <c:pt idx="590">
                  <c:v>4</c:v>
                </c:pt>
                <c:pt idx="591">
                  <c:v>3.8</c:v>
                </c:pt>
                <c:pt idx="592">
                  <c:v>4.0999999999999996</c:v>
                </c:pt>
                <c:pt idx="593">
                  <c:v>4</c:v>
                </c:pt>
                <c:pt idx="594">
                  <c:v>3.4</c:v>
                </c:pt>
                <c:pt idx="595">
                  <c:v>3.3</c:v>
                </c:pt>
                <c:pt idx="596">
                  <c:v>4</c:v>
                </c:pt>
                <c:pt idx="597">
                  <c:v>3.8</c:v>
                </c:pt>
                <c:pt idx="598">
                  <c:v>4.3</c:v>
                </c:pt>
                <c:pt idx="599">
                  <c:v>4</c:v>
                </c:pt>
                <c:pt idx="600">
                  <c:v>4.0999999999999996</c:v>
                </c:pt>
                <c:pt idx="601">
                  <c:v>3.9</c:v>
                </c:pt>
                <c:pt idx="602">
                  <c:v>4.5</c:v>
                </c:pt>
                <c:pt idx="603">
                  <c:v>4.4000000000000004</c:v>
                </c:pt>
                <c:pt idx="604">
                  <c:v>4.0999999999999996</c:v>
                </c:pt>
                <c:pt idx="605">
                  <c:v>4.2</c:v>
                </c:pt>
                <c:pt idx="606">
                  <c:v>3.7</c:v>
                </c:pt>
                <c:pt idx="607">
                  <c:v>4.2</c:v>
                </c:pt>
                <c:pt idx="608">
                  <c:v>4.2</c:v>
                </c:pt>
                <c:pt idx="609">
                  <c:v>4</c:v>
                </c:pt>
                <c:pt idx="610">
                  <c:v>4.2</c:v>
                </c:pt>
                <c:pt idx="611">
                  <c:v>4.2</c:v>
                </c:pt>
                <c:pt idx="612">
                  <c:v>4.0999999999999996</c:v>
                </c:pt>
                <c:pt idx="613">
                  <c:v>4.0999999999999996</c:v>
                </c:pt>
                <c:pt idx="614">
                  <c:v>4.0999999999999996</c:v>
                </c:pt>
                <c:pt idx="615">
                  <c:v>3.5</c:v>
                </c:pt>
                <c:pt idx="616">
                  <c:v>4.0999999999999996</c:v>
                </c:pt>
                <c:pt idx="617">
                  <c:v>4.0999999999999996</c:v>
                </c:pt>
                <c:pt idx="618">
                  <c:v>3.9</c:v>
                </c:pt>
                <c:pt idx="619">
                  <c:v>4.5</c:v>
                </c:pt>
                <c:pt idx="620">
                  <c:v>4.0999999999999996</c:v>
                </c:pt>
                <c:pt idx="621">
                  <c:v>4</c:v>
                </c:pt>
                <c:pt idx="622">
                  <c:v>4.3</c:v>
                </c:pt>
                <c:pt idx="623">
                  <c:v>4</c:v>
                </c:pt>
                <c:pt idx="624">
                  <c:v>4.4000000000000004</c:v>
                </c:pt>
                <c:pt idx="625">
                  <c:v>4.2</c:v>
                </c:pt>
                <c:pt idx="626">
                  <c:v>4.3</c:v>
                </c:pt>
                <c:pt idx="627">
                  <c:v>4.0999999999999996</c:v>
                </c:pt>
                <c:pt idx="628">
                  <c:v>3.8</c:v>
                </c:pt>
                <c:pt idx="629">
                  <c:v>4.3</c:v>
                </c:pt>
                <c:pt idx="630">
                  <c:v>4.0999999999999996</c:v>
                </c:pt>
                <c:pt idx="631">
                  <c:v>4.5999999999999996</c:v>
                </c:pt>
                <c:pt idx="632">
                  <c:v>3.8</c:v>
                </c:pt>
                <c:pt idx="633">
                  <c:v>4.3</c:v>
                </c:pt>
                <c:pt idx="634">
                  <c:v>4.0999999999999996</c:v>
                </c:pt>
                <c:pt idx="635">
                  <c:v>4.2</c:v>
                </c:pt>
                <c:pt idx="636">
                  <c:v>3.6</c:v>
                </c:pt>
                <c:pt idx="637">
                  <c:v>3.6</c:v>
                </c:pt>
                <c:pt idx="638">
                  <c:v>4.5</c:v>
                </c:pt>
                <c:pt idx="639">
                  <c:v>4.2</c:v>
                </c:pt>
                <c:pt idx="640">
                  <c:v>4.5</c:v>
                </c:pt>
                <c:pt idx="641">
                  <c:v>4.3</c:v>
                </c:pt>
                <c:pt idx="642">
                  <c:v>4.3</c:v>
                </c:pt>
                <c:pt idx="643">
                  <c:v>3.8</c:v>
                </c:pt>
                <c:pt idx="644">
                  <c:v>4.5</c:v>
                </c:pt>
                <c:pt idx="645">
                  <c:v>4.3</c:v>
                </c:pt>
                <c:pt idx="646">
                  <c:v>4.4000000000000004</c:v>
                </c:pt>
                <c:pt idx="647">
                  <c:v>4.2</c:v>
                </c:pt>
                <c:pt idx="648">
                  <c:v>4.5</c:v>
                </c:pt>
                <c:pt idx="649">
                  <c:v>3.9</c:v>
                </c:pt>
                <c:pt idx="650">
                  <c:v>4.3</c:v>
                </c:pt>
                <c:pt idx="651">
                  <c:v>4</c:v>
                </c:pt>
                <c:pt idx="652">
                  <c:v>4.3</c:v>
                </c:pt>
                <c:pt idx="653">
                  <c:v>4.2</c:v>
                </c:pt>
                <c:pt idx="654">
                  <c:v>4.0999999999999996</c:v>
                </c:pt>
                <c:pt idx="655">
                  <c:v>4</c:v>
                </c:pt>
                <c:pt idx="656">
                  <c:v>4.5</c:v>
                </c:pt>
                <c:pt idx="657">
                  <c:v>4</c:v>
                </c:pt>
                <c:pt idx="658">
                  <c:v>4</c:v>
                </c:pt>
                <c:pt idx="659">
                  <c:v>4.0999999999999996</c:v>
                </c:pt>
                <c:pt idx="660">
                  <c:v>3.8</c:v>
                </c:pt>
                <c:pt idx="661">
                  <c:v>4</c:v>
                </c:pt>
                <c:pt idx="662">
                  <c:v>4.0999999999999996</c:v>
                </c:pt>
                <c:pt idx="663">
                  <c:v>4</c:v>
                </c:pt>
                <c:pt idx="664">
                  <c:v>4</c:v>
                </c:pt>
                <c:pt idx="665">
                  <c:v>4</c:v>
                </c:pt>
                <c:pt idx="666">
                  <c:v>4.0999999999999996</c:v>
                </c:pt>
                <c:pt idx="667">
                  <c:v>4.0999999999999996</c:v>
                </c:pt>
                <c:pt idx="668">
                  <c:v>3.6</c:v>
                </c:pt>
                <c:pt idx="669">
                  <c:v>4.3</c:v>
                </c:pt>
                <c:pt idx="670">
                  <c:v>4.5</c:v>
                </c:pt>
                <c:pt idx="671">
                  <c:v>4.3</c:v>
                </c:pt>
                <c:pt idx="672">
                  <c:v>4.2</c:v>
                </c:pt>
                <c:pt idx="673">
                  <c:v>4.4000000000000004</c:v>
                </c:pt>
                <c:pt idx="674">
                  <c:v>4.3</c:v>
                </c:pt>
                <c:pt idx="675">
                  <c:v>4.3</c:v>
                </c:pt>
                <c:pt idx="676">
                  <c:v>4.4000000000000004</c:v>
                </c:pt>
                <c:pt idx="677">
                  <c:v>4.3</c:v>
                </c:pt>
                <c:pt idx="678">
                  <c:v>4.4000000000000004</c:v>
                </c:pt>
                <c:pt idx="679">
                  <c:v>3.9</c:v>
                </c:pt>
                <c:pt idx="680">
                  <c:v>4.2</c:v>
                </c:pt>
                <c:pt idx="681">
                  <c:v>4.4000000000000004</c:v>
                </c:pt>
                <c:pt idx="682">
                  <c:v>4.2</c:v>
                </c:pt>
                <c:pt idx="683">
                  <c:v>4.3</c:v>
                </c:pt>
                <c:pt idx="684">
                  <c:v>4</c:v>
                </c:pt>
                <c:pt idx="685">
                  <c:v>3.9</c:v>
                </c:pt>
                <c:pt idx="686">
                  <c:v>4.4000000000000004</c:v>
                </c:pt>
                <c:pt idx="687">
                  <c:v>3.9</c:v>
                </c:pt>
                <c:pt idx="688">
                  <c:v>4.2</c:v>
                </c:pt>
                <c:pt idx="689">
                  <c:v>4.4000000000000004</c:v>
                </c:pt>
                <c:pt idx="690">
                  <c:v>4.0999999999999996</c:v>
                </c:pt>
                <c:pt idx="691">
                  <c:v>4.4000000000000004</c:v>
                </c:pt>
                <c:pt idx="692">
                  <c:v>3.6</c:v>
                </c:pt>
                <c:pt idx="693">
                  <c:v>4</c:v>
                </c:pt>
                <c:pt idx="694">
                  <c:v>4.0999999999999996</c:v>
                </c:pt>
                <c:pt idx="695">
                  <c:v>4.2</c:v>
                </c:pt>
                <c:pt idx="696">
                  <c:v>4</c:v>
                </c:pt>
                <c:pt idx="697">
                  <c:v>4.0999999999999996</c:v>
                </c:pt>
                <c:pt idx="698">
                  <c:v>3.9</c:v>
                </c:pt>
                <c:pt idx="699">
                  <c:v>3.9</c:v>
                </c:pt>
                <c:pt idx="700">
                  <c:v>3.9</c:v>
                </c:pt>
                <c:pt idx="701">
                  <c:v>4.0999999999999996</c:v>
                </c:pt>
                <c:pt idx="702">
                  <c:v>4.0999999999999996</c:v>
                </c:pt>
                <c:pt idx="703">
                  <c:v>4.4000000000000004</c:v>
                </c:pt>
                <c:pt idx="704">
                  <c:v>4.3</c:v>
                </c:pt>
                <c:pt idx="705">
                  <c:v>4.2</c:v>
                </c:pt>
                <c:pt idx="706">
                  <c:v>3.6</c:v>
                </c:pt>
                <c:pt idx="707">
                  <c:v>3.9</c:v>
                </c:pt>
                <c:pt idx="708">
                  <c:v>4.0999999999999996</c:v>
                </c:pt>
                <c:pt idx="709">
                  <c:v>4</c:v>
                </c:pt>
                <c:pt idx="710">
                  <c:v>4.3</c:v>
                </c:pt>
                <c:pt idx="711">
                  <c:v>4</c:v>
                </c:pt>
                <c:pt idx="712">
                  <c:v>4.2</c:v>
                </c:pt>
                <c:pt idx="713">
                  <c:v>4</c:v>
                </c:pt>
                <c:pt idx="714">
                  <c:v>4.0999999999999996</c:v>
                </c:pt>
                <c:pt idx="715">
                  <c:v>3.8</c:v>
                </c:pt>
                <c:pt idx="716">
                  <c:v>4.2</c:v>
                </c:pt>
                <c:pt idx="717">
                  <c:v>4.0999999999999996</c:v>
                </c:pt>
                <c:pt idx="718">
                  <c:v>4</c:v>
                </c:pt>
                <c:pt idx="719">
                  <c:v>4</c:v>
                </c:pt>
                <c:pt idx="720">
                  <c:v>4.3</c:v>
                </c:pt>
                <c:pt idx="721">
                  <c:v>4.2</c:v>
                </c:pt>
                <c:pt idx="722">
                  <c:v>4.3</c:v>
                </c:pt>
                <c:pt idx="723">
                  <c:v>4.2</c:v>
                </c:pt>
                <c:pt idx="724">
                  <c:v>4.5999999999999996</c:v>
                </c:pt>
                <c:pt idx="725">
                  <c:v>3.4</c:v>
                </c:pt>
                <c:pt idx="726">
                  <c:v>3.9</c:v>
                </c:pt>
                <c:pt idx="727">
                  <c:v>3.9</c:v>
                </c:pt>
                <c:pt idx="728">
                  <c:v>4.5</c:v>
                </c:pt>
                <c:pt idx="729">
                  <c:v>4.2</c:v>
                </c:pt>
                <c:pt idx="730">
                  <c:v>4</c:v>
                </c:pt>
                <c:pt idx="731">
                  <c:v>3.8</c:v>
                </c:pt>
                <c:pt idx="732">
                  <c:v>4.2</c:v>
                </c:pt>
                <c:pt idx="733">
                  <c:v>4.2</c:v>
                </c:pt>
                <c:pt idx="734">
                  <c:v>4.2</c:v>
                </c:pt>
                <c:pt idx="735">
                  <c:v>4.2</c:v>
                </c:pt>
                <c:pt idx="736">
                  <c:v>4.0999999999999996</c:v>
                </c:pt>
                <c:pt idx="737">
                  <c:v>4.2</c:v>
                </c:pt>
                <c:pt idx="738">
                  <c:v>4.2</c:v>
                </c:pt>
                <c:pt idx="739">
                  <c:v>4.0999999999999996</c:v>
                </c:pt>
                <c:pt idx="740">
                  <c:v>4.0999999999999996</c:v>
                </c:pt>
                <c:pt idx="741">
                  <c:v>4.3</c:v>
                </c:pt>
                <c:pt idx="742">
                  <c:v>4.7</c:v>
                </c:pt>
                <c:pt idx="743">
                  <c:v>4.3</c:v>
                </c:pt>
                <c:pt idx="744">
                  <c:v>4.4000000000000004</c:v>
                </c:pt>
                <c:pt idx="745">
                  <c:v>4.3</c:v>
                </c:pt>
                <c:pt idx="746">
                  <c:v>4.3</c:v>
                </c:pt>
                <c:pt idx="747">
                  <c:v>4</c:v>
                </c:pt>
                <c:pt idx="748">
                  <c:v>4.3</c:v>
                </c:pt>
                <c:pt idx="749">
                  <c:v>4.3</c:v>
                </c:pt>
                <c:pt idx="750">
                  <c:v>3.8</c:v>
                </c:pt>
                <c:pt idx="751">
                  <c:v>4.0999999999999996</c:v>
                </c:pt>
                <c:pt idx="752">
                  <c:v>4</c:v>
                </c:pt>
                <c:pt idx="753">
                  <c:v>3.8</c:v>
                </c:pt>
                <c:pt idx="754">
                  <c:v>4.2</c:v>
                </c:pt>
                <c:pt idx="755">
                  <c:v>4.3</c:v>
                </c:pt>
                <c:pt idx="756">
                  <c:v>4.0999999999999996</c:v>
                </c:pt>
                <c:pt idx="757">
                  <c:v>4.5</c:v>
                </c:pt>
                <c:pt idx="758">
                  <c:v>4.0999999999999996</c:v>
                </c:pt>
                <c:pt idx="759">
                  <c:v>4.2</c:v>
                </c:pt>
                <c:pt idx="760">
                  <c:v>4.0999999999999996</c:v>
                </c:pt>
                <c:pt idx="761">
                  <c:v>4.3</c:v>
                </c:pt>
                <c:pt idx="762">
                  <c:v>4.0999999999999996</c:v>
                </c:pt>
                <c:pt idx="763">
                  <c:v>4.2</c:v>
                </c:pt>
                <c:pt idx="764">
                  <c:v>4.2</c:v>
                </c:pt>
                <c:pt idx="765">
                  <c:v>4.2</c:v>
                </c:pt>
                <c:pt idx="766">
                  <c:v>4.5</c:v>
                </c:pt>
                <c:pt idx="767">
                  <c:v>4.2</c:v>
                </c:pt>
                <c:pt idx="768">
                  <c:v>4.0999999999999996</c:v>
                </c:pt>
                <c:pt idx="769">
                  <c:v>4.0999999999999996</c:v>
                </c:pt>
                <c:pt idx="770">
                  <c:v>4.2</c:v>
                </c:pt>
                <c:pt idx="771">
                  <c:v>4.4000000000000004</c:v>
                </c:pt>
                <c:pt idx="772">
                  <c:v>4</c:v>
                </c:pt>
                <c:pt idx="773">
                  <c:v>4</c:v>
                </c:pt>
                <c:pt idx="774">
                  <c:v>3.8</c:v>
                </c:pt>
                <c:pt idx="775">
                  <c:v>4.2</c:v>
                </c:pt>
                <c:pt idx="776">
                  <c:v>4</c:v>
                </c:pt>
                <c:pt idx="777">
                  <c:v>4</c:v>
                </c:pt>
                <c:pt idx="778">
                  <c:v>4.3</c:v>
                </c:pt>
                <c:pt idx="779">
                  <c:v>4.3</c:v>
                </c:pt>
                <c:pt idx="780">
                  <c:v>3.9</c:v>
                </c:pt>
                <c:pt idx="781">
                  <c:v>4.3</c:v>
                </c:pt>
                <c:pt idx="782">
                  <c:v>4.3</c:v>
                </c:pt>
                <c:pt idx="783">
                  <c:v>4.3</c:v>
                </c:pt>
                <c:pt idx="784">
                  <c:v>3.9</c:v>
                </c:pt>
                <c:pt idx="785">
                  <c:v>4.0999999999999996</c:v>
                </c:pt>
                <c:pt idx="786">
                  <c:v>4</c:v>
                </c:pt>
                <c:pt idx="787">
                  <c:v>4</c:v>
                </c:pt>
                <c:pt idx="788">
                  <c:v>4.4000000000000004</c:v>
                </c:pt>
                <c:pt idx="789">
                  <c:v>3.7</c:v>
                </c:pt>
                <c:pt idx="790">
                  <c:v>4.0999999999999996</c:v>
                </c:pt>
                <c:pt idx="791">
                  <c:v>4.3</c:v>
                </c:pt>
                <c:pt idx="792">
                  <c:v>4.0999999999999996</c:v>
                </c:pt>
                <c:pt idx="793">
                  <c:v>4.0999999999999996</c:v>
                </c:pt>
                <c:pt idx="794">
                  <c:v>4.0999999999999996</c:v>
                </c:pt>
                <c:pt idx="795">
                  <c:v>4</c:v>
                </c:pt>
                <c:pt idx="796">
                  <c:v>4.0999999999999996</c:v>
                </c:pt>
                <c:pt idx="797">
                  <c:v>4.3</c:v>
                </c:pt>
                <c:pt idx="798">
                  <c:v>4.3</c:v>
                </c:pt>
                <c:pt idx="799">
                  <c:v>4.2</c:v>
                </c:pt>
                <c:pt idx="800">
                  <c:v>4.3</c:v>
                </c:pt>
                <c:pt idx="801">
                  <c:v>4</c:v>
                </c:pt>
                <c:pt idx="802">
                  <c:v>3.8</c:v>
                </c:pt>
                <c:pt idx="803">
                  <c:v>4.2</c:v>
                </c:pt>
                <c:pt idx="804">
                  <c:v>4</c:v>
                </c:pt>
                <c:pt idx="805">
                  <c:v>4.0999999999999996</c:v>
                </c:pt>
                <c:pt idx="806">
                  <c:v>4.2</c:v>
                </c:pt>
                <c:pt idx="807">
                  <c:v>4.0999999999999996</c:v>
                </c:pt>
                <c:pt idx="808">
                  <c:v>4.3</c:v>
                </c:pt>
                <c:pt idx="809">
                  <c:v>4.0999999999999996</c:v>
                </c:pt>
                <c:pt idx="810">
                  <c:v>3.3</c:v>
                </c:pt>
                <c:pt idx="811">
                  <c:v>3.9</c:v>
                </c:pt>
                <c:pt idx="812">
                  <c:v>4.3</c:v>
                </c:pt>
                <c:pt idx="813">
                  <c:v>3.9</c:v>
                </c:pt>
                <c:pt idx="814">
                  <c:v>4.0999999999999996</c:v>
                </c:pt>
                <c:pt idx="815">
                  <c:v>4</c:v>
                </c:pt>
                <c:pt idx="816">
                  <c:v>3.8</c:v>
                </c:pt>
                <c:pt idx="817">
                  <c:v>4.3</c:v>
                </c:pt>
                <c:pt idx="818">
                  <c:v>4.3</c:v>
                </c:pt>
                <c:pt idx="819">
                  <c:v>3.8</c:v>
                </c:pt>
                <c:pt idx="820">
                  <c:v>3.9</c:v>
                </c:pt>
                <c:pt idx="821">
                  <c:v>4.2</c:v>
                </c:pt>
                <c:pt idx="822">
                  <c:v>4.0999999999999996</c:v>
                </c:pt>
                <c:pt idx="823">
                  <c:v>4.2</c:v>
                </c:pt>
                <c:pt idx="824">
                  <c:v>4.2</c:v>
                </c:pt>
                <c:pt idx="825">
                  <c:v>3.3</c:v>
                </c:pt>
                <c:pt idx="826">
                  <c:v>3.3</c:v>
                </c:pt>
                <c:pt idx="827">
                  <c:v>3.8</c:v>
                </c:pt>
                <c:pt idx="828">
                  <c:v>4.2</c:v>
                </c:pt>
                <c:pt idx="829">
                  <c:v>4.2</c:v>
                </c:pt>
                <c:pt idx="830">
                  <c:v>4</c:v>
                </c:pt>
                <c:pt idx="831">
                  <c:v>3.7</c:v>
                </c:pt>
                <c:pt idx="832">
                  <c:v>4.2</c:v>
                </c:pt>
                <c:pt idx="833">
                  <c:v>3.9</c:v>
                </c:pt>
                <c:pt idx="834">
                  <c:v>4.3</c:v>
                </c:pt>
                <c:pt idx="835">
                  <c:v>3.4</c:v>
                </c:pt>
                <c:pt idx="836">
                  <c:v>4.4000000000000004</c:v>
                </c:pt>
                <c:pt idx="837">
                  <c:v>4.3</c:v>
                </c:pt>
                <c:pt idx="838">
                  <c:v>4</c:v>
                </c:pt>
                <c:pt idx="839">
                  <c:v>3.7</c:v>
                </c:pt>
                <c:pt idx="840">
                  <c:v>4.0999999999999996</c:v>
                </c:pt>
                <c:pt idx="841">
                  <c:v>4.5999999999999996</c:v>
                </c:pt>
                <c:pt idx="842">
                  <c:v>3.9</c:v>
                </c:pt>
                <c:pt idx="843">
                  <c:v>4.5</c:v>
                </c:pt>
                <c:pt idx="844">
                  <c:v>4.2</c:v>
                </c:pt>
                <c:pt idx="845">
                  <c:v>4.2</c:v>
                </c:pt>
                <c:pt idx="846">
                  <c:v>4.5</c:v>
                </c:pt>
                <c:pt idx="847">
                  <c:v>4.7</c:v>
                </c:pt>
                <c:pt idx="848">
                  <c:v>4</c:v>
                </c:pt>
                <c:pt idx="849">
                  <c:v>4.5</c:v>
                </c:pt>
                <c:pt idx="850">
                  <c:v>4.3</c:v>
                </c:pt>
                <c:pt idx="851">
                  <c:v>3.7</c:v>
                </c:pt>
                <c:pt idx="852">
                  <c:v>4.4000000000000004</c:v>
                </c:pt>
                <c:pt idx="853">
                  <c:v>4.0999999999999996</c:v>
                </c:pt>
                <c:pt idx="854">
                  <c:v>4.3</c:v>
                </c:pt>
                <c:pt idx="855">
                  <c:v>3.9</c:v>
                </c:pt>
                <c:pt idx="856">
                  <c:v>4.2</c:v>
                </c:pt>
                <c:pt idx="857">
                  <c:v>4</c:v>
                </c:pt>
                <c:pt idx="858">
                  <c:v>4.0999999999999996</c:v>
                </c:pt>
                <c:pt idx="859">
                  <c:v>4.3</c:v>
                </c:pt>
                <c:pt idx="860">
                  <c:v>4.3</c:v>
                </c:pt>
                <c:pt idx="861">
                  <c:v>4.4000000000000004</c:v>
                </c:pt>
                <c:pt idx="862">
                  <c:v>4</c:v>
                </c:pt>
                <c:pt idx="863">
                  <c:v>4</c:v>
                </c:pt>
                <c:pt idx="864">
                  <c:v>3.8</c:v>
                </c:pt>
                <c:pt idx="865">
                  <c:v>4.4000000000000004</c:v>
                </c:pt>
                <c:pt idx="866">
                  <c:v>4.4000000000000004</c:v>
                </c:pt>
                <c:pt idx="867">
                  <c:v>4.4000000000000004</c:v>
                </c:pt>
                <c:pt idx="868">
                  <c:v>3.9</c:v>
                </c:pt>
                <c:pt idx="869">
                  <c:v>4</c:v>
                </c:pt>
                <c:pt idx="870">
                  <c:v>4</c:v>
                </c:pt>
                <c:pt idx="871">
                  <c:v>3.5</c:v>
                </c:pt>
                <c:pt idx="872">
                  <c:v>4.3</c:v>
                </c:pt>
                <c:pt idx="873">
                  <c:v>4.3</c:v>
                </c:pt>
                <c:pt idx="874">
                  <c:v>4.3</c:v>
                </c:pt>
                <c:pt idx="875">
                  <c:v>4.0999999999999996</c:v>
                </c:pt>
                <c:pt idx="876">
                  <c:v>4.3</c:v>
                </c:pt>
                <c:pt idx="877">
                  <c:v>3.8</c:v>
                </c:pt>
                <c:pt idx="878">
                  <c:v>3.8</c:v>
                </c:pt>
                <c:pt idx="879">
                  <c:v>3.8</c:v>
                </c:pt>
                <c:pt idx="880">
                  <c:v>4.4000000000000004</c:v>
                </c:pt>
                <c:pt idx="881">
                  <c:v>3.9</c:v>
                </c:pt>
                <c:pt idx="882">
                  <c:v>3.9</c:v>
                </c:pt>
                <c:pt idx="883">
                  <c:v>4.0999999999999996</c:v>
                </c:pt>
                <c:pt idx="884">
                  <c:v>4.0999999999999996</c:v>
                </c:pt>
                <c:pt idx="885">
                  <c:v>4.0999999999999996</c:v>
                </c:pt>
                <c:pt idx="886">
                  <c:v>3.6</c:v>
                </c:pt>
                <c:pt idx="887">
                  <c:v>4.0999999999999996</c:v>
                </c:pt>
                <c:pt idx="888">
                  <c:v>4.0999999999999996</c:v>
                </c:pt>
                <c:pt idx="889">
                  <c:v>4.0999999999999996</c:v>
                </c:pt>
                <c:pt idx="890">
                  <c:v>4.3</c:v>
                </c:pt>
                <c:pt idx="891">
                  <c:v>3.4</c:v>
                </c:pt>
                <c:pt idx="892">
                  <c:v>3.8</c:v>
                </c:pt>
                <c:pt idx="893">
                  <c:v>4.3</c:v>
                </c:pt>
                <c:pt idx="894">
                  <c:v>4.0999999999999996</c:v>
                </c:pt>
                <c:pt idx="895">
                  <c:v>4</c:v>
                </c:pt>
                <c:pt idx="896">
                  <c:v>3.8</c:v>
                </c:pt>
                <c:pt idx="897">
                  <c:v>4.3</c:v>
                </c:pt>
                <c:pt idx="898">
                  <c:v>4.3</c:v>
                </c:pt>
                <c:pt idx="899">
                  <c:v>4.7</c:v>
                </c:pt>
                <c:pt idx="900">
                  <c:v>4.4000000000000004</c:v>
                </c:pt>
                <c:pt idx="901">
                  <c:v>4.0999999999999996</c:v>
                </c:pt>
                <c:pt idx="902">
                  <c:v>4</c:v>
                </c:pt>
                <c:pt idx="903">
                  <c:v>4.3</c:v>
                </c:pt>
                <c:pt idx="904">
                  <c:v>4.3</c:v>
                </c:pt>
                <c:pt idx="905">
                  <c:v>4.0999999999999996</c:v>
                </c:pt>
                <c:pt idx="906">
                  <c:v>4.4000000000000004</c:v>
                </c:pt>
                <c:pt idx="907">
                  <c:v>4.2</c:v>
                </c:pt>
                <c:pt idx="908">
                  <c:v>3.7</c:v>
                </c:pt>
                <c:pt idx="909">
                  <c:v>3.9</c:v>
                </c:pt>
                <c:pt idx="910">
                  <c:v>4.2</c:v>
                </c:pt>
                <c:pt idx="911">
                  <c:v>4.0999999999999996</c:v>
                </c:pt>
                <c:pt idx="912">
                  <c:v>4.4000000000000004</c:v>
                </c:pt>
                <c:pt idx="913">
                  <c:v>4.0999999999999996</c:v>
                </c:pt>
                <c:pt idx="914">
                  <c:v>3.7</c:v>
                </c:pt>
                <c:pt idx="915">
                  <c:v>4.3</c:v>
                </c:pt>
                <c:pt idx="916">
                  <c:v>3.6</c:v>
                </c:pt>
                <c:pt idx="917">
                  <c:v>4.0999999999999996</c:v>
                </c:pt>
                <c:pt idx="918">
                  <c:v>4.2</c:v>
                </c:pt>
                <c:pt idx="919">
                  <c:v>4.3</c:v>
                </c:pt>
                <c:pt idx="920">
                  <c:v>4.3</c:v>
                </c:pt>
                <c:pt idx="921">
                  <c:v>3.6</c:v>
                </c:pt>
                <c:pt idx="922">
                  <c:v>4.2</c:v>
                </c:pt>
                <c:pt idx="923">
                  <c:v>4.0999999999999996</c:v>
                </c:pt>
                <c:pt idx="924">
                  <c:v>3.9</c:v>
                </c:pt>
                <c:pt idx="925">
                  <c:v>3.9</c:v>
                </c:pt>
                <c:pt idx="926">
                  <c:v>4</c:v>
                </c:pt>
                <c:pt idx="927">
                  <c:v>4.4000000000000004</c:v>
                </c:pt>
                <c:pt idx="928">
                  <c:v>3.8</c:v>
                </c:pt>
                <c:pt idx="929">
                  <c:v>4</c:v>
                </c:pt>
                <c:pt idx="930">
                  <c:v>4</c:v>
                </c:pt>
                <c:pt idx="931">
                  <c:v>4.4000000000000004</c:v>
                </c:pt>
                <c:pt idx="932">
                  <c:v>4.2</c:v>
                </c:pt>
                <c:pt idx="933">
                  <c:v>4.0999999999999996</c:v>
                </c:pt>
                <c:pt idx="934">
                  <c:v>4.0999999999999996</c:v>
                </c:pt>
                <c:pt idx="935">
                  <c:v>4.3</c:v>
                </c:pt>
                <c:pt idx="936">
                  <c:v>4.0999999999999996</c:v>
                </c:pt>
                <c:pt idx="937">
                  <c:v>4</c:v>
                </c:pt>
                <c:pt idx="938">
                  <c:v>4</c:v>
                </c:pt>
                <c:pt idx="939">
                  <c:v>4.3</c:v>
                </c:pt>
                <c:pt idx="940">
                  <c:v>4.0999999999999996</c:v>
                </c:pt>
                <c:pt idx="941">
                  <c:v>4.0999999999999996</c:v>
                </c:pt>
                <c:pt idx="942">
                  <c:v>4.3</c:v>
                </c:pt>
                <c:pt idx="943">
                  <c:v>4</c:v>
                </c:pt>
                <c:pt idx="944">
                  <c:v>4.2</c:v>
                </c:pt>
                <c:pt idx="945">
                  <c:v>4.3</c:v>
                </c:pt>
                <c:pt idx="946">
                  <c:v>4</c:v>
                </c:pt>
                <c:pt idx="947">
                  <c:v>4.3</c:v>
                </c:pt>
                <c:pt idx="948">
                  <c:v>3.7</c:v>
                </c:pt>
                <c:pt idx="949">
                  <c:v>3.8</c:v>
                </c:pt>
                <c:pt idx="950">
                  <c:v>3.6</c:v>
                </c:pt>
                <c:pt idx="951">
                  <c:v>4.2</c:v>
                </c:pt>
                <c:pt idx="952">
                  <c:v>4.2</c:v>
                </c:pt>
                <c:pt idx="953">
                  <c:v>4</c:v>
                </c:pt>
                <c:pt idx="954">
                  <c:v>3.9</c:v>
                </c:pt>
                <c:pt idx="955">
                  <c:v>4.0999999999999996</c:v>
                </c:pt>
                <c:pt idx="956">
                  <c:v>3.9</c:v>
                </c:pt>
                <c:pt idx="957">
                  <c:v>3.6</c:v>
                </c:pt>
                <c:pt idx="958">
                  <c:v>4.0999999999999996</c:v>
                </c:pt>
                <c:pt idx="959">
                  <c:v>4.3</c:v>
                </c:pt>
                <c:pt idx="960">
                  <c:v>3.7</c:v>
                </c:pt>
                <c:pt idx="961">
                  <c:v>4.0999999999999996</c:v>
                </c:pt>
                <c:pt idx="962">
                  <c:v>4</c:v>
                </c:pt>
                <c:pt idx="963">
                  <c:v>3.8</c:v>
                </c:pt>
                <c:pt idx="964">
                  <c:v>4.2</c:v>
                </c:pt>
                <c:pt idx="965">
                  <c:v>3.7</c:v>
                </c:pt>
                <c:pt idx="966">
                  <c:v>3.9</c:v>
                </c:pt>
                <c:pt idx="967">
                  <c:v>3.5</c:v>
                </c:pt>
                <c:pt idx="968">
                  <c:v>4.3</c:v>
                </c:pt>
                <c:pt idx="969">
                  <c:v>3.5</c:v>
                </c:pt>
                <c:pt idx="970">
                  <c:v>3.9</c:v>
                </c:pt>
                <c:pt idx="971">
                  <c:v>3.9</c:v>
                </c:pt>
                <c:pt idx="972">
                  <c:v>4.0999999999999996</c:v>
                </c:pt>
                <c:pt idx="973">
                  <c:v>4</c:v>
                </c:pt>
                <c:pt idx="974">
                  <c:v>3.7</c:v>
                </c:pt>
                <c:pt idx="975">
                  <c:v>4.0999999999999996</c:v>
                </c:pt>
                <c:pt idx="976">
                  <c:v>3.9</c:v>
                </c:pt>
                <c:pt idx="977">
                  <c:v>4.0999999999999996</c:v>
                </c:pt>
                <c:pt idx="978">
                  <c:v>4.0999999999999996</c:v>
                </c:pt>
                <c:pt idx="979">
                  <c:v>4.0999999999999996</c:v>
                </c:pt>
                <c:pt idx="980">
                  <c:v>4</c:v>
                </c:pt>
                <c:pt idx="981">
                  <c:v>4.2</c:v>
                </c:pt>
                <c:pt idx="982">
                  <c:v>4.5</c:v>
                </c:pt>
                <c:pt idx="983">
                  <c:v>4.5</c:v>
                </c:pt>
                <c:pt idx="984">
                  <c:v>3.8</c:v>
                </c:pt>
                <c:pt idx="985">
                  <c:v>4.0999999999999996</c:v>
                </c:pt>
                <c:pt idx="986">
                  <c:v>4.0999999999999996</c:v>
                </c:pt>
                <c:pt idx="987">
                  <c:v>3.8</c:v>
                </c:pt>
                <c:pt idx="988">
                  <c:v>3.5</c:v>
                </c:pt>
                <c:pt idx="989">
                  <c:v>3.8</c:v>
                </c:pt>
                <c:pt idx="990">
                  <c:v>3.9</c:v>
                </c:pt>
                <c:pt idx="991">
                  <c:v>3.9</c:v>
                </c:pt>
                <c:pt idx="992">
                  <c:v>4.2</c:v>
                </c:pt>
                <c:pt idx="993">
                  <c:v>3.7</c:v>
                </c:pt>
                <c:pt idx="994">
                  <c:v>4</c:v>
                </c:pt>
                <c:pt idx="995">
                  <c:v>4.3</c:v>
                </c:pt>
                <c:pt idx="996">
                  <c:v>4.3</c:v>
                </c:pt>
                <c:pt idx="997">
                  <c:v>4</c:v>
                </c:pt>
                <c:pt idx="998">
                  <c:v>4.5</c:v>
                </c:pt>
                <c:pt idx="999">
                  <c:v>4.5999999999999996</c:v>
                </c:pt>
                <c:pt idx="1000">
                  <c:v>3.8</c:v>
                </c:pt>
                <c:pt idx="1001">
                  <c:v>3.8</c:v>
                </c:pt>
                <c:pt idx="1002">
                  <c:v>4.4000000000000004</c:v>
                </c:pt>
                <c:pt idx="1003">
                  <c:v>4.4000000000000004</c:v>
                </c:pt>
                <c:pt idx="1004">
                  <c:v>4.2</c:v>
                </c:pt>
                <c:pt idx="1005">
                  <c:v>4.2</c:v>
                </c:pt>
                <c:pt idx="1006">
                  <c:v>4</c:v>
                </c:pt>
                <c:pt idx="1007">
                  <c:v>4.4000000000000004</c:v>
                </c:pt>
                <c:pt idx="1008">
                  <c:v>4.2</c:v>
                </c:pt>
                <c:pt idx="1009">
                  <c:v>4.3</c:v>
                </c:pt>
                <c:pt idx="1010">
                  <c:v>4.3</c:v>
                </c:pt>
                <c:pt idx="1011">
                  <c:v>4.3</c:v>
                </c:pt>
                <c:pt idx="1012">
                  <c:v>4.2</c:v>
                </c:pt>
                <c:pt idx="1013">
                  <c:v>4.0999999999999996</c:v>
                </c:pt>
                <c:pt idx="1014">
                  <c:v>4.4000000000000004</c:v>
                </c:pt>
                <c:pt idx="1015">
                  <c:v>4.0999999999999996</c:v>
                </c:pt>
                <c:pt idx="1016">
                  <c:v>4.3</c:v>
                </c:pt>
                <c:pt idx="1017">
                  <c:v>4.3</c:v>
                </c:pt>
                <c:pt idx="1018">
                  <c:v>4</c:v>
                </c:pt>
                <c:pt idx="1019">
                  <c:v>3.9</c:v>
                </c:pt>
                <c:pt idx="1020">
                  <c:v>3.9</c:v>
                </c:pt>
                <c:pt idx="1021">
                  <c:v>3.8</c:v>
                </c:pt>
                <c:pt idx="1022">
                  <c:v>4</c:v>
                </c:pt>
                <c:pt idx="1023">
                  <c:v>4.5</c:v>
                </c:pt>
                <c:pt idx="1024">
                  <c:v>3.9</c:v>
                </c:pt>
                <c:pt idx="1025">
                  <c:v>4</c:v>
                </c:pt>
                <c:pt idx="1026">
                  <c:v>4.0999999999999996</c:v>
                </c:pt>
                <c:pt idx="1027">
                  <c:v>4.0999999999999996</c:v>
                </c:pt>
                <c:pt idx="1028">
                  <c:v>3.6</c:v>
                </c:pt>
                <c:pt idx="1029">
                  <c:v>4</c:v>
                </c:pt>
                <c:pt idx="1030">
                  <c:v>4.0999999999999996</c:v>
                </c:pt>
                <c:pt idx="1031">
                  <c:v>3.9</c:v>
                </c:pt>
                <c:pt idx="1032">
                  <c:v>3.7</c:v>
                </c:pt>
                <c:pt idx="1033">
                  <c:v>4.0999999999999996</c:v>
                </c:pt>
                <c:pt idx="1034">
                  <c:v>3.8</c:v>
                </c:pt>
                <c:pt idx="1035">
                  <c:v>3.7</c:v>
                </c:pt>
                <c:pt idx="1036">
                  <c:v>4.3</c:v>
                </c:pt>
                <c:pt idx="1037">
                  <c:v>3.5</c:v>
                </c:pt>
                <c:pt idx="1038">
                  <c:v>4.3</c:v>
                </c:pt>
                <c:pt idx="1039">
                  <c:v>4.0999999999999996</c:v>
                </c:pt>
                <c:pt idx="1040">
                  <c:v>3.8</c:v>
                </c:pt>
                <c:pt idx="1041">
                  <c:v>4.0999999999999996</c:v>
                </c:pt>
                <c:pt idx="1042">
                  <c:v>3.7</c:v>
                </c:pt>
                <c:pt idx="1043">
                  <c:v>3.4</c:v>
                </c:pt>
                <c:pt idx="1044">
                  <c:v>3.8</c:v>
                </c:pt>
                <c:pt idx="1045">
                  <c:v>4</c:v>
                </c:pt>
                <c:pt idx="1046">
                  <c:v>3.4</c:v>
                </c:pt>
                <c:pt idx="1047">
                  <c:v>4.2</c:v>
                </c:pt>
                <c:pt idx="1048">
                  <c:v>4.2</c:v>
                </c:pt>
                <c:pt idx="1049">
                  <c:v>4.2</c:v>
                </c:pt>
                <c:pt idx="1050">
                  <c:v>4.2</c:v>
                </c:pt>
                <c:pt idx="1051">
                  <c:v>3.9</c:v>
                </c:pt>
                <c:pt idx="1052">
                  <c:v>4.3</c:v>
                </c:pt>
                <c:pt idx="1053">
                  <c:v>4.4000000000000004</c:v>
                </c:pt>
                <c:pt idx="1054">
                  <c:v>3.9</c:v>
                </c:pt>
                <c:pt idx="1055">
                  <c:v>4</c:v>
                </c:pt>
                <c:pt idx="1056">
                  <c:v>4.3</c:v>
                </c:pt>
                <c:pt idx="1057">
                  <c:v>4</c:v>
                </c:pt>
                <c:pt idx="1058">
                  <c:v>4.2</c:v>
                </c:pt>
                <c:pt idx="1059">
                  <c:v>3.9</c:v>
                </c:pt>
                <c:pt idx="1060">
                  <c:v>3.9</c:v>
                </c:pt>
                <c:pt idx="1061">
                  <c:v>4.2</c:v>
                </c:pt>
                <c:pt idx="1062">
                  <c:v>3.8</c:v>
                </c:pt>
                <c:pt idx="1063">
                  <c:v>4.0999999999999996</c:v>
                </c:pt>
                <c:pt idx="1064">
                  <c:v>3.9</c:v>
                </c:pt>
                <c:pt idx="1065">
                  <c:v>3.5</c:v>
                </c:pt>
                <c:pt idx="1066">
                  <c:v>3.1</c:v>
                </c:pt>
                <c:pt idx="1067">
                  <c:v>3.9</c:v>
                </c:pt>
                <c:pt idx="1068">
                  <c:v>3.9</c:v>
                </c:pt>
                <c:pt idx="1069">
                  <c:v>4.0999999999999996</c:v>
                </c:pt>
                <c:pt idx="1070">
                  <c:v>3.6</c:v>
                </c:pt>
                <c:pt idx="1071">
                  <c:v>3.9</c:v>
                </c:pt>
                <c:pt idx="1072">
                  <c:v>4.0999999999999996</c:v>
                </c:pt>
                <c:pt idx="1073">
                  <c:v>4.4000000000000004</c:v>
                </c:pt>
                <c:pt idx="1074">
                  <c:v>4.5</c:v>
                </c:pt>
                <c:pt idx="1075">
                  <c:v>4.4000000000000004</c:v>
                </c:pt>
                <c:pt idx="1076">
                  <c:v>4.0999999999999996</c:v>
                </c:pt>
                <c:pt idx="1077">
                  <c:v>3.3</c:v>
                </c:pt>
                <c:pt idx="1078">
                  <c:v>3.8</c:v>
                </c:pt>
                <c:pt idx="1079">
                  <c:v>4.3</c:v>
                </c:pt>
                <c:pt idx="1080">
                  <c:v>4</c:v>
                </c:pt>
                <c:pt idx="1081">
                  <c:v>4</c:v>
                </c:pt>
                <c:pt idx="1082">
                  <c:v>3.5</c:v>
                </c:pt>
                <c:pt idx="1083">
                  <c:v>4.3</c:v>
                </c:pt>
                <c:pt idx="1084">
                  <c:v>4.0999999999999996</c:v>
                </c:pt>
                <c:pt idx="1085">
                  <c:v>4.2</c:v>
                </c:pt>
                <c:pt idx="1086">
                  <c:v>4</c:v>
                </c:pt>
                <c:pt idx="1087">
                  <c:v>4.0999999999999996</c:v>
                </c:pt>
                <c:pt idx="1088">
                  <c:v>3.5</c:v>
                </c:pt>
                <c:pt idx="1089">
                  <c:v>3.9</c:v>
                </c:pt>
                <c:pt idx="1090">
                  <c:v>4</c:v>
                </c:pt>
                <c:pt idx="1091">
                  <c:v>4.0999999999999996</c:v>
                </c:pt>
                <c:pt idx="1092">
                  <c:v>4.4000000000000004</c:v>
                </c:pt>
                <c:pt idx="1093">
                  <c:v>4.3</c:v>
                </c:pt>
                <c:pt idx="1094">
                  <c:v>3.9</c:v>
                </c:pt>
                <c:pt idx="1095">
                  <c:v>3.7</c:v>
                </c:pt>
                <c:pt idx="1096">
                  <c:v>4</c:v>
                </c:pt>
                <c:pt idx="1097">
                  <c:v>4.4000000000000004</c:v>
                </c:pt>
                <c:pt idx="1098">
                  <c:v>3.7</c:v>
                </c:pt>
                <c:pt idx="1099">
                  <c:v>3.7</c:v>
                </c:pt>
                <c:pt idx="1100">
                  <c:v>4.3</c:v>
                </c:pt>
                <c:pt idx="1101">
                  <c:v>4.3</c:v>
                </c:pt>
                <c:pt idx="1102">
                  <c:v>4.3</c:v>
                </c:pt>
                <c:pt idx="1103">
                  <c:v>3.8</c:v>
                </c:pt>
                <c:pt idx="1104">
                  <c:v>4.0999999999999996</c:v>
                </c:pt>
                <c:pt idx="1105">
                  <c:v>3.8</c:v>
                </c:pt>
                <c:pt idx="1106">
                  <c:v>4.2</c:v>
                </c:pt>
                <c:pt idx="1107">
                  <c:v>4.5</c:v>
                </c:pt>
                <c:pt idx="1108">
                  <c:v>4.4000000000000004</c:v>
                </c:pt>
                <c:pt idx="1109">
                  <c:v>4.2</c:v>
                </c:pt>
                <c:pt idx="1110">
                  <c:v>3.7</c:v>
                </c:pt>
                <c:pt idx="1111">
                  <c:v>4</c:v>
                </c:pt>
                <c:pt idx="1112">
                  <c:v>4.5999999999999996</c:v>
                </c:pt>
                <c:pt idx="1113">
                  <c:v>3.1</c:v>
                </c:pt>
                <c:pt idx="1114">
                  <c:v>3.8</c:v>
                </c:pt>
                <c:pt idx="1115">
                  <c:v>4.5</c:v>
                </c:pt>
                <c:pt idx="1116">
                  <c:v>4.5</c:v>
                </c:pt>
                <c:pt idx="1117">
                  <c:v>4.2</c:v>
                </c:pt>
                <c:pt idx="1118">
                  <c:v>4.5</c:v>
                </c:pt>
                <c:pt idx="1119">
                  <c:v>4</c:v>
                </c:pt>
                <c:pt idx="1120">
                  <c:v>4.4000000000000004</c:v>
                </c:pt>
                <c:pt idx="1121">
                  <c:v>4.0999999999999996</c:v>
                </c:pt>
                <c:pt idx="1122">
                  <c:v>3</c:v>
                </c:pt>
                <c:pt idx="1123">
                  <c:v>3.9</c:v>
                </c:pt>
                <c:pt idx="1124">
                  <c:v>3.7</c:v>
                </c:pt>
                <c:pt idx="1125">
                  <c:v>4.0999999999999996</c:v>
                </c:pt>
                <c:pt idx="1126">
                  <c:v>3.9</c:v>
                </c:pt>
                <c:pt idx="1127">
                  <c:v>4</c:v>
                </c:pt>
                <c:pt idx="1128">
                  <c:v>4.3</c:v>
                </c:pt>
                <c:pt idx="1129">
                  <c:v>4.2</c:v>
                </c:pt>
                <c:pt idx="1130">
                  <c:v>4.2</c:v>
                </c:pt>
                <c:pt idx="1131">
                  <c:v>4.4000000000000004</c:v>
                </c:pt>
                <c:pt idx="1132">
                  <c:v>4.0999999999999996</c:v>
                </c:pt>
                <c:pt idx="1133">
                  <c:v>4.3</c:v>
                </c:pt>
                <c:pt idx="1134">
                  <c:v>3.7</c:v>
                </c:pt>
                <c:pt idx="1135">
                  <c:v>3.6</c:v>
                </c:pt>
                <c:pt idx="1136">
                  <c:v>4.2</c:v>
                </c:pt>
                <c:pt idx="1137">
                  <c:v>4.5</c:v>
                </c:pt>
                <c:pt idx="1138">
                  <c:v>3.8</c:v>
                </c:pt>
                <c:pt idx="1139">
                  <c:v>3.7</c:v>
                </c:pt>
                <c:pt idx="1140">
                  <c:v>4.3</c:v>
                </c:pt>
                <c:pt idx="1141">
                  <c:v>3.9</c:v>
                </c:pt>
                <c:pt idx="1142">
                  <c:v>4.0999999999999996</c:v>
                </c:pt>
                <c:pt idx="1143">
                  <c:v>3.7</c:v>
                </c:pt>
                <c:pt idx="1144">
                  <c:v>4.0999999999999996</c:v>
                </c:pt>
                <c:pt idx="1145">
                  <c:v>3.9</c:v>
                </c:pt>
                <c:pt idx="1146">
                  <c:v>4.0999999999999996</c:v>
                </c:pt>
                <c:pt idx="1147">
                  <c:v>4.4000000000000004</c:v>
                </c:pt>
                <c:pt idx="1148">
                  <c:v>3.6</c:v>
                </c:pt>
                <c:pt idx="1149">
                  <c:v>4.3</c:v>
                </c:pt>
                <c:pt idx="1150">
                  <c:v>3.3</c:v>
                </c:pt>
                <c:pt idx="1151">
                  <c:v>3.7</c:v>
                </c:pt>
                <c:pt idx="1152">
                  <c:v>4.0999999999999996</c:v>
                </c:pt>
                <c:pt idx="1153">
                  <c:v>3.8</c:v>
                </c:pt>
                <c:pt idx="1154">
                  <c:v>3.9</c:v>
                </c:pt>
                <c:pt idx="1155">
                  <c:v>4.0999999999999996</c:v>
                </c:pt>
                <c:pt idx="1156">
                  <c:v>4.2</c:v>
                </c:pt>
                <c:pt idx="1157">
                  <c:v>4.0999999999999996</c:v>
                </c:pt>
                <c:pt idx="1158">
                  <c:v>4.0999999999999996</c:v>
                </c:pt>
                <c:pt idx="1159">
                  <c:v>4.5</c:v>
                </c:pt>
                <c:pt idx="1160">
                  <c:v>3.9</c:v>
                </c:pt>
                <c:pt idx="1161">
                  <c:v>4</c:v>
                </c:pt>
                <c:pt idx="1162">
                  <c:v>4.2</c:v>
                </c:pt>
                <c:pt idx="1163">
                  <c:v>3.9</c:v>
                </c:pt>
                <c:pt idx="1164">
                  <c:v>4.0999999999999996</c:v>
                </c:pt>
                <c:pt idx="1165">
                  <c:v>3.8</c:v>
                </c:pt>
                <c:pt idx="1166">
                  <c:v>4.0999999999999996</c:v>
                </c:pt>
                <c:pt idx="1167">
                  <c:v>4</c:v>
                </c:pt>
                <c:pt idx="1168">
                  <c:v>3.6</c:v>
                </c:pt>
                <c:pt idx="1169">
                  <c:v>4.2</c:v>
                </c:pt>
                <c:pt idx="1170">
                  <c:v>3.7</c:v>
                </c:pt>
                <c:pt idx="1171">
                  <c:v>4.0999999999999996</c:v>
                </c:pt>
                <c:pt idx="1172">
                  <c:v>4</c:v>
                </c:pt>
                <c:pt idx="1173">
                  <c:v>4.3</c:v>
                </c:pt>
                <c:pt idx="1174">
                  <c:v>4.2</c:v>
                </c:pt>
                <c:pt idx="1175">
                  <c:v>3.5</c:v>
                </c:pt>
                <c:pt idx="1176">
                  <c:v>4.2</c:v>
                </c:pt>
                <c:pt idx="1177">
                  <c:v>3.8</c:v>
                </c:pt>
                <c:pt idx="1178">
                  <c:v>3.8</c:v>
                </c:pt>
                <c:pt idx="1179">
                  <c:v>4</c:v>
                </c:pt>
                <c:pt idx="1180">
                  <c:v>4</c:v>
                </c:pt>
                <c:pt idx="1181">
                  <c:v>3.8</c:v>
                </c:pt>
                <c:pt idx="1182">
                  <c:v>3.9</c:v>
                </c:pt>
                <c:pt idx="1183">
                  <c:v>3.4</c:v>
                </c:pt>
                <c:pt idx="1184">
                  <c:v>3.5</c:v>
                </c:pt>
                <c:pt idx="1185">
                  <c:v>4.2</c:v>
                </c:pt>
                <c:pt idx="1186">
                  <c:v>4.3</c:v>
                </c:pt>
                <c:pt idx="1187">
                  <c:v>4.2</c:v>
                </c:pt>
                <c:pt idx="1188">
                  <c:v>3.7</c:v>
                </c:pt>
                <c:pt idx="1189">
                  <c:v>4.4000000000000004</c:v>
                </c:pt>
                <c:pt idx="1190">
                  <c:v>3.6</c:v>
                </c:pt>
                <c:pt idx="1191">
                  <c:v>4.0999999999999996</c:v>
                </c:pt>
                <c:pt idx="1192">
                  <c:v>4.0999999999999996</c:v>
                </c:pt>
                <c:pt idx="1193">
                  <c:v>3.9</c:v>
                </c:pt>
                <c:pt idx="1194">
                  <c:v>4.0999999999999996</c:v>
                </c:pt>
                <c:pt idx="1195">
                  <c:v>3.6</c:v>
                </c:pt>
                <c:pt idx="1196">
                  <c:v>3.4</c:v>
                </c:pt>
                <c:pt idx="1197">
                  <c:v>4.0999999999999996</c:v>
                </c:pt>
                <c:pt idx="1198">
                  <c:v>4.3</c:v>
                </c:pt>
                <c:pt idx="1199">
                  <c:v>3.6</c:v>
                </c:pt>
                <c:pt idx="1200">
                  <c:v>3.9</c:v>
                </c:pt>
                <c:pt idx="1201">
                  <c:v>4</c:v>
                </c:pt>
                <c:pt idx="1202">
                  <c:v>3.9</c:v>
                </c:pt>
                <c:pt idx="1203">
                  <c:v>4</c:v>
                </c:pt>
                <c:pt idx="1204">
                  <c:v>4.0999999999999996</c:v>
                </c:pt>
                <c:pt idx="1205">
                  <c:v>4.2</c:v>
                </c:pt>
                <c:pt idx="1206">
                  <c:v>4.4000000000000004</c:v>
                </c:pt>
                <c:pt idx="1207">
                  <c:v>3.9</c:v>
                </c:pt>
                <c:pt idx="1208">
                  <c:v>3.8</c:v>
                </c:pt>
                <c:pt idx="1209">
                  <c:v>3.6</c:v>
                </c:pt>
                <c:pt idx="1210">
                  <c:v>4.5999999999999996</c:v>
                </c:pt>
                <c:pt idx="1211">
                  <c:v>3.8</c:v>
                </c:pt>
                <c:pt idx="1212">
                  <c:v>4.0999999999999996</c:v>
                </c:pt>
                <c:pt idx="1213">
                  <c:v>4.2</c:v>
                </c:pt>
                <c:pt idx="1214">
                  <c:v>3.8</c:v>
                </c:pt>
                <c:pt idx="1215">
                  <c:v>3.6</c:v>
                </c:pt>
                <c:pt idx="1216">
                  <c:v>4.0999999999999996</c:v>
                </c:pt>
                <c:pt idx="1217">
                  <c:v>3.8</c:v>
                </c:pt>
                <c:pt idx="1218">
                  <c:v>3.8</c:v>
                </c:pt>
                <c:pt idx="1219">
                  <c:v>3.4</c:v>
                </c:pt>
                <c:pt idx="1220">
                  <c:v>3.6</c:v>
                </c:pt>
                <c:pt idx="1221">
                  <c:v>4</c:v>
                </c:pt>
                <c:pt idx="1222">
                  <c:v>4</c:v>
                </c:pt>
                <c:pt idx="1223">
                  <c:v>4.3</c:v>
                </c:pt>
                <c:pt idx="1224">
                  <c:v>4.2</c:v>
                </c:pt>
                <c:pt idx="1225">
                  <c:v>4</c:v>
                </c:pt>
                <c:pt idx="1226">
                  <c:v>3.2</c:v>
                </c:pt>
                <c:pt idx="1227">
                  <c:v>3</c:v>
                </c:pt>
                <c:pt idx="1228">
                  <c:v>4</c:v>
                </c:pt>
                <c:pt idx="1229">
                  <c:v>4.2</c:v>
                </c:pt>
                <c:pt idx="1230">
                  <c:v>4.5</c:v>
                </c:pt>
                <c:pt idx="1231">
                  <c:v>4.0999999999999996</c:v>
                </c:pt>
                <c:pt idx="1232">
                  <c:v>3.9</c:v>
                </c:pt>
                <c:pt idx="1233">
                  <c:v>3.5</c:v>
                </c:pt>
                <c:pt idx="1234">
                  <c:v>3.3</c:v>
                </c:pt>
                <c:pt idx="1235">
                  <c:v>3.7</c:v>
                </c:pt>
                <c:pt idx="1236">
                  <c:v>4.3</c:v>
                </c:pt>
                <c:pt idx="1237">
                  <c:v>4.2</c:v>
                </c:pt>
                <c:pt idx="1238">
                  <c:v>4.3</c:v>
                </c:pt>
                <c:pt idx="1239">
                  <c:v>3.8</c:v>
                </c:pt>
                <c:pt idx="1240">
                  <c:v>4.5</c:v>
                </c:pt>
                <c:pt idx="1241">
                  <c:v>3.3</c:v>
                </c:pt>
                <c:pt idx="1242">
                  <c:v>3.9</c:v>
                </c:pt>
                <c:pt idx="1243">
                  <c:v>4</c:v>
                </c:pt>
                <c:pt idx="1244">
                  <c:v>3.8</c:v>
                </c:pt>
                <c:pt idx="1245">
                  <c:v>4.3</c:v>
                </c:pt>
                <c:pt idx="1246">
                  <c:v>4.0999999999999996</c:v>
                </c:pt>
                <c:pt idx="1247">
                  <c:v>3.8</c:v>
                </c:pt>
                <c:pt idx="1248">
                  <c:v>3.9</c:v>
                </c:pt>
                <c:pt idx="1249">
                  <c:v>4.0999999999999996</c:v>
                </c:pt>
                <c:pt idx="1250">
                  <c:v>4.0999999999999996</c:v>
                </c:pt>
                <c:pt idx="1251">
                  <c:v>3.8</c:v>
                </c:pt>
                <c:pt idx="1252">
                  <c:v>3.5</c:v>
                </c:pt>
                <c:pt idx="1253">
                  <c:v>4.3</c:v>
                </c:pt>
                <c:pt idx="1254">
                  <c:v>3.6</c:v>
                </c:pt>
                <c:pt idx="1255">
                  <c:v>3.7</c:v>
                </c:pt>
                <c:pt idx="1256">
                  <c:v>3.7</c:v>
                </c:pt>
                <c:pt idx="1257">
                  <c:v>3.8</c:v>
                </c:pt>
                <c:pt idx="1258">
                  <c:v>3.8</c:v>
                </c:pt>
                <c:pt idx="1259">
                  <c:v>3.9</c:v>
                </c:pt>
                <c:pt idx="1260">
                  <c:v>3.5</c:v>
                </c:pt>
                <c:pt idx="1261">
                  <c:v>4.5999999999999996</c:v>
                </c:pt>
                <c:pt idx="1262">
                  <c:v>3.8</c:v>
                </c:pt>
                <c:pt idx="1263">
                  <c:v>4.3</c:v>
                </c:pt>
                <c:pt idx="1264">
                  <c:v>3.8</c:v>
                </c:pt>
                <c:pt idx="1265">
                  <c:v>3.9</c:v>
                </c:pt>
                <c:pt idx="1266">
                  <c:v>4.5</c:v>
                </c:pt>
                <c:pt idx="1267">
                  <c:v>3.5</c:v>
                </c:pt>
                <c:pt idx="1268">
                  <c:v>4.2</c:v>
                </c:pt>
                <c:pt idx="1269">
                  <c:v>4.3</c:v>
                </c:pt>
                <c:pt idx="1270">
                  <c:v>4</c:v>
                </c:pt>
                <c:pt idx="1271">
                  <c:v>4.2</c:v>
                </c:pt>
                <c:pt idx="1272">
                  <c:v>4</c:v>
                </c:pt>
                <c:pt idx="1273">
                  <c:v>3.8</c:v>
                </c:pt>
                <c:pt idx="1274">
                  <c:v>3.9</c:v>
                </c:pt>
                <c:pt idx="1275">
                  <c:v>3.8</c:v>
                </c:pt>
                <c:pt idx="1276">
                  <c:v>4.2</c:v>
                </c:pt>
                <c:pt idx="1277">
                  <c:v>3.8</c:v>
                </c:pt>
                <c:pt idx="1278">
                  <c:v>4</c:v>
                </c:pt>
                <c:pt idx="1279">
                  <c:v>4.3</c:v>
                </c:pt>
                <c:pt idx="1280">
                  <c:v>3.1</c:v>
                </c:pt>
                <c:pt idx="1281">
                  <c:v>3.5</c:v>
                </c:pt>
                <c:pt idx="1282">
                  <c:v>3.6</c:v>
                </c:pt>
                <c:pt idx="1283">
                  <c:v>3.6</c:v>
                </c:pt>
                <c:pt idx="1284">
                  <c:v>3.9</c:v>
                </c:pt>
                <c:pt idx="1285">
                  <c:v>3.7</c:v>
                </c:pt>
                <c:pt idx="1286">
                  <c:v>4.2</c:v>
                </c:pt>
                <c:pt idx="1287">
                  <c:v>3.9</c:v>
                </c:pt>
                <c:pt idx="1288">
                  <c:v>3.6</c:v>
                </c:pt>
                <c:pt idx="1289">
                  <c:v>3</c:v>
                </c:pt>
                <c:pt idx="1290">
                  <c:v>3.9</c:v>
                </c:pt>
                <c:pt idx="1291">
                  <c:v>4.5999999999999996</c:v>
                </c:pt>
                <c:pt idx="1292">
                  <c:v>3.6</c:v>
                </c:pt>
                <c:pt idx="1293">
                  <c:v>2.9</c:v>
                </c:pt>
                <c:pt idx="1294">
                  <c:v>2.8</c:v>
                </c:pt>
                <c:pt idx="1295">
                  <c:v>4.4000000000000004</c:v>
                </c:pt>
                <c:pt idx="1296">
                  <c:v>3.8</c:v>
                </c:pt>
                <c:pt idx="1297">
                  <c:v>4.2</c:v>
                </c:pt>
                <c:pt idx="1298">
                  <c:v>4.3</c:v>
                </c:pt>
                <c:pt idx="1299">
                  <c:v>2.8</c:v>
                </c:pt>
                <c:pt idx="1300">
                  <c:v>3.3</c:v>
                </c:pt>
                <c:pt idx="1301">
                  <c:v>5</c:v>
                </c:pt>
                <c:pt idx="1302">
                  <c:v>4.7</c:v>
                </c:pt>
                <c:pt idx="1303">
                  <c:v>3.9</c:v>
                </c:pt>
                <c:pt idx="1304">
                  <c:v>3.9</c:v>
                </c:pt>
                <c:pt idx="1305">
                  <c:v>3.7</c:v>
                </c:pt>
                <c:pt idx="1306">
                  <c:v>4.2</c:v>
                </c:pt>
                <c:pt idx="1307">
                  <c:v>4.0999999999999996</c:v>
                </c:pt>
                <c:pt idx="1308">
                  <c:v>3.2</c:v>
                </c:pt>
                <c:pt idx="1309">
                  <c:v>4</c:v>
                </c:pt>
                <c:pt idx="1310">
                  <c:v>3.5</c:v>
                </c:pt>
                <c:pt idx="1311">
                  <c:v>4.5</c:v>
                </c:pt>
                <c:pt idx="1312">
                  <c:v>3.7</c:v>
                </c:pt>
                <c:pt idx="1313">
                  <c:v>3.8</c:v>
                </c:pt>
                <c:pt idx="1314">
                  <c:v>4</c:v>
                </c:pt>
                <c:pt idx="1315">
                  <c:v>4</c:v>
                </c:pt>
                <c:pt idx="1316">
                  <c:v>3.7</c:v>
                </c:pt>
                <c:pt idx="1317">
                  <c:v>4.2</c:v>
                </c:pt>
                <c:pt idx="1318">
                  <c:v>4.0999999999999996</c:v>
                </c:pt>
                <c:pt idx="1319">
                  <c:v>4</c:v>
                </c:pt>
                <c:pt idx="1320">
                  <c:v>4.5</c:v>
                </c:pt>
                <c:pt idx="1321">
                  <c:v>3.6</c:v>
                </c:pt>
                <c:pt idx="1322">
                  <c:v>3.5</c:v>
                </c:pt>
                <c:pt idx="1323">
                  <c:v>4.0999999999999996</c:v>
                </c:pt>
                <c:pt idx="1324">
                  <c:v>3.3</c:v>
                </c:pt>
                <c:pt idx="1325">
                  <c:v>4.0999999999999996</c:v>
                </c:pt>
                <c:pt idx="1326">
                  <c:v>3.3</c:v>
                </c:pt>
                <c:pt idx="1327">
                  <c:v>4.8</c:v>
                </c:pt>
                <c:pt idx="1328">
                  <c:v>4.4000000000000004</c:v>
                </c:pt>
                <c:pt idx="1329">
                  <c:v>3.5</c:v>
                </c:pt>
                <c:pt idx="1330">
                  <c:v>4.3</c:v>
                </c:pt>
                <c:pt idx="1331">
                  <c:v>4.4000000000000004</c:v>
                </c:pt>
                <c:pt idx="1332">
                  <c:v>3.4</c:v>
                </c:pt>
                <c:pt idx="1333">
                  <c:v>2.6</c:v>
                </c:pt>
                <c:pt idx="1334">
                  <c:v>4.5</c:v>
                </c:pt>
                <c:pt idx="1335">
                  <c:v>4.5</c:v>
                </c:pt>
                <c:pt idx="1336">
                  <c:v>4.3</c:v>
                </c:pt>
                <c:pt idx="1337">
                  <c:v>3.3</c:v>
                </c:pt>
                <c:pt idx="1338">
                  <c:v>5</c:v>
                </c:pt>
                <c:pt idx="1339">
                  <c:v>4.5999999999999996</c:v>
                </c:pt>
                <c:pt idx="1340">
                  <c:v>3.7</c:v>
                </c:pt>
                <c:pt idx="1341">
                  <c:v>2.2999999999999998</c:v>
                </c:pt>
                <c:pt idx="1342">
                  <c:v>3.8</c:v>
                </c:pt>
                <c:pt idx="1343">
                  <c:v>3.7</c:v>
                </c:pt>
                <c:pt idx="1344">
                  <c:v>3.3</c:v>
                </c:pt>
                <c:pt idx="1345">
                  <c:v>3.6</c:v>
                </c:pt>
                <c:pt idx="1346">
                  <c:v>3.1</c:v>
                </c:pt>
                <c:pt idx="1347">
                  <c:v>2</c:v>
                </c:pt>
                <c:pt idx="1348">
                  <c:v>3</c:v>
                </c:pt>
                <c:pt idx="1349">
                  <c:v>5</c:v>
                </c:pt>
              </c:numCache>
            </c:numRef>
          </c:yVal>
          <c:smooth val="0"/>
          <c:extLst>
            <c:ext xmlns:c16="http://schemas.microsoft.com/office/drawing/2014/chart" uri="{C3380CC4-5D6E-409C-BE32-E72D297353CC}">
              <c16:uniqueId val="{00000004-F1E6-4FCD-80E1-18B6049264E0}"/>
            </c:ext>
          </c:extLst>
        </c:ser>
        <c:dLbls>
          <c:showLegendKey val="0"/>
          <c:showVal val="0"/>
          <c:showCatName val="0"/>
          <c:showSerName val="0"/>
          <c:showPercent val="0"/>
          <c:showBubbleSize val="0"/>
        </c:dLbls>
        <c:axId val="262535215"/>
        <c:axId val="262534735"/>
      </c:scatterChart>
      <c:valAx>
        <c:axId val="262535215"/>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262534735"/>
        <c:crosses val="autoZero"/>
        <c:crossBetween val="midCat"/>
      </c:valAx>
      <c:valAx>
        <c:axId val="262534735"/>
        <c:scaling>
          <c:orientation val="minMax"/>
        </c:scaling>
        <c:delete val="0"/>
        <c:axPos val="l"/>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262535215"/>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study.xlsx]Sheet14!tp5 categories by revenue</c:name>
    <c:fmtId val="16"/>
  </c:pivotSource>
  <c:chart>
    <c:title>
      <c:tx>
        <c:rich>
          <a:bodyPr rot="0" spcFirstLastPara="1" vertOverflow="ellipsis" vert="horz" wrap="square" anchor="ctr" anchorCtr="1"/>
          <a:lstStyle/>
          <a:p>
            <a:pPr>
              <a:defRPr sz="1600" b="1" i="0" u="none" strike="noStrike" kern="1200" spc="0" baseline="0">
                <a:solidFill>
                  <a:schemeClr val="tx1">
                    <a:lumMod val="95000"/>
                    <a:lumOff val="5000"/>
                  </a:schemeClr>
                </a:solidFill>
                <a:latin typeface="+mn-lt"/>
                <a:ea typeface="+mn-ea"/>
                <a:cs typeface="+mn-cs"/>
              </a:defRPr>
            </a:pPr>
            <a:r>
              <a:rPr lang="en-US" sz="1600" b="1">
                <a:solidFill>
                  <a:schemeClr val="tx1">
                    <a:lumMod val="95000"/>
                    <a:lumOff val="5000"/>
                  </a:schemeClr>
                </a:solidFill>
              </a:rPr>
              <a:t>TOP 5 CATEGORIES</a:t>
            </a:r>
            <a:r>
              <a:rPr lang="en-US" sz="1600" b="1" baseline="0">
                <a:solidFill>
                  <a:schemeClr val="tx1">
                    <a:lumMod val="95000"/>
                    <a:lumOff val="5000"/>
                  </a:schemeClr>
                </a:solidFill>
              </a:rPr>
              <a:t> BY REVENUE</a:t>
            </a:r>
            <a:endParaRPr lang="en-US" sz="16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0875000000000005"/>
          <c:w val="0.93888888888888888"/>
          <c:h val="0.58805482648002338"/>
        </c:manualLayout>
      </c:layout>
      <c:barChart>
        <c:barDir val="col"/>
        <c:grouping val="clustered"/>
        <c:varyColors val="0"/>
        <c:ser>
          <c:idx val="0"/>
          <c:order val="0"/>
          <c:tx>
            <c:strRef>
              <c:f>Sheet14!$B$17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Sheet14!$A$18:$A$23</c:f>
              <c:strCache>
                <c:ptCount val="5"/>
                <c:pt idx="0">
                  <c:v>Electronics</c:v>
                </c:pt>
                <c:pt idx="1">
                  <c:v>Home&amp;Kitchen</c:v>
                </c:pt>
                <c:pt idx="2">
                  <c:v>Computers&amp;Accessories</c:v>
                </c:pt>
                <c:pt idx="3">
                  <c:v>MusicalInstruments</c:v>
                </c:pt>
                <c:pt idx="4">
                  <c:v>OfficeProducts</c:v>
                </c:pt>
              </c:strCache>
            </c:strRef>
          </c:cat>
          <c:val>
            <c:numRef>
              <c:f>Sheet14!$B$18:$B$23</c:f>
              <c:numCache>
                <c:formatCode>_ [$₹-4009]\ * #,##0.00_ ;_ [$₹-4009]\ * \-#,##0.00_ ;_ [$₹-4009]\ * "-"??_ ;_ @_ </c:formatCode>
                <c:ptCount val="5"/>
                <c:pt idx="0">
                  <c:v>56620575045</c:v>
                </c:pt>
                <c:pt idx="1">
                  <c:v>6262253967.7999992</c:v>
                </c:pt>
                <c:pt idx="2">
                  <c:v>5955036900.329999</c:v>
                </c:pt>
                <c:pt idx="3">
                  <c:v>64458076</c:v>
                </c:pt>
                <c:pt idx="4">
                  <c:v>45786730</c:v>
                </c:pt>
              </c:numCache>
            </c:numRef>
          </c:val>
          <c:extLst>
            <c:ext xmlns:c16="http://schemas.microsoft.com/office/drawing/2014/chart" uri="{C3380CC4-5D6E-409C-BE32-E72D297353CC}">
              <c16:uniqueId val="{00000000-C3CF-4521-AF55-4F8A7455FAB3}"/>
            </c:ext>
          </c:extLst>
        </c:ser>
        <c:dLbls>
          <c:showLegendKey val="0"/>
          <c:showVal val="0"/>
          <c:showCatName val="0"/>
          <c:showSerName val="0"/>
          <c:showPercent val="0"/>
          <c:showBubbleSize val="0"/>
        </c:dLbls>
        <c:gapWidth val="50"/>
        <c:overlap val="-20"/>
        <c:axId val="775892656"/>
        <c:axId val="775891216"/>
      </c:barChart>
      <c:catAx>
        <c:axId val="775892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NG"/>
          </a:p>
        </c:txPr>
        <c:crossAx val="775891216"/>
        <c:crosses val="autoZero"/>
        <c:auto val="1"/>
        <c:lblAlgn val="ctr"/>
        <c:lblOffset val="100"/>
        <c:noMultiLvlLbl val="0"/>
      </c:catAx>
      <c:valAx>
        <c:axId val="775891216"/>
        <c:scaling>
          <c:orientation val="minMax"/>
        </c:scaling>
        <c:delete val="1"/>
        <c:axPos val="l"/>
        <c:numFmt formatCode="_ [$₹-4009]\ * #,##0.00_ ;_ [$₹-4009]\ * \-#,##0.00_ ;_ [$₹-4009]\ * &quot;-&quot;??_ ;_ @_ " sourceLinked="1"/>
        <c:majorTickMark val="out"/>
        <c:minorTickMark val="none"/>
        <c:tickLblPos val="nextTo"/>
        <c:crossAx val="775892656"/>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study.xlsx]Sheet14!Revenue by Price Bucket</c:name>
    <c:fmtId val="14"/>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REVENUE</a:t>
            </a:r>
            <a:r>
              <a:rPr lang="en-US" baseline="0">
                <a:solidFill>
                  <a:schemeClr val="tx1">
                    <a:lumMod val="95000"/>
                    <a:lumOff val="5000"/>
                  </a:schemeClr>
                </a:solidFill>
              </a:rPr>
              <a:t> DISTRIBUTION BY PRICE BUCKET</a:t>
            </a:r>
            <a:endParaRPr lang="en-US">
              <a:solidFill>
                <a:schemeClr val="tx1">
                  <a:lumMod val="95000"/>
                  <a:lumOff val="5000"/>
                </a:schemeClr>
              </a:solidFill>
            </a:endParaRPr>
          </a:p>
        </c:rich>
      </c:tx>
      <c:layout>
        <c:manualLayout>
          <c:xMode val="edge"/>
          <c:yMode val="edge"/>
          <c:x val="0.1559485936498982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Sheet14!$E$17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170-481E-907F-EC69A5D6D6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170-481E-907F-EC69A5D6D67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9170-481E-907F-EC69A5D6D67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170-481E-907F-EC69A5D6D67C}"/>
              </c:ext>
            </c:extLst>
          </c:dPt>
          <c:cat>
            <c:strRef>
              <c:f>Sheet14!$D$18:$D$22</c:f>
              <c:strCache>
                <c:ptCount val="4"/>
                <c:pt idx="0">
                  <c:v>₹200-₹500</c:v>
                </c:pt>
                <c:pt idx="1">
                  <c:v>&lt;₹200</c:v>
                </c:pt>
                <c:pt idx="2">
                  <c:v>&gt;₹500</c:v>
                </c:pt>
                <c:pt idx="3">
                  <c:v>(blank)</c:v>
                </c:pt>
              </c:strCache>
            </c:strRef>
          </c:cat>
          <c:val>
            <c:numRef>
              <c:f>Sheet14!$E$18:$E$22</c:f>
              <c:numCache>
                <c:formatCode>_ [$₹-4009]\ * #,##0.00_ ;_ [$₹-4009]\ * \-#,##0.00_ ;_ [$₹-4009]\ * "-"??_ ;_ @_ </c:formatCode>
                <c:ptCount val="4"/>
                <c:pt idx="0">
                  <c:v>2226964062.1199999</c:v>
                </c:pt>
                <c:pt idx="1">
                  <c:v>235044607.76999998</c:v>
                </c:pt>
                <c:pt idx="2">
                  <c:v>66496977328.239998</c:v>
                </c:pt>
              </c:numCache>
            </c:numRef>
          </c:val>
          <c:extLst>
            <c:ext xmlns:c16="http://schemas.microsoft.com/office/drawing/2014/chart" uri="{C3380CC4-5D6E-409C-BE32-E72D297353CC}">
              <c16:uniqueId val="{00000008-9170-481E-907F-EC69A5D6D67C}"/>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NG"/>
          </a:p>
        </c:txPr>
      </c:legendEntry>
      <c:legendEntry>
        <c:idx val="1"/>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NG"/>
          </a:p>
        </c:txPr>
      </c:legendEntry>
      <c:legendEntry>
        <c:idx val="3"/>
        <c:delete val="1"/>
      </c:legendEntry>
      <c:layout>
        <c:manualLayout>
          <c:xMode val="edge"/>
          <c:yMode val="edge"/>
          <c:x val="0.72625141836843143"/>
          <c:y val="0.46087048211591847"/>
          <c:w val="0.25883332553642563"/>
          <c:h val="0.3564827005989627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50" normalizeH="0" baseline="0">
                <a:solidFill>
                  <a:schemeClr val="tx1">
                    <a:lumMod val="95000"/>
                    <a:lumOff val="5000"/>
                  </a:schemeClr>
                </a:solidFill>
                <a:latin typeface="+mj-lt"/>
                <a:ea typeface="+mj-ea"/>
                <a:cs typeface="+mj-cs"/>
              </a:defRPr>
            </a:pPr>
            <a:r>
              <a:rPr lang="en-US" b="1">
                <a:solidFill>
                  <a:schemeClr val="tx1">
                    <a:lumMod val="95000"/>
                    <a:lumOff val="5000"/>
                  </a:schemeClr>
                </a:solidFill>
              </a:rPr>
              <a:t>DISCOUNT</a:t>
            </a:r>
            <a:r>
              <a:rPr lang="en-US" b="1" baseline="0">
                <a:solidFill>
                  <a:schemeClr val="tx1">
                    <a:lumMod val="95000"/>
                    <a:lumOff val="5000"/>
                  </a:schemeClr>
                </a:solidFill>
              </a:rPr>
              <a:t> % VS. AVERAGE RATINGS</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lumMod val="95000"/>
                  <a:lumOff val="5000"/>
                </a:schemeClr>
              </a:solidFill>
              <a:latin typeface="+mj-lt"/>
              <a:ea typeface="+mj-ea"/>
              <a:cs typeface="+mj-cs"/>
            </a:defRPr>
          </a:pPr>
          <a:endParaRPr lang="en-US"/>
        </a:p>
      </c:txPr>
    </c:title>
    <c:autoTitleDeleted val="0"/>
    <c:plotArea>
      <c:layout/>
      <c:scatterChart>
        <c:scatterStyle val="lineMarker"/>
        <c:varyColors val="0"/>
        <c:ser>
          <c:idx val="0"/>
          <c:order val="0"/>
          <c:tx>
            <c:strRef>
              <c:f>'amazon cleaned (2)'!$N$1</c:f>
              <c:strCache>
                <c:ptCount val="1"/>
                <c:pt idx="0">
                  <c:v>average rating</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trendline>
            <c:spPr>
              <a:ln w="15875" cap="rnd">
                <a:solidFill>
                  <a:schemeClr val="accent1"/>
                </a:solidFill>
              </a:ln>
              <a:effectLst/>
            </c:spPr>
            <c:trendlineType val="linear"/>
            <c:dispRSqr val="0"/>
            <c:dispEq val="0"/>
          </c:trendline>
          <c:xVal>
            <c:numRef>
              <c:f>'amazon cleaned (2)'!$J$2:$J$1351</c:f>
              <c:numCache>
                <c:formatCode>0%</c:formatCode>
                <c:ptCount val="1350"/>
                <c:pt idx="0">
                  <c:v>0.78</c:v>
                </c:pt>
                <c:pt idx="1">
                  <c:v>0.35</c:v>
                </c:pt>
                <c:pt idx="2">
                  <c:v>0.69</c:v>
                </c:pt>
                <c:pt idx="3">
                  <c:v>0.48</c:v>
                </c:pt>
                <c:pt idx="4">
                  <c:v>0.56000000000000005</c:v>
                </c:pt>
                <c:pt idx="5">
                  <c:v>0.23</c:v>
                </c:pt>
                <c:pt idx="6">
                  <c:v>0.24</c:v>
                </c:pt>
                <c:pt idx="7">
                  <c:v>0.19</c:v>
                </c:pt>
                <c:pt idx="8">
                  <c:v>0.21</c:v>
                </c:pt>
                <c:pt idx="9">
                  <c:v>0.59</c:v>
                </c:pt>
                <c:pt idx="10">
                  <c:v>0.71</c:v>
                </c:pt>
                <c:pt idx="11">
                  <c:v>0.68</c:v>
                </c:pt>
                <c:pt idx="12">
                  <c:v>0.6</c:v>
                </c:pt>
                <c:pt idx="13">
                  <c:v>7.0000000000000007E-2</c:v>
                </c:pt>
                <c:pt idx="14">
                  <c:v>0.65</c:v>
                </c:pt>
                <c:pt idx="15">
                  <c:v>0.48</c:v>
                </c:pt>
                <c:pt idx="16">
                  <c:v>0.41</c:v>
                </c:pt>
                <c:pt idx="17">
                  <c:v>0.65</c:v>
                </c:pt>
                <c:pt idx="18">
                  <c:v>0.62</c:v>
                </c:pt>
                <c:pt idx="19">
                  <c:v>0.41</c:v>
                </c:pt>
                <c:pt idx="20">
                  <c:v>0.63</c:v>
                </c:pt>
                <c:pt idx="21">
                  <c:v>0.54</c:v>
                </c:pt>
                <c:pt idx="22">
                  <c:v>0.5</c:v>
                </c:pt>
                <c:pt idx="23">
                  <c:v>0.44</c:v>
                </c:pt>
                <c:pt idx="24">
                  <c:v>0.33</c:v>
                </c:pt>
                <c:pt idx="25">
                  <c:v>0.24</c:v>
                </c:pt>
                <c:pt idx="26">
                  <c:v>0.32</c:v>
                </c:pt>
                <c:pt idx="27">
                  <c:v>0.44</c:v>
                </c:pt>
                <c:pt idx="28">
                  <c:v>0.48</c:v>
                </c:pt>
                <c:pt idx="29">
                  <c:v>0.3</c:v>
                </c:pt>
                <c:pt idx="30">
                  <c:v>0.73</c:v>
                </c:pt>
                <c:pt idx="31">
                  <c:v>0.43</c:v>
                </c:pt>
                <c:pt idx="32">
                  <c:v>0.43</c:v>
                </c:pt>
                <c:pt idx="33">
                  <c:v>0.7</c:v>
                </c:pt>
                <c:pt idx="34">
                  <c:v>0.56000000000000005</c:v>
                </c:pt>
                <c:pt idx="35">
                  <c:v>0.47</c:v>
                </c:pt>
                <c:pt idx="36">
                  <c:v>0.47</c:v>
                </c:pt>
                <c:pt idx="37">
                  <c:v>0.18</c:v>
                </c:pt>
                <c:pt idx="38">
                  <c:v>0.53</c:v>
                </c:pt>
                <c:pt idx="39">
                  <c:v>0.63</c:v>
                </c:pt>
                <c:pt idx="40">
                  <c:v>0.63</c:v>
                </c:pt>
                <c:pt idx="41">
                  <c:v>0.56999999999999995</c:v>
                </c:pt>
                <c:pt idx="42">
                  <c:v>0.64</c:v>
                </c:pt>
                <c:pt idx="43">
                  <c:v>0.5</c:v>
                </c:pt>
                <c:pt idx="44">
                  <c:v>0.28000000000000003</c:v>
                </c:pt>
                <c:pt idx="45">
                  <c:v>0.33</c:v>
                </c:pt>
                <c:pt idx="46">
                  <c:v>0.4</c:v>
                </c:pt>
                <c:pt idx="47">
                  <c:v>0.54</c:v>
                </c:pt>
                <c:pt idx="48">
                  <c:v>0.69</c:v>
                </c:pt>
                <c:pt idx="49">
                  <c:v>0.68</c:v>
                </c:pt>
                <c:pt idx="50">
                  <c:v>0.48</c:v>
                </c:pt>
                <c:pt idx="51">
                  <c:v>0.24</c:v>
                </c:pt>
                <c:pt idx="52">
                  <c:v>0.56999999999999995</c:v>
                </c:pt>
                <c:pt idx="53">
                  <c:v>0.36</c:v>
                </c:pt>
                <c:pt idx="54">
                  <c:v>0.3</c:v>
                </c:pt>
                <c:pt idx="55">
                  <c:v>0.63</c:v>
                </c:pt>
                <c:pt idx="56">
                  <c:v>0.73</c:v>
                </c:pt>
                <c:pt idx="57">
                  <c:v>0.59</c:v>
                </c:pt>
                <c:pt idx="58">
                  <c:v>0.64</c:v>
                </c:pt>
                <c:pt idx="59">
                  <c:v>0.6</c:v>
                </c:pt>
                <c:pt idx="60">
                  <c:v>0.59</c:v>
                </c:pt>
                <c:pt idx="61">
                  <c:v>0.69</c:v>
                </c:pt>
                <c:pt idx="62">
                  <c:v>0.66</c:v>
                </c:pt>
                <c:pt idx="63">
                  <c:v>0.68</c:v>
                </c:pt>
                <c:pt idx="64">
                  <c:v>0.53</c:v>
                </c:pt>
                <c:pt idx="65">
                  <c:v>0.6</c:v>
                </c:pt>
                <c:pt idx="66">
                  <c:v>0.19</c:v>
                </c:pt>
                <c:pt idx="67">
                  <c:v>0.19</c:v>
                </c:pt>
                <c:pt idx="68">
                  <c:v>0.7</c:v>
                </c:pt>
                <c:pt idx="69">
                  <c:v>0.7</c:v>
                </c:pt>
                <c:pt idx="70">
                  <c:v>0.49</c:v>
                </c:pt>
                <c:pt idx="71">
                  <c:v>0.65</c:v>
                </c:pt>
                <c:pt idx="72">
                  <c:v>0.22</c:v>
                </c:pt>
                <c:pt idx="73">
                  <c:v>0.67</c:v>
                </c:pt>
                <c:pt idx="74">
                  <c:v>0.22</c:v>
                </c:pt>
                <c:pt idx="75">
                  <c:v>0.66</c:v>
                </c:pt>
                <c:pt idx="76">
                  <c:v>0.37</c:v>
                </c:pt>
                <c:pt idx="77">
                  <c:v>0.44</c:v>
                </c:pt>
                <c:pt idx="78">
                  <c:v>0.27</c:v>
                </c:pt>
                <c:pt idx="79">
                  <c:v>0.4</c:v>
                </c:pt>
                <c:pt idx="80">
                  <c:v>0.21</c:v>
                </c:pt>
                <c:pt idx="81">
                  <c:v>0.28000000000000003</c:v>
                </c:pt>
                <c:pt idx="82">
                  <c:v>0.22</c:v>
                </c:pt>
                <c:pt idx="83">
                  <c:v>0.04</c:v>
                </c:pt>
                <c:pt idx="84">
                  <c:v>0.33</c:v>
                </c:pt>
                <c:pt idx="85">
                  <c:v>0.14000000000000001</c:v>
                </c:pt>
                <c:pt idx="86">
                  <c:v>0.71</c:v>
                </c:pt>
                <c:pt idx="87">
                  <c:v>0.38</c:v>
                </c:pt>
                <c:pt idx="88">
                  <c:v>0.62</c:v>
                </c:pt>
                <c:pt idx="89">
                  <c:v>0.68</c:v>
                </c:pt>
                <c:pt idx="90">
                  <c:v>0.16</c:v>
                </c:pt>
                <c:pt idx="91">
                  <c:v>0.46</c:v>
                </c:pt>
                <c:pt idx="92">
                  <c:v>0.22</c:v>
                </c:pt>
                <c:pt idx="93">
                  <c:v>0.38</c:v>
                </c:pt>
                <c:pt idx="94">
                  <c:v>0.43</c:v>
                </c:pt>
                <c:pt idx="95">
                  <c:v>0.32</c:v>
                </c:pt>
                <c:pt idx="96">
                  <c:v>0.32</c:v>
                </c:pt>
                <c:pt idx="97">
                  <c:v>0.28000000000000003</c:v>
                </c:pt>
                <c:pt idx="98">
                  <c:v>0.32</c:v>
                </c:pt>
                <c:pt idx="99">
                  <c:v>0.33</c:v>
                </c:pt>
                <c:pt idx="100">
                  <c:v>0.54</c:v>
                </c:pt>
                <c:pt idx="101">
                  <c:v>0.45</c:v>
                </c:pt>
                <c:pt idx="102">
                  <c:v>0.48</c:v>
                </c:pt>
                <c:pt idx="103">
                  <c:v>0.8</c:v>
                </c:pt>
                <c:pt idx="104">
                  <c:v>0.8</c:v>
                </c:pt>
                <c:pt idx="105">
                  <c:v>0.54</c:v>
                </c:pt>
                <c:pt idx="106">
                  <c:v>0.2</c:v>
                </c:pt>
                <c:pt idx="107">
                  <c:v>0.1</c:v>
                </c:pt>
                <c:pt idx="108">
                  <c:v>0.28000000000000003</c:v>
                </c:pt>
                <c:pt idx="109">
                  <c:v>0.47</c:v>
                </c:pt>
                <c:pt idx="110">
                  <c:v>0.25</c:v>
                </c:pt>
                <c:pt idx="111">
                  <c:v>0.41</c:v>
                </c:pt>
                <c:pt idx="112">
                  <c:v>0.26</c:v>
                </c:pt>
                <c:pt idx="113">
                  <c:v>0</c:v>
                </c:pt>
                <c:pt idx="114">
                  <c:v>0.56999999999999995</c:v>
                </c:pt>
                <c:pt idx="115">
                  <c:v>0.27</c:v>
                </c:pt>
                <c:pt idx="116">
                  <c:v>0.25</c:v>
                </c:pt>
                <c:pt idx="117">
                  <c:v>0.22</c:v>
                </c:pt>
                <c:pt idx="118">
                  <c:v>0.22</c:v>
                </c:pt>
                <c:pt idx="119">
                  <c:v>0.43</c:v>
                </c:pt>
                <c:pt idx="120">
                  <c:v>0.5</c:v>
                </c:pt>
                <c:pt idx="121">
                  <c:v>0.5</c:v>
                </c:pt>
                <c:pt idx="122">
                  <c:v>0.11</c:v>
                </c:pt>
                <c:pt idx="123">
                  <c:v>0.27</c:v>
                </c:pt>
                <c:pt idx="124">
                  <c:v>0.35</c:v>
                </c:pt>
                <c:pt idx="125">
                  <c:v>0.44</c:v>
                </c:pt>
                <c:pt idx="126">
                  <c:v>0.31</c:v>
                </c:pt>
                <c:pt idx="127">
                  <c:v>0.27</c:v>
                </c:pt>
                <c:pt idx="128">
                  <c:v>0.65</c:v>
                </c:pt>
                <c:pt idx="129">
                  <c:v>0.64</c:v>
                </c:pt>
                <c:pt idx="130">
                  <c:v>0.25</c:v>
                </c:pt>
                <c:pt idx="131">
                  <c:v>0.64</c:v>
                </c:pt>
                <c:pt idx="132">
                  <c:v>0.59</c:v>
                </c:pt>
                <c:pt idx="133">
                  <c:v>0.62</c:v>
                </c:pt>
                <c:pt idx="134">
                  <c:v>0.77</c:v>
                </c:pt>
                <c:pt idx="135">
                  <c:v>0.5</c:v>
                </c:pt>
                <c:pt idx="136">
                  <c:v>0</c:v>
                </c:pt>
                <c:pt idx="137">
                  <c:v>0.6</c:v>
                </c:pt>
                <c:pt idx="138">
                  <c:v>0.61</c:v>
                </c:pt>
                <c:pt idx="139">
                  <c:v>0.63</c:v>
                </c:pt>
                <c:pt idx="140">
                  <c:v>0.67</c:v>
                </c:pt>
                <c:pt idx="141">
                  <c:v>0.66</c:v>
                </c:pt>
                <c:pt idx="142">
                  <c:v>0.8</c:v>
                </c:pt>
                <c:pt idx="143">
                  <c:v>0.62</c:v>
                </c:pt>
                <c:pt idx="144">
                  <c:v>0.51</c:v>
                </c:pt>
                <c:pt idx="145">
                  <c:v>0.39</c:v>
                </c:pt>
                <c:pt idx="146">
                  <c:v>0.4</c:v>
                </c:pt>
                <c:pt idx="147">
                  <c:v>0.69</c:v>
                </c:pt>
                <c:pt idx="148">
                  <c:v>0</c:v>
                </c:pt>
                <c:pt idx="149">
                  <c:v>0.67</c:v>
                </c:pt>
                <c:pt idx="150">
                  <c:v>0.27</c:v>
                </c:pt>
                <c:pt idx="151">
                  <c:v>0.43</c:v>
                </c:pt>
                <c:pt idx="152">
                  <c:v>0.08</c:v>
                </c:pt>
                <c:pt idx="153">
                  <c:v>0.63</c:v>
                </c:pt>
                <c:pt idx="154">
                  <c:v>0.48</c:v>
                </c:pt>
                <c:pt idx="155">
                  <c:v>0.23</c:v>
                </c:pt>
                <c:pt idx="156">
                  <c:v>0.62</c:v>
                </c:pt>
                <c:pt idx="157">
                  <c:v>0.76</c:v>
                </c:pt>
                <c:pt idx="158">
                  <c:v>0.31</c:v>
                </c:pt>
                <c:pt idx="159">
                  <c:v>0.48</c:v>
                </c:pt>
                <c:pt idx="160">
                  <c:v>0.25</c:v>
                </c:pt>
                <c:pt idx="161">
                  <c:v>0.38</c:v>
                </c:pt>
                <c:pt idx="162">
                  <c:v>0.64</c:v>
                </c:pt>
                <c:pt idx="163">
                  <c:v>0.61</c:v>
                </c:pt>
                <c:pt idx="164">
                  <c:v>0.45</c:v>
                </c:pt>
                <c:pt idx="165">
                  <c:v>0.16</c:v>
                </c:pt>
                <c:pt idx="166">
                  <c:v>0.5</c:v>
                </c:pt>
                <c:pt idx="167">
                  <c:v>0.75</c:v>
                </c:pt>
                <c:pt idx="168">
                  <c:v>0.26</c:v>
                </c:pt>
                <c:pt idx="169">
                  <c:v>0.4</c:v>
                </c:pt>
                <c:pt idx="170">
                  <c:v>0.65</c:v>
                </c:pt>
                <c:pt idx="171">
                  <c:v>0.63</c:v>
                </c:pt>
                <c:pt idx="172">
                  <c:v>0.26</c:v>
                </c:pt>
                <c:pt idx="173">
                  <c:v>0.63</c:v>
                </c:pt>
                <c:pt idx="174">
                  <c:v>0.53</c:v>
                </c:pt>
                <c:pt idx="175">
                  <c:v>0.79</c:v>
                </c:pt>
                <c:pt idx="176">
                  <c:v>0.18</c:v>
                </c:pt>
                <c:pt idx="177">
                  <c:v>0.19</c:v>
                </c:pt>
                <c:pt idx="178">
                  <c:v>0.19</c:v>
                </c:pt>
                <c:pt idx="179">
                  <c:v>0.19</c:v>
                </c:pt>
                <c:pt idx="180">
                  <c:v>0.21</c:v>
                </c:pt>
                <c:pt idx="181">
                  <c:v>0.4</c:v>
                </c:pt>
                <c:pt idx="182">
                  <c:v>0.25</c:v>
                </c:pt>
                <c:pt idx="183">
                  <c:v>0.06</c:v>
                </c:pt>
                <c:pt idx="184">
                  <c:v>0.69</c:v>
                </c:pt>
                <c:pt idx="185">
                  <c:v>0.15</c:v>
                </c:pt>
                <c:pt idx="186">
                  <c:v>0.57999999999999996</c:v>
                </c:pt>
                <c:pt idx="187">
                  <c:v>0.26</c:v>
                </c:pt>
                <c:pt idx="188">
                  <c:v>0.56999999999999995</c:v>
                </c:pt>
                <c:pt idx="189">
                  <c:v>0.44</c:v>
                </c:pt>
                <c:pt idx="190">
                  <c:v>0.56999999999999995</c:v>
                </c:pt>
                <c:pt idx="191">
                  <c:v>0.31</c:v>
                </c:pt>
                <c:pt idx="192">
                  <c:v>0.82</c:v>
                </c:pt>
                <c:pt idx="193">
                  <c:v>0.6</c:v>
                </c:pt>
                <c:pt idx="194">
                  <c:v>0.41</c:v>
                </c:pt>
                <c:pt idx="195">
                  <c:v>0.55000000000000004</c:v>
                </c:pt>
                <c:pt idx="196">
                  <c:v>0.33</c:v>
                </c:pt>
                <c:pt idx="197">
                  <c:v>0.54</c:v>
                </c:pt>
                <c:pt idx="198">
                  <c:v>0.88</c:v>
                </c:pt>
                <c:pt idx="199">
                  <c:v>0.85</c:v>
                </c:pt>
                <c:pt idx="200">
                  <c:v>0.85</c:v>
                </c:pt>
                <c:pt idx="201">
                  <c:v>0.64</c:v>
                </c:pt>
                <c:pt idx="202">
                  <c:v>0.49</c:v>
                </c:pt>
                <c:pt idx="203">
                  <c:v>0.64</c:v>
                </c:pt>
                <c:pt idx="204">
                  <c:v>0.64</c:v>
                </c:pt>
                <c:pt idx="205">
                  <c:v>0.65</c:v>
                </c:pt>
                <c:pt idx="206">
                  <c:v>0.68</c:v>
                </c:pt>
                <c:pt idx="207">
                  <c:v>0.5</c:v>
                </c:pt>
                <c:pt idx="208">
                  <c:v>0.68</c:v>
                </c:pt>
                <c:pt idx="209">
                  <c:v>0.33</c:v>
                </c:pt>
                <c:pt idx="210">
                  <c:v>0.36</c:v>
                </c:pt>
                <c:pt idx="211">
                  <c:v>0.05</c:v>
                </c:pt>
                <c:pt idx="212">
                  <c:v>0.76</c:v>
                </c:pt>
                <c:pt idx="213">
                  <c:v>0.54</c:v>
                </c:pt>
                <c:pt idx="214">
                  <c:v>0.38</c:v>
                </c:pt>
                <c:pt idx="215">
                  <c:v>0.5</c:v>
                </c:pt>
                <c:pt idx="216">
                  <c:v>0.52</c:v>
                </c:pt>
                <c:pt idx="217">
                  <c:v>0.23</c:v>
                </c:pt>
                <c:pt idx="218">
                  <c:v>0.22</c:v>
                </c:pt>
                <c:pt idx="219">
                  <c:v>0.21</c:v>
                </c:pt>
                <c:pt idx="220">
                  <c:v>0.57999999999999996</c:v>
                </c:pt>
                <c:pt idx="221">
                  <c:v>0.2</c:v>
                </c:pt>
                <c:pt idx="222">
                  <c:v>0</c:v>
                </c:pt>
                <c:pt idx="223">
                  <c:v>0.77</c:v>
                </c:pt>
                <c:pt idx="224">
                  <c:v>0.17</c:v>
                </c:pt>
                <c:pt idx="225">
                  <c:v>0.4</c:v>
                </c:pt>
                <c:pt idx="226">
                  <c:v>0.47</c:v>
                </c:pt>
                <c:pt idx="227">
                  <c:v>0.65</c:v>
                </c:pt>
                <c:pt idx="228">
                  <c:v>0.75</c:v>
                </c:pt>
                <c:pt idx="229">
                  <c:v>0.38</c:v>
                </c:pt>
                <c:pt idx="230">
                  <c:v>0.76</c:v>
                </c:pt>
                <c:pt idx="231">
                  <c:v>0.56000000000000005</c:v>
                </c:pt>
                <c:pt idx="232">
                  <c:v>0.55000000000000004</c:v>
                </c:pt>
                <c:pt idx="233">
                  <c:v>0.7</c:v>
                </c:pt>
                <c:pt idx="234">
                  <c:v>0.73</c:v>
                </c:pt>
                <c:pt idx="235">
                  <c:v>0.5</c:v>
                </c:pt>
                <c:pt idx="236">
                  <c:v>0.25</c:v>
                </c:pt>
                <c:pt idx="237">
                  <c:v>0</c:v>
                </c:pt>
                <c:pt idx="238">
                  <c:v>0.19</c:v>
                </c:pt>
                <c:pt idx="239">
                  <c:v>0.5</c:v>
                </c:pt>
                <c:pt idx="240">
                  <c:v>0.6</c:v>
                </c:pt>
                <c:pt idx="241">
                  <c:v>0.5</c:v>
                </c:pt>
                <c:pt idx="242">
                  <c:v>0.32</c:v>
                </c:pt>
                <c:pt idx="243">
                  <c:v>0.32</c:v>
                </c:pt>
                <c:pt idx="244">
                  <c:v>0.28999999999999998</c:v>
                </c:pt>
                <c:pt idx="245">
                  <c:v>0.45</c:v>
                </c:pt>
                <c:pt idx="246">
                  <c:v>0.7</c:v>
                </c:pt>
                <c:pt idx="247">
                  <c:v>0.69</c:v>
                </c:pt>
                <c:pt idx="248">
                  <c:v>0.24</c:v>
                </c:pt>
                <c:pt idx="249">
                  <c:v>0.13</c:v>
                </c:pt>
                <c:pt idx="250">
                  <c:v>0.78</c:v>
                </c:pt>
                <c:pt idx="251">
                  <c:v>0</c:v>
                </c:pt>
                <c:pt idx="252">
                  <c:v>0.34</c:v>
                </c:pt>
                <c:pt idx="253">
                  <c:v>0.49</c:v>
                </c:pt>
                <c:pt idx="254">
                  <c:v>0.78</c:v>
                </c:pt>
                <c:pt idx="255">
                  <c:v>0.2</c:v>
                </c:pt>
                <c:pt idx="256">
                  <c:v>0.18</c:v>
                </c:pt>
                <c:pt idx="257">
                  <c:v>0.21</c:v>
                </c:pt>
                <c:pt idx="258">
                  <c:v>0.65</c:v>
                </c:pt>
                <c:pt idx="259">
                  <c:v>0.21</c:v>
                </c:pt>
                <c:pt idx="260">
                  <c:v>0.14000000000000001</c:v>
                </c:pt>
                <c:pt idx="261">
                  <c:v>0.8</c:v>
                </c:pt>
                <c:pt idx="262">
                  <c:v>0.55000000000000004</c:v>
                </c:pt>
                <c:pt idx="263">
                  <c:v>0</c:v>
                </c:pt>
                <c:pt idx="264">
                  <c:v>0.28000000000000003</c:v>
                </c:pt>
                <c:pt idx="265">
                  <c:v>0.65</c:v>
                </c:pt>
                <c:pt idx="266">
                  <c:v>0.31</c:v>
                </c:pt>
                <c:pt idx="267">
                  <c:v>0.22</c:v>
                </c:pt>
                <c:pt idx="268">
                  <c:v>0.2</c:v>
                </c:pt>
                <c:pt idx="269">
                  <c:v>0.17</c:v>
                </c:pt>
                <c:pt idx="270">
                  <c:v>0.3</c:v>
                </c:pt>
                <c:pt idx="271">
                  <c:v>0.13</c:v>
                </c:pt>
                <c:pt idx="272">
                  <c:v>0.26</c:v>
                </c:pt>
                <c:pt idx="273">
                  <c:v>0.8</c:v>
                </c:pt>
                <c:pt idx="274">
                  <c:v>0.41</c:v>
                </c:pt>
                <c:pt idx="275">
                  <c:v>0.56000000000000005</c:v>
                </c:pt>
                <c:pt idx="276">
                  <c:v>0.4</c:v>
                </c:pt>
                <c:pt idx="277">
                  <c:v>0.49</c:v>
                </c:pt>
                <c:pt idx="278">
                  <c:v>0.8</c:v>
                </c:pt>
                <c:pt idx="279">
                  <c:v>0.23</c:v>
                </c:pt>
                <c:pt idx="280">
                  <c:v>0.72</c:v>
                </c:pt>
                <c:pt idx="281">
                  <c:v>0.28000000000000003</c:v>
                </c:pt>
                <c:pt idx="282">
                  <c:v>0.8</c:v>
                </c:pt>
                <c:pt idx="283">
                  <c:v>0.18</c:v>
                </c:pt>
                <c:pt idx="284">
                  <c:v>0.26</c:v>
                </c:pt>
                <c:pt idx="285">
                  <c:v>0.3</c:v>
                </c:pt>
                <c:pt idx="286">
                  <c:v>0.51</c:v>
                </c:pt>
                <c:pt idx="287">
                  <c:v>0.3</c:v>
                </c:pt>
                <c:pt idx="288">
                  <c:v>0.18</c:v>
                </c:pt>
                <c:pt idx="289">
                  <c:v>0.26</c:v>
                </c:pt>
                <c:pt idx="290">
                  <c:v>0.44</c:v>
                </c:pt>
                <c:pt idx="291">
                  <c:v>0.44</c:v>
                </c:pt>
                <c:pt idx="292">
                  <c:v>0.28000000000000003</c:v>
                </c:pt>
                <c:pt idx="293">
                  <c:v>0.27</c:v>
                </c:pt>
                <c:pt idx="294">
                  <c:v>0.27</c:v>
                </c:pt>
                <c:pt idx="295">
                  <c:v>0.28000000000000003</c:v>
                </c:pt>
                <c:pt idx="296">
                  <c:v>0.28000000000000003</c:v>
                </c:pt>
                <c:pt idx="297">
                  <c:v>0.28000000000000003</c:v>
                </c:pt>
                <c:pt idx="298">
                  <c:v>0.28000000000000003</c:v>
                </c:pt>
                <c:pt idx="299">
                  <c:v>0.28000000000000003</c:v>
                </c:pt>
                <c:pt idx="300">
                  <c:v>0.65</c:v>
                </c:pt>
                <c:pt idx="301">
                  <c:v>0</c:v>
                </c:pt>
                <c:pt idx="302">
                  <c:v>0.7</c:v>
                </c:pt>
                <c:pt idx="303">
                  <c:v>0.67</c:v>
                </c:pt>
                <c:pt idx="304">
                  <c:v>0.74</c:v>
                </c:pt>
                <c:pt idx="305">
                  <c:v>0.1</c:v>
                </c:pt>
                <c:pt idx="306">
                  <c:v>0.43</c:v>
                </c:pt>
                <c:pt idx="307">
                  <c:v>0.25</c:v>
                </c:pt>
                <c:pt idx="308">
                  <c:v>0.46</c:v>
                </c:pt>
                <c:pt idx="309">
                  <c:v>0.61</c:v>
                </c:pt>
                <c:pt idx="310">
                  <c:v>0.56999999999999995</c:v>
                </c:pt>
                <c:pt idx="311">
                  <c:v>0.87</c:v>
                </c:pt>
                <c:pt idx="312">
                  <c:v>0.4</c:v>
                </c:pt>
                <c:pt idx="313">
                  <c:v>0.17</c:v>
                </c:pt>
                <c:pt idx="314">
                  <c:v>0.5</c:v>
                </c:pt>
                <c:pt idx="315">
                  <c:v>0.83</c:v>
                </c:pt>
                <c:pt idx="316">
                  <c:v>0</c:v>
                </c:pt>
                <c:pt idx="317">
                  <c:v>0.25</c:v>
                </c:pt>
                <c:pt idx="318">
                  <c:v>0.66</c:v>
                </c:pt>
                <c:pt idx="319">
                  <c:v>0.56000000000000005</c:v>
                </c:pt>
                <c:pt idx="320">
                  <c:v>0</c:v>
                </c:pt>
                <c:pt idx="321">
                  <c:v>0.44</c:v>
                </c:pt>
                <c:pt idx="322">
                  <c:v>0.65</c:v>
                </c:pt>
                <c:pt idx="323">
                  <c:v>0.63</c:v>
                </c:pt>
                <c:pt idx="324">
                  <c:v>0</c:v>
                </c:pt>
                <c:pt idx="325">
                  <c:v>0.21</c:v>
                </c:pt>
                <c:pt idx="326">
                  <c:v>0.46</c:v>
                </c:pt>
                <c:pt idx="327">
                  <c:v>0.43</c:v>
                </c:pt>
                <c:pt idx="328">
                  <c:v>0.36</c:v>
                </c:pt>
                <c:pt idx="329">
                  <c:v>0</c:v>
                </c:pt>
                <c:pt idx="330">
                  <c:v>0.59</c:v>
                </c:pt>
                <c:pt idx="331">
                  <c:v>0.1</c:v>
                </c:pt>
                <c:pt idx="332">
                  <c:v>0.42</c:v>
                </c:pt>
                <c:pt idx="333">
                  <c:v>0.65</c:v>
                </c:pt>
                <c:pt idx="334">
                  <c:v>0.16</c:v>
                </c:pt>
                <c:pt idx="335">
                  <c:v>0.35</c:v>
                </c:pt>
                <c:pt idx="336">
                  <c:v>0.42</c:v>
                </c:pt>
                <c:pt idx="337">
                  <c:v>0.62</c:v>
                </c:pt>
                <c:pt idx="338">
                  <c:v>0.61</c:v>
                </c:pt>
                <c:pt idx="339">
                  <c:v>0.55000000000000004</c:v>
                </c:pt>
                <c:pt idx="340">
                  <c:v>0.44</c:v>
                </c:pt>
                <c:pt idx="341">
                  <c:v>0.73</c:v>
                </c:pt>
                <c:pt idx="342">
                  <c:v>0.81</c:v>
                </c:pt>
                <c:pt idx="343">
                  <c:v>0.4</c:v>
                </c:pt>
                <c:pt idx="344">
                  <c:v>0.45</c:v>
                </c:pt>
                <c:pt idx="345">
                  <c:v>0.85</c:v>
                </c:pt>
                <c:pt idx="346">
                  <c:v>0</c:v>
                </c:pt>
                <c:pt idx="347">
                  <c:v>0.73</c:v>
                </c:pt>
                <c:pt idx="348">
                  <c:v>0.3</c:v>
                </c:pt>
                <c:pt idx="349">
                  <c:v>0.81</c:v>
                </c:pt>
                <c:pt idx="350">
                  <c:v>0.15</c:v>
                </c:pt>
                <c:pt idx="351">
                  <c:v>0.66</c:v>
                </c:pt>
                <c:pt idx="352">
                  <c:v>0.42</c:v>
                </c:pt>
                <c:pt idx="353">
                  <c:v>0.11</c:v>
                </c:pt>
                <c:pt idx="354">
                  <c:v>0.24</c:v>
                </c:pt>
                <c:pt idx="355">
                  <c:v>0.53</c:v>
                </c:pt>
                <c:pt idx="356">
                  <c:v>0.39</c:v>
                </c:pt>
                <c:pt idx="357">
                  <c:v>0.53</c:v>
                </c:pt>
                <c:pt idx="358">
                  <c:v>0.79</c:v>
                </c:pt>
                <c:pt idx="359">
                  <c:v>0.79</c:v>
                </c:pt>
                <c:pt idx="360">
                  <c:v>0.53</c:v>
                </c:pt>
                <c:pt idx="361">
                  <c:v>0.39</c:v>
                </c:pt>
                <c:pt idx="362">
                  <c:v>0.79</c:v>
                </c:pt>
                <c:pt idx="363">
                  <c:v>0.4</c:v>
                </c:pt>
                <c:pt idx="364">
                  <c:v>0.33</c:v>
                </c:pt>
                <c:pt idx="365">
                  <c:v>0.81</c:v>
                </c:pt>
                <c:pt idx="366">
                  <c:v>0.55000000000000004</c:v>
                </c:pt>
                <c:pt idx="367">
                  <c:v>0.7</c:v>
                </c:pt>
                <c:pt idx="368">
                  <c:v>0.38</c:v>
                </c:pt>
                <c:pt idx="369">
                  <c:v>0.75</c:v>
                </c:pt>
                <c:pt idx="370">
                  <c:v>0.14000000000000001</c:v>
                </c:pt>
                <c:pt idx="371">
                  <c:v>0.65</c:v>
                </c:pt>
                <c:pt idx="372">
                  <c:v>0</c:v>
                </c:pt>
                <c:pt idx="373">
                  <c:v>0.6</c:v>
                </c:pt>
                <c:pt idx="374">
                  <c:v>0.69</c:v>
                </c:pt>
                <c:pt idx="375">
                  <c:v>0.6</c:v>
                </c:pt>
                <c:pt idx="376">
                  <c:v>0.57999999999999996</c:v>
                </c:pt>
                <c:pt idx="377">
                  <c:v>0.35</c:v>
                </c:pt>
                <c:pt idx="378">
                  <c:v>0.55000000000000004</c:v>
                </c:pt>
                <c:pt idx="379">
                  <c:v>0.62</c:v>
                </c:pt>
                <c:pt idx="380">
                  <c:v>0.05</c:v>
                </c:pt>
                <c:pt idx="381">
                  <c:v>0</c:v>
                </c:pt>
                <c:pt idx="382">
                  <c:v>0</c:v>
                </c:pt>
                <c:pt idx="383">
                  <c:v>0.04</c:v>
                </c:pt>
                <c:pt idx="384">
                  <c:v>0.44</c:v>
                </c:pt>
                <c:pt idx="385">
                  <c:v>0.32</c:v>
                </c:pt>
                <c:pt idx="386">
                  <c:v>0.05</c:v>
                </c:pt>
                <c:pt idx="387">
                  <c:v>0.42</c:v>
                </c:pt>
                <c:pt idx="388">
                  <c:v>0.02</c:v>
                </c:pt>
                <c:pt idx="389">
                  <c:v>0.28000000000000003</c:v>
                </c:pt>
                <c:pt idx="390">
                  <c:v>0.33</c:v>
                </c:pt>
                <c:pt idx="391">
                  <c:v>0.41</c:v>
                </c:pt>
                <c:pt idx="392">
                  <c:v>0.62</c:v>
                </c:pt>
                <c:pt idx="393">
                  <c:v>0.72</c:v>
                </c:pt>
                <c:pt idx="394">
                  <c:v>0.33</c:v>
                </c:pt>
                <c:pt idx="395">
                  <c:v>0.5</c:v>
                </c:pt>
                <c:pt idx="396">
                  <c:v>0.21</c:v>
                </c:pt>
                <c:pt idx="397">
                  <c:v>0.19</c:v>
                </c:pt>
                <c:pt idx="398">
                  <c:v>0.56000000000000005</c:v>
                </c:pt>
                <c:pt idx="399">
                  <c:v>0.26</c:v>
                </c:pt>
                <c:pt idx="400">
                  <c:v>0.27</c:v>
                </c:pt>
                <c:pt idx="401">
                  <c:v>0.25</c:v>
                </c:pt>
                <c:pt idx="402">
                  <c:v>0</c:v>
                </c:pt>
                <c:pt idx="403">
                  <c:v>0.25</c:v>
                </c:pt>
                <c:pt idx="404">
                  <c:v>0.25</c:v>
                </c:pt>
                <c:pt idx="405">
                  <c:v>0.75</c:v>
                </c:pt>
                <c:pt idx="406">
                  <c:v>0.31</c:v>
                </c:pt>
                <c:pt idx="407">
                  <c:v>0.66</c:v>
                </c:pt>
                <c:pt idx="408">
                  <c:v>0.41</c:v>
                </c:pt>
                <c:pt idx="409">
                  <c:v>0.34</c:v>
                </c:pt>
                <c:pt idx="410">
                  <c:v>0.75</c:v>
                </c:pt>
                <c:pt idx="411">
                  <c:v>0.36</c:v>
                </c:pt>
                <c:pt idx="412">
                  <c:v>0.55000000000000004</c:v>
                </c:pt>
                <c:pt idx="413">
                  <c:v>0.22</c:v>
                </c:pt>
                <c:pt idx="414">
                  <c:v>0.75</c:v>
                </c:pt>
                <c:pt idx="415">
                  <c:v>0</c:v>
                </c:pt>
                <c:pt idx="416">
                  <c:v>0.75</c:v>
                </c:pt>
                <c:pt idx="417">
                  <c:v>0.45</c:v>
                </c:pt>
                <c:pt idx="418">
                  <c:v>0.24</c:v>
                </c:pt>
                <c:pt idx="419">
                  <c:v>0.76</c:v>
                </c:pt>
                <c:pt idx="420">
                  <c:v>0.26</c:v>
                </c:pt>
                <c:pt idx="421">
                  <c:v>0.79</c:v>
                </c:pt>
                <c:pt idx="422">
                  <c:v>0.5</c:v>
                </c:pt>
                <c:pt idx="423">
                  <c:v>0.78</c:v>
                </c:pt>
                <c:pt idx="424">
                  <c:v>0.2</c:v>
                </c:pt>
                <c:pt idx="425">
                  <c:v>0.83</c:v>
                </c:pt>
                <c:pt idx="426">
                  <c:v>0.38</c:v>
                </c:pt>
                <c:pt idx="427">
                  <c:v>0.66</c:v>
                </c:pt>
                <c:pt idx="428">
                  <c:v>0.44</c:v>
                </c:pt>
                <c:pt idx="429">
                  <c:v>0.48</c:v>
                </c:pt>
                <c:pt idx="430">
                  <c:v>0.16</c:v>
                </c:pt>
                <c:pt idx="431">
                  <c:v>0.6</c:v>
                </c:pt>
                <c:pt idx="432">
                  <c:v>0</c:v>
                </c:pt>
                <c:pt idx="433">
                  <c:v>0.7</c:v>
                </c:pt>
                <c:pt idx="434">
                  <c:v>0.75</c:v>
                </c:pt>
                <c:pt idx="435">
                  <c:v>0.41</c:v>
                </c:pt>
                <c:pt idx="436">
                  <c:v>0.41</c:v>
                </c:pt>
                <c:pt idx="437">
                  <c:v>0.4</c:v>
                </c:pt>
                <c:pt idx="438">
                  <c:v>0</c:v>
                </c:pt>
                <c:pt idx="439">
                  <c:v>0.49</c:v>
                </c:pt>
                <c:pt idx="440">
                  <c:v>0.48</c:v>
                </c:pt>
                <c:pt idx="441">
                  <c:v>0.43</c:v>
                </c:pt>
                <c:pt idx="442">
                  <c:v>0.3</c:v>
                </c:pt>
                <c:pt idx="443">
                  <c:v>0.46</c:v>
                </c:pt>
                <c:pt idx="444">
                  <c:v>0.66</c:v>
                </c:pt>
                <c:pt idx="445">
                  <c:v>0.06</c:v>
                </c:pt>
                <c:pt idx="446">
                  <c:v>0.1</c:v>
                </c:pt>
                <c:pt idx="447">
                  <c:v>0.85</c:v>
                </c:pt>
                <c:pt idx="448">
                  <c:v>0.37</c:v>
                </c:pt>
                <c:pt idx="449">
                  <c:v>0.6</c:v>
                </c:pt>
                <c:pt idx="450">
                  <c:v>0.66</c:v>
                </c:pt>
                <c:pt idx="451">
                  <c:v>0.67</c:v>
                </c:pt>
                <c:pt idx="452">
                  <c:v>0.48</c:v>
                </c:pt>
                <c:pt idx="453">
                  <c:v>0.44</c:v>
                </c:pt>
                <c:pt idx="454">
                  <c:v>0.48</c:v>
                </c:pt>
                <c:pt idx="455">
                  <c:v>0.44</c:v>
                </c:pt>
                <c:pt idx="456">
                  <c:v>0.3</c:v>
                </c:pt>
                <c:pt idx="457">
                  <c:v>0.71</c:v>
                </c:pt>
                <c:pt idx="458">
                  <c:v>0.71</c:v>
                </c:pt>
                <c:pt idx="459">
                  <c:v>0.7</c:v>
                </c:pt>
                <c:pt idx="460">
                  <c:v>0.7</c:v>
                </c:pt>
                <c:pt idx="461">
                  <c:v>0.7</c:v>
                </c:pt>
                <c:pt idx="462">
                  <c:v>0.47</c:v>
                </c:pt>
                <c:pt idx="463">
                  <c:v>0.5</c:v>
                </c:pt>
                <c:pt idx="464">
                  <c:v>0.62</c:v>
                </c:pt>
                <c:pt idx="465">
                  <c:v>0.28000000000000003</c:v>
                </c:pt>
                <c:pt idx="466">
                  <c:v>0.23</c:v>
                </c:pt>
                <c:pt idx="467">
                  <c:v>0.32</c:v>
                </c:pt>
                <c:pt idx="468">
                  <c:v>0.34</c:v>
                </c:pt>
                <c:pt idx="469">
                  <c:v>0.42</c:v>
                </c:pt>
                <c:pt idx="470">
                  <c:v>0.31</c:v>
                </c:pt>
                <c:pt idx="471">
                  <c:v>0.5</c:v>
                </c:pt>
                <c:pt idx="472">
                  <c:v>0.31</c:v>
                </c:pt>
                <c:pt idx="473">
                  <c:v>0.56999999999999995</c:v>
                </c:pt>
                <c:pt idx="474">
                  <c:v>0.14000000000000001</c:v>
                </c:pt>
                <c:pt idx="475">
                  <c:v>0.31</c:v>
                </c:pt>
                <c:pt idx="476">
                  <c:v>0.46</c:v>
                </c:pt>
                <c:pt idx="477">
                  <c:v>0.6</c:v>
                </c:pt>
                <c:pt idx="478">
                  <c:v>0.63</c:v>
                </c:pt>
                <c:pt idx="479">
                  <c:v>0.65</c:v>
                </c:pt>
                <c:pt idx="480">
                  <c:v>0.91</c:v>
                </c:pt>
                <c:pt idx="481">
                  <c:v>0</c:v>
                </c:pt>
                <c:pt idx="482">
                  <c:v>0.44</c:v>
                </c:pt>
                <c:pt idx="483">
                  <c:v>0.3</c:v>
                </c:pt>
                <c:pt idx="484">
                  <c:v>0.33</c:v>
                </c:pt>
                <c:pt idx="485">
                  <c:v>0.4</c:v>
                </c:pt>
                <c:pt idx="486">
                  <c:v>0.21</c:v>
                </c:pt>
                <c:pt idx="487">
                  <c:v>0.66</c:v>
                </c:pt>
                <c:pt idx="488">
                  <c:v>0.91</c:v>
                </c:pt>
                <c:pt idx="489">
                  <c:v>0.42</c:v>
                </c:pt>
                <c:pt idx="490">
                  <c:v>0.28999999999999998</c:v>
                </c:pt>
                <c:pt idx="491">
                  <c:v>0.32</c:v>
                </c:pt>
                <c:pt idx="492">
                  <c:v>0.1</c:v>
                </c:pt>
                <c:pt idx="493">
                  <c:v>0.62</c:v>
                </c:pt>
                <c:pt idx="494">
                  <c:v>0.91</c:v>
                </c:pt>
                <c:pt idx="495">
                  <c:v>0.06</c:v>
                </c:pt>
                <c:pt idx="496">
                  <c:v>0.25</c:v>
                </c:pt>
                <c:pt idx="497">
                  <c:v>0.28000000000000003</c:v>
                </c:pt>
                <c:pt idx="498">
                  <c:v>0.43</c:v>
                </c:pt>
                <c:pt idx="499">
                  <c:v>0.43</c:v>
                </c:pt>
                <c:pt idx="500">
                  <c:v>0.15</c:v>
                </c:pt>
                <c:pt idx="501">
                  <c:v>0.42</c:v>
                </c:pt>
                <c:pt idx="502">
                  <c:v>0.3</c:v>
                </c:pt>
                <c:pt idx="503">
                  <c:v>0.47</c:v>
                </c:pt>
                <c:pt idx="504">
                  <c:v>0.91</c:v>
                </c:pt>
                <c:pt idx="505">
                  <c:v>0.41</c:v>
                </c:pt>
                <c:pt idx="506">
                  <c:v>0.9</c:v>
                </c:pt>
                <c:pt idx="507">
                  <c:v>0.32</c:v>
                </c:pt>
                <c:pt idx="508">
                  <c:v>0.31</c:v>
                </c:pt>
                <c:pt idx="509">
                  <c:v>0.5</c:v>
                </c:pt>
                <c:pt idx="510">
                  <c:v>0</c:v>
                </c:pt>
                <c:pt idx="511">
                  <c:v>0.43</c:v>
                </c:pt>
                <c:pt idx="512">
                  <c:v>0.34</c:v>
                </c:pt>
                <c:pt idx="513">
                  <c:v>0.91</c:v>
                </c:pt>
                <c:pt idx="514">
                  <c:v>0.77</c:v>
                </c:pt>
                <c:pt idx="515">
                  <c:v>0</c:v>
                </c:pt>
                <c:pt idx="516">
                  <c:v>0.7</c:v>
                </c:pt>
                <c:pt idx="517">
                  <c:v>0.78</c:v>
                </c:pt>
                <c:pt idx="518">
                  <c:v>0.55000000000000004</c:v>
                </c:pt>
                <c:pt idx="519">
                  <c:v>0.2</c:v>
                </c:pt>
                <c:pt idx="520">
                  <c:v>0.38</c:v>
                </c:pt>
                <c:pt idx="521">
                  <c:v>0.82</c:v>
                </c:pt>
                <c:pt idx="522">
                  <c:v>0.57999999999999996</c:v>
                </c:pt>
                <c:pt idx="523">
                  <c:v>7.0000000000000007E-2</c:v>
                </c:pt>
                <c:pt idx="524">
                  <c:v>0.65</c:v>
                </c:pt>
                <c:pt idx="525">
                  <c:v>0.84</c:v>
                </c:pt>
                <c:pt idx="526">
                  <c:v>0.74</c:v>
                </c:pt>
                <c:pt idx="527">
                  <c:v>0.75</c:v>
                </c:pt>
                <c:pt idx="528">
                  <c:v>0.37</c:v>
                </c:pt>
                <c:pt idx="529">
                  <c:v>0.36</c:v>
                </c:pt>
                <c:pt idx="530">
                  <c:v>0</c:v>
                </c:pt>
                <c:pt idx="531">
                  <c:v>0.28999999999999998</c:v>
                </c:pt>
                <c:pt idx="532">
                  <c:v>0.51</c:v>
                </c:pt>
                <c:pt idx="533">
                  <c:v>0.34</c:v>
                </c:pt>
                <c:pt idx="534">
                  <c:v>0.5</c:v>
                </c:pt>
                <c:pt idx="535">
                  <c:v>0.28000000000000003</c:v>
                </c:pt>
                <c:pt idx="536">
                  <c:v>0.35</c:v>
                </c:pt>
                <c:pt idx="537">
                  <c:v>0.11</c:v>
                </c:pt>
                <c:pt idx="538">
                  <c:v>0.6</c:v>
                </c:pt>
                <c:pt idx="539">
                  <c:v>0.41</c:v>
                </c:pt>
                <c:pt idx="540">
                  <c:v>0.54</c:v>
                </c:pt>
                <c:pt idx="541">
                  <c:v>0.25</c:v>
                </c:pt>
                <c:pt idx="542">
                  <c:v>0.27</c:v>
                </c:pt>
                <c:pt idx="543">
                  <c:v>0.9</c:v>
                </c:pt>
                <c:pt idx="544">
                  <c:v>0.15</c:v>
                </c:pt>
                <c:pt idx="545">
                  <c:v>0.13</c:v>
                </c:pt>
                <c:pt idx="546">
                  <c:v>0.64</c:v>
                </c:pt>
                <c:pt idx="547">
                  <c:v>0.25</c:v>
                </c:pt>
                <c:pt idx="548">
                  <c:v>0.56000000000000005</c:v>
                </c:pt>
                <c:pt idx="549">
                  <c:v>0</c:v>
                </c:pt>
                <c:pt idx="550">
                  <c:v>0.28999999999999998</c:v>
                </c:pt>
                <c:pt idx="551">
                  <c:v>0.53</c:v>
                </c:pt>
                <c:pt idx="552">
                  <c:v>0.38</c:v>
                </c:pt>
                <c:pt idx="553">
                  <c:v>0.08</c:v>
                </c:pt>
                <c:pt idx="554">
                  <c:v>0.49</c:v>
                </c:pt>
                <c:pt idx="555">
                  <c:v>0.23</c:v>
                </c:pt>
                <c:pt idx="556">
                  <c:v>0.75</c:v>
                </c:pt>
                <c:pt idx="557">
                  <c:v>0.15</c:v>
                </c:pt>
                <c:pt idx="558">
                  <c:v>0.59</c:v>
                </c:pt>
                <c:pt idx="559">
                  <c:v>0.47</c:v>
                </c:pt>
                <c:pt idx="560">
                  <c:v>0</c:v>
                </c:pt>
                <c:pt idx="561">
                  <c:v>0</c:v>
                </c:pt>
                <c:pt idx="562">
                  <c:v>0.44</c:v>
                </c:pt>
                <c:pt idx="563">
                  <c:v>0.7</c:v>
                </c:pt>
                <c:pt idx="564">
                  <c:v>0.22</c:v>
                </c:pt>
                <c:pt idx="565">
                  <c:v>0.28000000000000003</c:v>
                </c:pt>
                <c:pt idx="566">
                  <c:v>0.53</c:v>
                </c:pt>
                <c:pt idx="567">
                  <c:v>0.63</c:v>
                </c:pt>
                <c:pt idx="568">
                  <c:v>0.38</c:v>
                </c:pt>
                <c:pt idx="569">
                  <c:v>0.76</c:v>
                </c:pt>
                <c:pt idx="570">
                  <c:v>0.57999999999999996</c:v>
                </c:pt>
                <c:pt idx="571">
                  <c:v>0.11</c:v>
                </c:pt>
                <c:pt idx="572">
                  <c:v>0.28000000000000003</c:v>
                </c:pt>
                <c:pt idx="573">
                  <c:v>0</c:v>
                </c:pt>
                <c:pt idx="574">
                  <c:v>0.12</c:v>
                </c:pt>
                <c:pt idx="575">
                  <c:v>0.28000000000000003</c:v>
                </c:pt>
                <c:pt idx="576">
                  <c:v>0.27</c:v>
                </c:pt>
                <c:pt idx="577">
                  <c:v>0.38</c:v>
                </c:pt>
                <c:pt idx="578">
                  <c:v>0.4</c:v>
                </c:pt>
                <c:pt idx="579">
                  <c:v>0.28000000000000003</c:v>
                </c:pt>
                <c:pt idx="580">
                  <c:v>0.04</c:v>
                </c:pt>
                <c:pt idx="581">
                  <c:v>0.56999999999999995</c:v>
                </c:pt>
                <c:pt idx="582">
                  <c:v>0.5</c:v>
                </c:pt>
                <c:pt idx="583">
                  <c:v>0.48</c:v>
                </c:pt>
                <c:pt idx="584">
                  <c:v>0.15</c:v>
                </c:pt>
                <c:pt idx="585">
                  <c:v>0</c:v>
                </c:pt>
                <c:pt idx="586">
                  <c:v>0.66</c:v>
                </c:pt>
                <c:pt idx="587">
                  <c:v>0.66</c:v>
                </c:pt>
                <c:pt idx="588">
                  <c:v>0.8</c:v>
                </c:pt>
                <c:pt idx="589">
                  <c:v>0.25</c:v>
                </c:pt>
                <c:pt idx="590">
                  <c:v>0.46</c:v>
                </c:pt>
                <c:pt idx="591">
                  <c:v>0.5</c:v>
                </c:pt>
                <c:pt idx="592">
                  <c:v>0.56000000000000005</c:v>
                </c:pt>
                <c:pt idx="593">
                  <c:v>0.43</c:v>
                </c:pt>
                <c:pt idx="594">
                  <c:v>0.64</c:v>
                </c:pt>
                <c:pt idx="595">
                  <c:v>0.88</c:v>
                </c:pt>
                <c:pt idx="596">
                  <c:v>0.4</c:v>
                </c:pt>
                <c:pt idx="597">
                  <c:v>0.6</c:v>
                </c:pt>
                <c:pt idx="598">
                  <c:v>0.03</c:v>
                </c:pt>
                <c:pt idx="599">
                  <c:v>0.26</c:v>
                </c:pt>
                <c:pt idx="600">
                  <c:v>0.62</c:v>
                </c:pt>
                <c:pt idx="601">
                  <c:v>0.28999999999999998</c:v>
                </c:pt>
                <c:pt idx="602">
                  <c:v>0.02</c:v>
                </c:pt>
                <c:pt idx="603">
                  <c:v>0.24</c:v>
                </c:pt>
                <c:pt idx="604">
                  <c:v>0.2</c:v>
                </c:pt>
                <c:pt idx="605">
                  <c:v>0.39</c:v>
                </c:pt>
                <c:pt idx="606">
                  <c:v>0.5</c:v>
                </c:pt>
                <c:pt idx="607">
                  <c:v>0.72</c:v>
                </c:pt>
                <c:pt idx="608">
                  <c:v>0.59</c:v>
                </c:pt>
                <c:pt idx="609">
                  <c:v>0.4</c:v>
                </c:pt>
                <c:pt idx="610">
                  <c:v>0.65</c:v>
                </c:pt>
                <c:pt idx="611">
                  <c:v>0.22</c:v>
                </c:pt>
                <c:pt idx="612">
                  <c:v>0.54</c:v>
                </c:pt>
                <c:pt idx="613">
                  <c:v>0.43</c:v>
                </c:pt>
                <c:pt idx="614">
                  <c:v>0.35</c:v>
                </c:pt>
                <c:pt idx="615">
                  <c:v>0.82</c:v>
                </c:pt>
                <c:pt idx="616">
                  <c:v>0</c:v>
                </c:pt>
                <c:pt idx="617">
                  <c:v>0.6</c:v>
                </c:pt>
                <c:pt idx="618">
                  <c:v>0.63</c:v>
                </c:pt>
                <c:pt idx="619">
                  <c:v>0.52</c:v>
                </c:pt>
                <c:pt idx="620">
                  <c:v>0.4</c:v>
                </c:pt>
                <c:pt idx="621">
                  <c:v>0.9</c:v>
                </c:pt>
                <c:pt idx="622">
                  <c:v>0.57999999999999996</c:v>
                </c:pt>
                <c:pt idx="623">
                  <c:v>0.38</c:v>
                </c:pt>
                <c:pt idx="624">
                  <c:v>0.18</c:v>
                </c:pt>
                <c:pt idx="625">
                  <c:v>0.33</c:v>
                </c:pt>
                <c:pt idx="626">
                  <c:v>0.59</c:v>
                </c:pt>
                <c:pt idx="627">
                  <c:v>0.28999999999999998</c:v>
                </c:pt>
                <c:pt idx="628">
                  <c:v>0.08</c:v>
                </c:pt>
                <c:pt idx="629">
                  <c:v>0.23</c:v>
                </c:pt>
                <c:pt idx="630">
                  <c:v>0.73</c:v>
                </c:pt>
                <c:pt idx="631">
                  <c:v>0.28000000000000003</c:v>
                </c:pt>
                <c:pt idx="632">
                  <c:v>0.35</c:v>
                </c:pt>
                <c:pt idx="633">
                  <c:v>0.31</c:v>
                </c:pt>
                <c:pt idx="634">
                  <c:v>0.03</c:v>
                </c:pt>
                <c:pt idx="635">
                  <c:v>0.6</c:v>
                </c:pt>
                <c:pt idx="636">
                  <c:v>0.51</c:v>
                </c:pt>
                <c:pt idx="637">
                  <c:v>0.73</c:v>
                </c:pt>
                <c:pt idx="638">
                  <c:v>0.5</c:v>
                </c:pt>
                <c:pt idx="639">
                  <c:v>0.21</c:v>
                </c:pt>
                <c:pt idx="640">
                  <c:v>0.38</c:v>
                </c:pt>
                <c:pt idx="641">
                  <c:v>0.32</c:v>
                </c:pt>
                <c:pt idx="642">
                  <c:v>0.31</c:v>
                </c:pt>
                <c:pt idx="643">
                  <c:v>0.47</c:v>
                </c:pt>
                <c:pt idx="644">
                  <c:v>0.2</c:v>
                </c:pt>
                <c:pt idx="645">
                  <c:v>0.42</c:v>
                </c:pt>
                <c:pt idx="646">
                  <c:v>0.76</c:v>
                </c:pt>
                <c:pt idx="647">
                  <c:v>0.52</c:v>
                </c:pt>
                <c:pt idx="648">
                  <c:v>0.53</c:v>
                </c:pt>
                <c:pt idx="649">
                  <c:v>0.45</c:v>
                </c:pt>
                <c:pt idx="650">
                  <c:v>0.31</c:v>
                </c:pt>
                <c:pt idx="651">
                  <c:v>0.75</c:v>
                </c:pt>
                <c:pt idx="652">
                  <c:v>0.24</c:v>
                </c:pt>
                <c:pt idx="653">
                  <c:v>0.39</c:v>
                </c:pt>
                <c:pt idx="654">
                  <c:v>0.5</c:v>
                </c:pt>
                <c:pt idx="655">
                  <c:v>0.48</c:v>
                </c:pt>
                <c:pt idx="656">
                  <c:v>0.22</c:v>
                </c:pt>
                <c:pt idx="657">
                  <c:v>0.38</c:v>
                </c:pt>
                <c:pt idx="658">
                  <c:v>0.39</c:v>
                </c:pt>
                <c:pt idx="659">
                  <c:v>0.27</c:v>
                </c:pt>
                <c:pt idx="660">
                  <c:v>0</c:v>
                </c:pt>
                <c:pt idx="661">
                  <c:v>0.14000000000000001</c:v>
                </c:pt>
                <c:pt idx="662">
                  <c:v>0.6</c:v>
                </c:pt>
                <c:pt idx="663">
                  <c:v>0.33</c:v>
                </c:pt>
                <c:pt idx="664">
                  <c:v>0.8</c:v>
                </c:pt>
                <c:pt idx="665">
                  <c:v>0.15</c:v>
                </c:pt>
                <c:pt idx="666">
                  <c:v>0.66</c:v>
                </c:pt>
                <c:pt idx="667">
                  <c:v>0.5</c:v>
                </c:pt>
                <c:pt idx="668">
                  <c:v>0.66</c:v>
                </c:pt>
                <c:pt idx="669">
                  <c:v>0.94</c:v>
                </c:pt>
                <c:pt idx="670">
                  <c:v>0.08</c:v>
                </c:pt>
                <c:pt idx="671">
                  <c:v>0.53</c:v>
                </c:pt>
                <c:pt idx="672">
                  <c:v>0</c:v>
                </c:pt>
                <c:pt idx="673">
                  <c:v>0.14000000000000001</c:v>
                </c:pt>
                <c:pt idx="674">
                  <c:v>0.43</c:v>
                </c:pt>
                <c:pt idx="675">
                  <c:v>0.41</c:v>
                </c:pt>
                <c:pt idx="676">
                  <c:v>0.53</c:v>
                </c:pt>
                <c:pt idx="677">
                  <c:v>0.62</c:v>
                </c:pt>
                <c:pt idx="678">
                  <c:v>0.39</c:v>
                </c:pt>
                <c:pt idx="679">
                  <c:v>0.75</c:v>
                </c:pt>
                <c:pt idx="680">
                  <c:v>0.6</c:v>
                </c:pt>
                <c:pt idx="681">
                  <c:v>0.24</c:v>
                </c:pt>
                <c:pt idx="682">
                  <c:v>0.2</c:v>
                </c:pt>
                <c:pt idx="683">
                  <c:v>0.19</c:v>
                </c:pt>
                <c:pt idx="684">
                  <c:v>0.53</c:v>
                </c:pt>
                <c:pt idx="685">
                  <c:v>0.53</c:v>
                </c:pt>
                <c:pt idx="686">
                  <c:v>0.47</c:v>
                </c:pt>
                <c:pt idx="687">
                  <c:v>0.38</c:v>
                </c:pt>
                <c:pt idx="688">
                  <c:v>0.42</c:v>
                </c:pt>
                <c:pt idx="689">
                  <c:v>0.22</c:v>
                </c:pt>
                <c:pt idx="690">
                  <c:v>0.69</c:v>
                </c:pt>
                <c:pt idx="691">
                  <c:v>0.56999999999999995</c:v>
                </c:pt>
                <c:pt idx="692">
                  <c:v>0.67</c:v>
                </c:pt>
                <c:pt idx="693">
                  <c:v>0.14000000000000001</c:v>
                </c:pt>
                <c:pt idx="694">
                  <c:v>0.14000000000000001</c:v>
                </c:pt>
                <c:pt idx="695">
                  <c:v>0.6</c:v>
                </c:pt>
                <c:pt idx="696">
                  <c:v>0.79</c:v>
                </c:pt>
                <c:pt idx="697">
                  <c:v>0.57999999999999996</c:v>
                </c:pt>
                <c:pt idx="698">
                  <c:v>0.5</c:v>
                </c:pt>
                <c:pt idx="699">
                  <c:v>0.38</c:v>
                </c:pt>
                <c:pt idx="700">
                  <c:v>0.6</c:v>
                </c:pt>
                <c:pt idx="701">
                  <c:v>0.18</c:v>
                </c:pt>
                <c:pt idx="702">
                  <c:v>0.37</c:v>
                </c:pt>
                <c:pt idx="703">
                  <c:v>0.55000000000000004</c:v>
                </c:pt>
                <c:pt idx="704">
                  <c:v>0</c:v>
                </c:pt>
                <c:pt idx="705">
                  <c:v>0.61</c:v>
                </c:pt>
                <c:pt idx="706">
                  <c:v>0.36</c:v>
                </c:pt>
                <c:pt idx="707">
                  <c:v>0.88</c:v>
                </c:pt>
                <c:pt idx="708">
                  <c:v>0.5</c:v>
                </c:pt>
                <c:pt idx="709">
                  <c:v>0.48</c:v>
                </c:pt>
                <c:pt idx="710">
                  <c:v>0.1</c:v>
                </c:pt>
                <c:pt idx="711">
                  <c:v>0.28000000000000003</c:v>
                </c:pt>
                <c:pt idx="712">
                  <c:v>0.75</c:v>
                </c:pt>
                <c:pt idx="713">
                  <c:v>0.62</c:v>
                </c:pt>
                <c:pt idx="714">
                  <c:v>0.5</c:v>
                </c:pt>
                <c:pt idx="715">
                  <c:v>0.54</c:v>
                </c:pt>
                <c:pt idx="716">
                  <c:v>0.28999999999999998</c:v>
                </c:pt>
                <c:pt idx="717">
                  <c:v>0.41</c:v>
                </c:pt>
                <c:pt idx="718">
                  <c:v>0.65</c:v>
                </c:pt>
                <c:pt idx="719">
                  <c:v>0.49</c:v>
                </c:pt>
                <c:pt idx="720">
                  <c:v>0.42</c:v>
                </c:pt>
                <c:pt idx="721">
                  <c:v>0.03</c:v>
                </c:pt>
                <c:pt idx="722">
                  <c:v>0.35</c:v>
                </c:pt>
                <c:pt idx="723">
                  <c:v>0.43</c:v>
                </c:pt>
                <c:pt idx="724">
                  <c:v>0.57999999999999996</c:v>
                </c:pt>
                <c:pt idx="725">
                  <c:v>0.1</c:v>
                </c:pt>
                <c:pt idx="726">
                  <c:v>0.17</c:v>
                </c:pt>
                <c:pt idx="727">
                  <c:v>0.51</c:v>
                </c:pt>
                <c:pt idx="728">
                  <c:v>0.7</c:v>
                </c:pt>
                <c:pt idx="729">
                  <c:v>0.46</c:v>
                </c:pt>
                <c:pt idx="730">
                  <c:v>0.32</c:v>
                </c:pt>
                <c:pt idx="731">
                  <c:v>0.45</c:v>
                </c:pt>
                <c:pt idx="732">
                  <c:v>0.57999999999999996</c:v>
                </c:pt>
                <c:pt idx="733">
                  <c:v>0.28999999999999998</c:v>
                </c:pt>
                <c:pt idx="734">
                  <c:v>0.67</c:v>
                </c:pt>
                <c:pt idx="735">
                  <c:v>0.81</c:v>
                </c:pt>
                <c:pt idx="736">
                  <c:v>0.5</c:v>
                </c:pt>
                <c:pt idx="737">
                  <c:v>0</c:v>
                </c:pt>
                <c:pt idx="738">
                  <c:v>0.48</c:v>
                </c:pt>
                <c:pt idx="739">
                  <c:v>0.25</c:v>
                </c:pt>
                <c:pt idx="740">
                  <c:v>0.59</c:v>
                </c:pt>
                <c:pt idx="741">
                  <c:v>0.31</c:v>
                </c:pt>
                <c:pt idx="742">
                  <c:v>0.56000000000000005</c:v>
                </c:pt>
                <c:pt idx="743">
                  <c:v>0.47</c:v>
                </c:pt>
                <c:pt idx="744">
                  <c:v>0.05</c:v>
                </c:pt>
                <c:pt idx="745">
                  <c:v>0.24</c:v>
                </c:pt>
                <c:pt idx="746">
                  <c:v>0.6</c:v>
                </c:pt>
                <c:pt idx="747">
                  <c:v>0.25</c:v>
                </c:pt>
                <c:pt idx="748">
                  <c:v>0.14000000000000001</c:v>
                </c:pt>
                <c:pt idx="749">
                  <c:v>0.46</c:v>
                </c:pt>
                <c:pt idx="750">
                  <c:v>0</c:v>
                </c:pt>
                <c:pt idx="751">
                  <c:v>0.59</c:v>
                </c:pt>
                <c:pt idx="752">
                  <c:v>0.82</c:v>
                </c:pt>
                <c:pt idx="753">
                  <c:v>0.54</c:v>
                </c:pt>
                <c:pt idx="754">
                  <c:v>0.49</c:v>
                </c:pt>
                <c:pt idx="755">
                  <c:v>0.15</c:v>
                </c:pt>
                <c:pt idx="756">
                  <c:v>0.57999999999999996</c:v>
                </c:pt>
                <c:pt idx="757">
                  <c:v>0.26</c:v>
                </c:pt>
                <c:pt idx="758">
                  <c:v>0.17</c:v>
                </c:pt>
                <c:pt idx="759">
                  <c:v>0.52</c:v>
                </c:pt>
                <c:pt idx="760">
                  <c:v>0.41</c:v>
                </c:pt>
                <c:pt idx="761">
                  <c:v>0.66</c:v>
                </c:pt>
                <c:pt idx="762">
                  <c:v>0.38</c:v>
                </c:pt>
                <c:pt idx="763">
                  <c:v>0.8</c:v>
                </c:pt>
                <c:pt idx="764">
                  <c:v>0</c:v>
                </c:pt>
                <c:pt idx="765">
                  <c:v>0.37</c:v>
                </c:pt>
                <c:pt idx="766">
                  <c:v>0.63</c:v>
                </c:pt>
                <c:pt idx="767">
                  <c:v>0.27</c:v>
                </c:pt>
                <c:pt idx="768">
                  <c:v>0.56999999999999995</c:v>
                </c:pt>
                <c:pt idx="769">
                  <c:v>0.54</c:v>
                </c:pt>
                <c:pt idx="770">
                  <c:v>0.25</c:v>
                </c:pt>
                <c:pt idx="771">
                  <c:v>0.12</c:v>
                </c:pt>
                <c:pt idx="772">
                  <c:v>0.68</c:v>
                </c:pt>
                <c:pt idx="773">
                  <c:v>0.37</c:v>
                </c:pt>
                <c:pt idx="774">
                  <c:v>0.5</c:v>
                </c:pt>
                <c:pt idx="775">
                  <c:v>0.37</c:v>
                </c:pt>
                <c:pt idx="776">
                  <c:v>0.53</c:v>
                </c:pt>
                <c:pt idx="777">
                  <c:v>0.76</c:v>
                </c:pt>
                <c:pt idx="778">
                  <c:v>0.6</c:v>
                </c:pt>
                <c:pt idx="779">
                  <c:v>0.38</c:v>
                </c:pt>
                <c:pt idx="780">
                  <c:v>0.08</c:v>
                </c:pt>
                <c:pt idx="781">
                  <c:v>0.6</c:v>
                </c:pt>
                <c:pt idx="782">
                  <c:v>0.66</c:v>
                </c:pt>
                <c:pt idx="783">
                  <c:v>0.66</c:v>
                </c:pt>
                <c:pt idx="784">
                  <c:v>0.28000000000000003</c:v>
                </c:pt>
                <c:pt idx="785">
                  <c:v>0.5</c:v>
                </c:pt>
                <c:pt idx="786">
                  <c:v>0.47</c:v>
                </c:pt>
                <c:pt idx="787">
                  <c:v>0.25</c:v>
                </c:pt>
                <c:pt idx="788">
                  <c:v>0.28000000000000003</c:v>
                </c:pt>
                <c:pt idx="789">
                  <c:v>0.75</c:v>
                </c:pt>
                <c:pt idx="790">
                  <c:v>0.11</c:v>
                </c:pt>
                <c:pt idx="791">
                  <c:v>0.1</c:v>
                </c:pt>
                <c:pt idx="792">
                  <c:v>0.64</c:v>
                </c:pt>
                <c:pt idx="793">
                  <c:v>0.64</c:v>
                </c:pt>
                <c:pt idx="794">
                  <c:v>0.61</c:v>
                </c:pt>
                <c:pt idx="795">
                  <c:v>0.41</c:v>
                </c:pt>
                <c:pt idx="796">
                  <c:v>0.36</c:v>
                </c:pt>
                <c:pt idx="797">
                  <c:v>0.67</c:v>
                </c:pt>
                <c:pt idx="798">
                  <c:v>0.7</c:v>
                </c:pt>
                <c:pt idx="799">
                  <c:v>0.25</c:v>
                </c:pt>
                <c:pt idx="800">
                  <c:v>0.6</c:v>
                </c:pt>
                <c:pt idx="801">
                  <c:v>0.73</c:v>
                </c:pt>
                <c:pt idx="802">
                  <c:v>0.33</c:v>
                </c:pt>
                <c:pt idx="803">
                  <c:v>0.28000000000000003</c:v>
                </c:pt>
                <c:pt idx="804">
                  <c:v>0.13</c:v>
                </c:pt>
                <c:pt idx="805">
                  <c:v>0.38</c:v>
                </c:pt>
                <c:pt idx="806">
                  <c:v>0.7</c:v>
                </c:pt>
                <c:pt idx="807">
                  <c:v>0.62</c:v>
                </c:pt>
                <c:pt idx="808">
                  <c:v>0.38</c:v>
                </c:pt>
                <c:pt idx="809">
                  <c:v>0.47</c:v>
                </c:pt>
                <c:pt idx="810">
                  <c:v>0.78</c:v>
                </c:pt>
                <c:pt idx="811">
                  <c:v>0.48</c:v>
                </c:pt>
                <c:pt idx="812">
                  <c:v>0.38</c:v>
                </c:pt>
                <c:pt idx="813">
                  <c:v>0.17</c:v>
                </c:pt>
                <c:pt idx="814">
                  <c:v>0.48</c:v>
                </c:pt>
                <c:pt idx="815">
                  <c:v>0.56000000000000005</c:v>
                </c:pt>
                <c:pt idx="816">
                  <c:v>0.5</c:v>
                </c:pt>
                <c:pt idx="817">
                  <c:v>0.66</c:v>
                </c:pt>
                <c:pt idx="818">
                  <c:v>0.42</c:v>
                </c:pt>
                <c:pt idx="819">
                  <c:v>0.63</c:v>
                </c:pt>
                <c:pt idx="820">
                  <c:v>0.57999999999999996</c:v>
                </c:pt>
                <c:pt idx="821">
                  <c:v>0.54</c:v>
                </c:pt>
                <c:pt idx="822">
                  <c:v>0.63</c:v>
                </c:pt>
                <c:pt idx="823">
                  <c:v>0.81</c:v>
                </c:pt>
                <c:pt idx="824">
                  <c:v>0.47</c:v>
                </c:pt>
                <c:pt idx="825">
                  <c:v>0.78</c:v>
                </c:pt>
                <c:pt idx="826">
                  <c:v>0.77</c:v>
                </c:pt>
                <c:pt idx="827">
                  <c:v>0.34</c:v>
                </c:pt>
                <c:pt idx="828">
                  <c:v>0.84</c:v>
                </c:pt>
                <c:pt idx="829">
                  <c:v>0.61</c:v>
                </c:pt>
                <c:pt idx="830">
                  <c:v>0.7</c:v>
                </c:pt>
                <c:pt idx="831">
                  <c:v>0.75</c:v>
                </c:pt>
                <c:pt idx="832">
                  <c:v>0.26</c:v>
                </c:pt>
                <c:pt idx="833">
                  <c:v>0.6</c:v>
                </c:pt>
                <c:pt idx="834">
                  <c:v>0.49</c:v>
                </c:pt>
                <c:pt idx="835">
                  <c:v>0.38</c:v>
                </c:pt>
                <c:pt idx="836">
                  <c:v>0.45</c:v>
                </c:pt>
                <c:pt idx="837">
                  <c:v>0.77</c:v>
                </c:pt>
                <c:pt idx="838">
                  <c:v>0.26</c:v>
                </c:pt>
                <c:pt idx="839">
                  <c:v>0.3</c:v>
                </c:pt>
                <c:pt idx="840">
                  <c:v>0.6</c:v>
                </c:pt>
                <c:pt idx="841">
                  <c:v>0.24</c:v>
                </c:pt>
                <c:pt idx="842">
                  <c:v>0.39</c:v>
                </c:pt>
                <c:pt idx="843">
                  <c:v>0</c:v>
                </c:pt>
                <c:pt idx="844">
                  <c:v>0.63</c:v>
                </c:pt>
                <c:pt idx="845">
                  <c:v>0</c:v>
                </c:pt>
                <c:pt idx="846">
                  <c:v>0.24</c:v>
                </c:pt>
                <c:pt idx="847">
                  <c:v>0.56999999999999995</c:v>
                </c:pt>
                <c:pt idx="848">
                  <c:v>0.56999999999999995</c:v>
                </c:pt>
                <c:pt idx="849">
                  <c:v>0.27</c:v>
                </c:pt>
                <c:pt idx="850">
                  <c:v>0.85</c:v>
                </c:pt>
                <c:pt idx="851">
                  <c:v>0.9</c:v>
                </c:pt>
                <c:pt idx="852">
                  <c:v>0.49</c:v>
                </c:pt>
                <c:pt idx="853">
                  <c:v>0.27</c:v>
                </c:pt>
                <c:pt idx="854">
                  <c:v>0.74</c:v>
                </c:pt>
                <c:pt idx="855">
                  <c:v>0.13</c:v>
                </c:pt>
                <c:pt idx="856">
                  <c:v>0.77</c:v>
                </c:pt>
                <c:pt idx="857">
                  <c:v>0</c:v>
                </c:pt>
                <c:pt idx="858">
                  <c:v>0.37</c:v>
                </c:pt>
                <c:pt idx="859">
                  <c:v>0.5</c:v>
                </c:pt>
                <c:pt idx="860">
                  <c:v>0.7</c:v>
                </c:pt>
                <c:pt idx="861">
                  <c:v>0.25</c:v>
                </c:pt>
                <c:pt idx="862">
                  <c:v>0.55000000000000004</c:v>
                </c:pt>
                <c:pt idx="863">
                  <c:v>0.53</c:v>
                </c:pt>
                <c:pt idx="864">
                  <c:v>0.13</c:v>
                </c:pt>
                <c:pt idx="865">
                  <c:v>0.2</c:v>
                </c:pt>
                <c:pt idx="866">
                  <c:v>0.51</c:v>
                </c:pt>
                <c:pt idx="867">
                  <c:v>0</c:v>
                </c:pt>
                <c:pt idx="868">
                  <c:v>0.13</c:v>
                </c:pt>
                <c:pt idx="869">
                  <c:v>0.51</c:v>
                </c:pt>
                <c:pt idx="870">
                  <c:v>0.64</c:v>
                </c:pt>
                <c:pt idx="871">
                  <c:v>0.35</c:v>
                </c:pt>
                <c:pt idx="872">
                  <c:v>0.12</c:v>
                </c:pt>
                <c:pt idx="873">
                  <c:v>0.73</c:v>
                </c:pt>
                <c:pt idx="874">
                  <c:v>0.63</c:v>
                </c:pt>
                <c:pt idx="875">
                  <c:v>0.8</c:v>
                </c:pt>
                <c:pt idx="876">
                  <c:v>0.41</c:v>
                </c:pt>
                <c:pt idx="877">
                  <c:v>0.37</c:v>
                </c:pt>
                <c:pt idx="878">
                  <c:v>0.78</c:v>
                </c:pt>
                <c:pt idx="879">
                  <c:v>0.23</c:v>
                </c:pt>
                <c:pt idx="880">
                  <c:v>0.41</c:v>
                </c:pt>
                <c:pt idx="881">
                  <c:v>0.55000000000000004</c:v>
                </c:pt>
                <c:pt idx="882">
                  <c:v>0.1</c:v>
                </c:pt>
                <c:pt idx="883">
                  <c:v>0.6</c:v>
                </c:pt>
                <c:pt idx="884">
                  <c:v>0.6</c:v>
                </c:pt>
                <c:pt idx="885">
                  <c:v>0.8</c:v>
                </c:pt>
                <c:pt idx="886">
                  <c:v>0.62</c:v>
                </c:pt>
                <c:pt idx="887">
                  <c:v>0.35</c:v>
                </c:pt>
                <c:pt idx="888">
                  <c:v>0.6</c:v>
                </c:pt>
                <c:pt idx="889">
                  <c:v>0.74</c:v>
                </c:pt>
                <c:pt idx="890">
                  <c:v>0.5</c:v>
                </c:pt>
                <c:pt idx="891">
                  <c:v>0.43</c:v>
                </c:pt>
                <c:pt idx="892">
                  <c:v>0.28999999999999998</c:v>
                </c:pt>
                <c:pt idx="893">
                  <c:v>0.37</c:v>
                </c:pt>
                <c:pt idx="894">
                  <c:v>0.47</c:v>
                </c:pt>
                <c:pt idx="895">
                  <c:v>0.34</c:v>
                </c:pt>
                <c:pt idx="896">
                  <c:v>0.5</c:v>
                </c:pt>
                <c:pt idx="897">
                  <c:v>0.66</c:v>
                </c:pt>
                <c:pt idx="898">
                  <c:v>0.46</c:v>
                </c:pt>
                <c:pt idx="899">
                  <c:v>0.56000000000000005</c:v>
                </c:pt>
                <c:pt idx="900">
                  <c:v>0.47</c:v>
                </c:pt>
                <c:pt idx="901">
                  <c:v>0.38</c:v>
                </c:pt>
                <c:pt idx="902">
                  <c:v>0.55000000000000004</c:v>
                </c:pt>
                <c:pt idx="903">
                  <c:v>0.16</c:v>
                </c:pt>
                <c:pt idx="904">
                  <c:v>0.28000000000000003</c:v>
                </c:pt>
                <c:pt idx="905">
                  <c:v>0.47</c:v>
                </c:pt>
                <c:pt idx="906">
                  <c:v>0.55000000000000004</c:v>
                </c:pt>
                <c:pt idx="907">
                  <c:v>0.48</c:v>
                </c:pt>
                <c:pt idx="908">
                  <c:v>0.54</c:v>
                </c:pt>
                <c:pt idx="909">
                  <c:v>0.28999999999999998</c:v>
                </c:pt>
                <c:pt idx="910">
                  <c:v>0.09</c:v>
                </c:pt>
                <c:pt idx="911">
                  <c:v>0.4</c:v>
                </c:pt>
                <c:pt idx="912">
                  <c:v>0.25</c:v>
                </c:pt>
                <c:pt idx="913">
                  <c:v>0.5</c:v>
                </c:pt>
                <c:pt idx="914">
                  <c:v>0.75</c:v>
                </c:pt>
                <c:pt idx="915">
                  <c:v>0.43</c:v>
                </c:pt>
                <c:pt idx="916">
                  <c:v>0.16</c:v>
                </c:pt>
                <c:pt idx="917">
                  <c:v>0.62</c:v>
                </c:pt>
                <c:pt idx="918">
                  <c:v>0.46</c:v>
                </c:pt>
                <c:pt idx="919">
                  <c:v>0.12</c:v>
                </c:pt>
                <c:pt idx="920">
                  <c:v>0.6</c:v>
                </c:pt>
                <c:pt idx="921">
                  <c:v>0.76</c:v>
                </c:pt>
                <c:pt idx="922">
                  <c:v>0.37</c:v>
                </c:pt>
                <c:pt idx="923">
                  <c:v>0.6</c:v>
                </c:pt>
                <c:pt idx="924">
                  <c:v>0.41</c:v>
                </c:pt>
                <c:pt idx="925">
                  <c:v>0.56999999999999995</c:v>
                </c:pt>
                <c:pt idx="926">
                  <c:v>0.55000000000000004</c:v>
                </c:pt>
                <c:pt idx="927">
                  <c:v>0.66</c:v>
                </c:pt>
                <c:pt idx="928">
                  <c:v>0.06</c:v>
                </c:pt>
                <c:pt idx="929">
                  <c:v>0.55000000000000004</c:v>
                </c:pt>
                <c:pt idx="930">
                  <c:v>0.63</c:v>
                </c:pt>
                <c:pt idx="931">
                  <c:v>0.5</c:v>
                </c:pt>
                <c:pt idx="932">
                  <c:v>0.35</c:v>
                </c:pt>
                <c:pt idx="933">
                  <c:v>0.41</c:v>
                </c:pt>
                <c:pt idx="934">
                  <c:v>0.11</c:v>
                </c:pt>
                <c:pt idx="935">
                  <c:v>0.21</c:v>
                </c:pt>
                <c:pt idx="936">
                  <c:v>0.53</c:v>
                </c:pt>
                <c:pt idx="937">
                  <c:v>0.86</c:v>
                </c:pt>
                <c:pt idx="938">
                  <c:v>0.85</c:v>
                </c:pt>
                <c:pt idx="939">
                  <c:v>0.38</c:v>
                </c:pt>
                <c:pt idx="940">
                  <c:v>0.54</c:v>
                </c:pt>
                <c:pt idx="941">
                  <c:v>0.18</c:v>
                </c:pt>
                <c:pt idx="942">
                  <c:v>0.4</c:v>
                </c:pt>
                <c:pt idx="943">
                  <c:v>0.37</c:v>
                </c:pt>
                <c:pt idx="944">
                  <c:v>0.56000000000000005</c:v>
                </c:pt>
                <c:pt idx="945">
                  <c:v>0.28000000000000003</c:v>
                </c:pt>
                <c:pt idx="946">
                  <c:v>0.63</c:v>
                </c:pt>
                <c:pt idx="947">
                  <c:v>0.83</c:v>
                </c:pt>
                <c:pt idx="948">
                  <c:v>0.17</c:v>
                </c:pt>
                <c:pt idx="949">
                  <c:v>0.45</c:v>
                </c:pt>
                <c:pt idx="950">
                  <c:v>0.6</c:v>
                </c:pt>
                <c:pt idx="951">
                  <c:v>0.52</c:v>
                </c:pt>
                <c:pt idx="952">
                  <c:v>0.57999999999999996</c:v>
                </c:pt>
                <c:pt idx="953">
                  <c:v>0.6</c:v>
                </c:pt>
                <c:pt idx="954">
                  <c:v>0.54</c:v>
                </c:pt>
                <c:pt idx="955">
                  <c:v>0.5</c:v>
                </c:pt>
                <c:pt idx="956">
                  <c:v>0.64</c:v>
                </c:pt>
                <c:pt idx="957">
                  <c:v>0.43</c:v>
                </c:pt>
                <c:pt idx="958">
                  <c:v>0.34</c:v>
                </c:pt>
                <c:pt idx="959">
                  <c:v>0.47</c:v>
                </c:pt>
                <c:pt idx="960">
                  <c:v>0.78</c:v>
                </c:pt>
                <c:pt idx="961">
                  <c:v>0.33</c:v>
                </c:pt>
                <c:pt idx="962">
                  <c:v>0.9</c:v>
                </c:pt>
                <c:pt idx="963">
                  <c:v>0.78</c:v>
                </c:pt>
                <c:pt idx="964">
                  <c:v>0.64</c:v>
                </c:pt>
                <c:pt idx="965">
                  <c:v>0.65</c:v>
                </c:pt>
                <c:pt idx="966">
                  <c:v>0.89</c:v>
                </c:pt>
                <c:pt idx="967">
                  <c:v>0.65</c:v>
                </c:pt>
                <c:pt idx="968">
                  <c:v>0.75</c:v>
                </c:pt>
                <c:pt idx="969">
                  <c:v>0.76</c:v>
                </c:pt>
                <c:pt idx="970">
                  <c:v>0.8</c:v>
                </c:pt>
                <c:pt idx="971">
                  <c:v>0.88</c:v>
                </c:pt>
                <c:pt idx="972">
                  <c:v>0.35</c:v>
                </c:pt>
                <c:pt idx="973">
                  <c:v>0.45</c:v>
                </c:pt>
                <c:pt idx="974">
                  <c:v>0.8</c:v>
                </c:pt>
                <c:pt idx="975">
                  <c:v>0.6</c:v>
                </c:pt>
                <c:pt idx="976">
                  <c:v>0.73</c:v>
                </c:pt>
                <c:pt idx="977">
                  <c:v>0.52</c:v>
                </c:pt>
                <c:pt idx="978">
                  <c:v>0.52</c:v>
                </c:pt>
                <c:pt idx="979">
                  <c:v>0.53</c:v>
                </c:pt>
                <c:pt idx="980">
                  <c:v>0.53</c:v>
                </c:pt>
                <c:pt idx="981">
                  <c:v>0.18</c:v>
                </c:pt>
                <c:pt idx="982">
                  <c:v>0.59</c:v>
                </c:pt>
                <c:pt idx="983">
                  <c:v>0.75</c:v>
                </c:pt>
                <c:pt idx="984">
                  <c:v>0.34</c:v>
                </c:pt>
                <c:pt idx="985">
                  <c:v>0.76</c:v>
                </c:pt>
                <c:pt idx="986">
                  <c:v>0.68</c:v>
                </c:pt>
                <c:pt idx="987">
                  <c:v>0.5</c:v>
                </c:pt>
                <c:pt idx="988">
                  <c:v>0.53</c:v>
                </c:pt>
                <c:pt idx="989">
                  <c:v>0.56999999999999995</c:v>
                </c:pt>
                <c:pt idx="990">
                  <c:v>0</c:v>
                </c:pt>
                <c:pt idx="991">
                  <c:v>0.5</c:v>
                </c:pt>
                <c:pt idx="992">
                  <c:v>0.8</c:v>
                </c:pt>
                <c:pt idx="993">
                  <c:v>0.68</c:v>
                </c:pt>
                <c:pt idx="994">
                  <c:v>0.24</c:v>
                </c:pt>
                <c:pt idx="995">
                  <c:v>0.69</c:v>
                </c:pt>
                <c:pt idx="996">
                  <c:v>0.65</c:v>
                </c:pt>
                <c:pt idx="997">
                  <c:v>0.59</c:v>
                </c:pt>
                <c:pt idx="998">
                  <c:v>0.24</c:v>
                </c:pt>
                <c:pt idx="999">
                  <c:v>0.46</c:v>
                </c:pt>
                <c:pt idx="1000">
                  <c:v>0.85</c:v>
                </c:pt>
                <c:pt idx="1001">
                  <c:v>0.16</c:v>
                </c:pt>
                <c:pt idx="1002">
                  <c:v>0.39</c:v>
                </c:pt>
                <c:pt idx="1003">
                  <c:v>0.2</c:v>
                </c:pt>
                <c:pt idx="1004">
                  <c:v>0.43</c:v>
                </c:pt>
                <c:pt idx="1005">
                  <c:v>0.44</c:v>
                </c:pt>
                <c:pt idx="1006">
                  <c:v>0.76</c:v>
                </c:pt>
                <c:pt idx="1007">
                  <c:v>0.17</c:v>
                </c:pt>
                <c:pt idx="1008">
                  <c:v>0.88</c:v>
                </c:pt>
                <c:pt idx="1009">
                  <c:v>0.71</c:v>
                </c:pt>
                <c:pt idx="1010">
                  <c:v>0.5</c:v>
                </c:pt>
                <c:pt idx="1011">
                  <c:v>0.33</c:v>
                </c:pt>
                <c:pt idx="1012">
                  <c:v>0.4</c:v>
                </c:pt>
                <c:pt idx="1013">
                  <c:v>0.18</c:v>
                </c:pt>
                <c:pt idx="1014">
                  <c:v>0.73</c:v>
                </c:pt>
                <c:pt idx="1015">
                  <c:v>0.2</c:v>
                </c:pt>
                <c:pt idx="1016">
                  <c:v>0.65</c:v>
                </c:pt>
                <c:pt idx="1017">
                  <c:v>0.61</c:v>
                </c:pt>
                <c:pt idx="1018">
                  <c:v>0.67</c:v>
                </c:pt>
                <c:pt idx="1019">
                  <c:v>0.85</c:v>
                </c:pt>
                <c:pt idx="1020">
                  <c:v>0.62</c:v>
                </c:pt>
                <c:pt idx="1021">
                  <c:v>0.53</c:v>
                </c:pt>
                <c:pt idx="1022">
                  <c:v>0.12</c:v>
                </c:pt>
                <c:pt idx="1023">
                  <c:v>0.46</c:v>
                </c:pt>
                <c:pt idx="1024">
                  <c:v>0.65</c:v>
                </c:pt>
                <c:pt idx="1025">
                  <c:v>0.46</c:v>
                </c:pt>
                <c:pt idx="1026">
                  <c:v>0.55000000000000004</c:v>
                </c:pt>
                <c:pt idx="1027">
                  <c:v>0.52</c:v>
                </c:pt>
                <c:pt idx="1028">
                  <c:v>0.45</c:v>
                </c:pt>
                <c:pt idx="1029">
                  <c:v>0.55000000000000004</c:v>
                </c:pt>
                <c:pt idx="1030">
                  <c:v>0.55000000000000004</c:v>
                </c:pt>
                <c:pt idx="1031">
                  <c:v>0.4</c:v>
                </c:pt>
                <c:pt idx="1032">
                  <c:v>0.48</c:v>
                </c:pt>
                <c:pt idx="1033">
                  <c:v>0.61</c:v>
                </c:pt>
                <c:pt idx="1034">
                  <c:v>0.5</c:v>
                </c:pt>
                <c:pt idx="1035">
                  <c:v>0.14000000000000001</c:v>
                </c:pt>
                <c:pt idx="1036">
                  <c:v>0.7</c:v>
                </c:pt>
                <c:pt idx="1037">
                  <c:v>0.85</c:v>
                </c:pt>
                <c:pt idx="1038">
                  <c:v>0.62</c:v>
                </c:pt>
                <c:pt idx="1039">
                  <c:v>0.3</c:v>
                </c:pt>
                <c:pt idx="1040">
                  <c:v>0.2</c:v>
                </c:pt>
                <c:pt idx="1041">
                  <c:v>0.5</c:v>
                </c:pt>
                <c:pt idx="1042">
                  <c:v>0.61</c:v>
                </c:pt>
                <c:pt idx="1043">
                  <c:v>0.62</c:v>
                </c:pt>
                <c:pt idx="1044">
                  <c:v>0.26</c:v>
                </c:pt>
                <c:pt idx="1045">
                  <c:v>0.36</c:v>
                </c:pt>
                <c:pt idx="1046">
                  <c:v>0.76</c:v>
                </c:pt>
                <c:pt idx="1047">
                  <c:v>0.5</c:v>
                </c:pt>
                <c:pt idx="1048">
                  <c:v>0.55000000000000004</c:v>
                </c:pt>
                <c:pt idx="1049">
                  <c:v>0.5</c:v>
                </c:pt>
                <c:pt idx="1050">
                  <c:v>0.39</c:v>
                </c:pt>
                <c:pt idx="1051">
                  <c:v>0.79</c:v>
                </c:pt>
                <c:pt idx="1052">
                  <c:v>0.48</c:v>
                </c:pt>
                <c:pt idx="1053">
                  <c:v>0.39</c:v>
                </c:pt>
                <c:pt idx="1054">
                  <c:v>0.51</c:v>
                </c:pt>
                <c:pt idx="1055">
                  <c:v>0.11</c:v>
                </c:pt>
                <c:pt idx="1056">
                  <c:v>0.42</c:v>
                </c:pt>
                <c:pt idx="1057">
                  <c:v>0.49</c:v>
                </c:pt>
                <c:pt idx="1058">
                  <c:v>0.54</c:v>
                </c:pt>
                <c:pt idx="1059">
                  <c:v>0.69</c:v>
                </c:pt>
                <c:pt idx="1060">
                  <c:v>0.52</c:v>
                </c:pt>
                <c:pt idx="1061">
                  <c:v>0.77</c:v>
                </c:pt>
                <c:pt idx="1062">
                  <c:v>0.42</c:v>
                </c:pt>
                <c:pt idx="1063">
                  <c:v>0.38</c:v>
                </c:pt>
                <c:pt idx="1064">
                  <c:v>0.75</c:v>
                </c:pt>
                <c:pt idx="1065">
                  <c:v>0.5</c:v>
                </c:pt>
                <c:pt idx="1066">
                  <c:v>0.52</c:v>
                </c:pt>
                <c:pt idx="1067">
                  <c:v>0.46</c:v>
                </c:pt>
                <c:pt idx="1068">
                  <c:v>0.59</c:v>
                </c:pt>
                <c:pt idx="1069">
                  <c:v>0.6</c:v>
                </c:pt>
                <c:pt idx="1070">
                  <c:v>0.31</c:v>
                </c:pt>
                <c:pt idx="1071">
                  <c:v>0.44</c:v>
                </c:pt>
                <c:pt idx="1072">
                  <c:v>0.75</c:v>
                </c:pt>
                <c:pt idx="1073">
                  <c:v>0.33</c:v>
                </c:pt>
                <c:pt idx="1074">
                  <c:v>0.28999999999999998</c:v>
                </c:pt>
                <c:pt idx="1075">
                  <c:v>0.27</c:v>
                </c:pt>
                <c:pt idx="1076">
                  <c:v>0.4</c:v>
                </c:pt>
                <c:pt idx="1077">
                  <c:v>0.6</c:v>
                </c:pt>
                <c:pt idx="1078">
                  <c:v>0.69</c:v>
                </c:pt>
                <c:pt idx="1079">
                  <c:v>0.55000000000000004</c:v>
                </c:pt>
                <c:pt idx="1080">
                  <c:v>0.8</c:v>
                </c:pt>
                <c:pt idx="1081">
                  <c:v>0.73</c:v>
                </c:pt>
                <c:pt idx="1082">
                  <c:v>0.62</c:v>
                </c:pt>
                <c:pt idx="1083">
                  <c:v>0.47</c:v>
                </c:pt>
                <c:pt idx="1084">
                  <c:v>0.5</c:v>
                </c:pt>
                <c:pt idx="1085">
                  <c:v>0.87</c:v>
                </c:pt>
                <c:pt idx="1086">
                  <c:v>0.28999999999999998</c:v>
                </c:pt>
                <c:pt idx="1087">
                  <c:v>0.55000000000000004</c:v>
                </c:pt>
                <c:pt idx="1088">
                  <c:v>0.28000000000000003</c:v>
                </c:pt>
                <c:pt idx="1089">
                  <c:v>0.57999999999999996</c:v>
                </c:pt>
                <c:pt idx="1090">
                  <c:v>0.59</c:v>
                </c:pt>
                <c:pt idx="1091">
                  <c:v>0.64</c:v>
                </c:pt>
                <c:pt idx="1092">
                  <c:v>0.42</c:v>
                </c:pt>
                <c:pt idx="1093">
                  <c:v>0.56999999999999995</c:v>
                </c:pt>
                <c:pt idx="1094">
                  <c:v>0.38</c:v>
                </c:pt>
                <c:pt idx="1095">
                  <c:v>0.41</c:v>
                </c:pt>
                <c:pt idx="1096">
                  <c:v>0.55000000000000004</c:v>
                </c:pt>
                <c:pt idx="1097">
                  <c:v>0.75</c:v>
                </c:pt>
                <c:pt idx="1098">
                  <c:v>0.57999999999999996</c:v>
                </c:pt>
                <c:pt idx="1099">
                  <c:v>0.54</c:v>
                </c:pt>
                <c:pt idx="1100">
                  <c:v>0.42</c:v>
                </c:pt>
                <c:pt idx="1101">
                  <c:v>0</c:v>
                </c:pt>
                <c:pt idx="1102">
                  <c:v>0.55000000000000004</c:v>
                </c:pt>
                <c:pt idx="1103">
                  <c:v>0.7</c:v>
                </c:pt>
                <c:pt idx="1104">
                  <c:v>0.47</c:v>
                </c:pt>
                <c:pt idx="1105">
                  <c:v>0.28999999999999998</c:v>
                </c:pt>
                <c:pt idx="1106">
                  <c:v>0.62</c:v>
                </c:pt>
                <c:pt idx="1107">
                  <c:v>0.28999999999999998</c:v>
                </c:pt>
                <c:pt idx="1108">
                  <c:v>0.43</c:v>
                </c:pt>
                <c:pt idx="1109">
                  <c:v>0</c:v>
                </c:pt>
                <c:pt idx="1110">
                  <c:v>0.6</c:v>
                </c:pt>
                <c:pt idx="1111">
                  <c:v>0.45</c:v>
                </c:pt>
                <c:pt idx="1112">
                  <c:v>0.55000000000000004</c:v>
                </c:pt>
                <c:pt idx="1113">
                  <c:v>0.77</c:v>
                </c:pt>
                <c:pt idx="1114">
                  <c:v>0.45</c:v>
                </c:pt>
                <c:pt idx="1115">
                  <c:v>0.62</c:v>
                </c:pt>
                <c:pt idx="1116">
                  <c:v>0.2</c:v>
                </c:pt>
                <c:pt idx="1117">
                  <c:v>0.51</c:v>
                </c:pt>
                <c:pt idx="1118">
                  <c:v>0.8</c:v>
                </c:pt>
                <c:pt idx="1119">
                  <c:v>0.65</c:v>
                </c:pt>
                <c:pt idx="1120">
                  <c:v>0.9</c:v>
                </c:pt>
                <c:pt idx="1121">
                  <c:v>0.62</c:v>
                </c:pt>
                <c:pt idx="1122">
                  <c:v>0.74</c:v>
                </c:pt>
                <c:pt idx="1123">
                  <c:v>0.86</c:v>
                </c:pt>
                <c:pt idx="1124">
                  <c:v>0.57999999999999996</c:v>
                </c:pt>
                <c:pt idx="1125">
                  <c:v>0.8</c:v>
                </c:pt>
                <c:pt idx="1126">
                  <c:v>0.43</c:v>
                </c:pt>
                <c:pt idx="1127">
                  <c:v>0.49</c:v>
                </c:pt>
                <c:pt idx="1128">
                  <c:v>0.47</c:v>
                </c:pt>
                <c:pt idx="1129">
                  <c:v>0.8</c:v>
                </c:pt>
                <c:pt idx="1130">
                  <c:v>0.4</c:v>
                </c:pt>
                <c:pt idx="1131">
                  <c:v>0.63</c:v>
                </c:pt>
                <c:pt idx="1132">
                  <c:v>0.71</c:v>
                </c:pt>
                <c:pt idx="1133">
                  <c:v>0.48</c:v>
                </c:pt>
                <c:pt idx="1134">
                  <c:v>0.5</c:v>
                </c:pt>
                <c:pt idx="1135">
                  <c:v>0.59</c:v>
                </c:pt>
                <c:pt idx="1136">
                  <c:v>0.47</c:v>
                </c:pt>
                <c:pt idx="1137">
                  <c:v>0</c:v>
                </c:pt>
                <c:pt idx="1138">
                  <c:v>0.9</c:v>
                </c:pt>
                <c:pt idx="1139">
                  <c:v>0.73</c:v>
                </c:pt>
                <c:pt idx="1140">
                  <c:v>0</c:v>
                </c:pt>
                <c:pt idx="1141">
                  <c:v>0.43</c:v>
                </c:pt>
                <c:pt idx="1142">
                  <c:v>0.69</c:v>
                </c:pt>
                <c:pt idx="1143">
                  <c:v>0.14000000000000001</c:v>
                </c:pt>
                <c:pt idx="1144">
                  <c:v>0.65</c:v>
                </c:pt>
                <c:pt idx="1145">
                  <c:v>0.46</c:v>
                </c:pt>
                <c:pt idx="1146">
                  <c:v>0.74</c:v>
                </c:pt>
                <c:pt idx="1147">
                  <c:v>0.57999999999999996</c:v>
                </c:pt>
                <c:pt idx="1148">
                  <c:v>0.35</c:v>
                </c:pt>
                <c:pt idx="1149">
                  <c:v>0.77</c:v>
                </c:pt>
                <c:pt idx="1150">
                  <c:v>0.6</c:v>
                </c:pt>
                <c:pt idx="1151">
                  <c:v>0.45</c:v>
                </c:pt>
                <c:pt idx="1152">
                  <c:v>0.46</c:v>
                </c:pt>
                <c:pt idx="1153">
                  <c:v>0.6</c:v>
                </c:pt>
                <c:pt idx="1154">
                  <c:v>0.36</c:v>
                </c:pt>
                <c:pt idx="1155">
                  <c:v>0.43</c:v>
                </c:pt>
                <c:pt idx="1156">
                  <c:v>0.33</c:v>
                </c:pt>
                <c:pt idx="1157">
                  <c:v>0.56999999999999995</c:v>
                </c:pt>
                <c:pt idx="1158">
                  <c:v>0.48</c:v>
                </c:pt>
                <c:pt idx="1159">
                  <c:v>0.8</c:v>
                </c:pt>
                <c:pt idx="1160">
                  <c:v>0.87</c:v>
                </c:pt>
                <c:pt idx="1161">
                  <c:v>0.5</c:v>
                </c:pt>
                <c:pt idx="1162">
                  <c:v>0.65</c:v>
                </c:pt>
                <c:pt idx="1163">
                  <c:v>0.53</c:v>
                </c:pt>
                <c:pt idx="1164">
                  <c:v>0.33</c:v>
                </c:pt>
                <c:pt idx="1165">
                  <c:v>0.35</c:v>
                </c:pt>
                <c:pt idx="1166">
                  <c:v>0.33</c:v>
                </c:pt>
                <c:pt idx="1167">
                  <c:v>0.38</c:v>
                </c:pt>
                <c:pt idx="1168">
                  <c:v>0.6</c:v>
                </c:pt>
                <c:pt idx="1169">
                  <c:v>0.1</c:v>
                </c:pt>
                <c:pt idx="1170">
                  <c:v>0.75</c:v>
                </c:pt>
                <c:pt idx="1171">
                  <c:v>0.78</c:v>
                </c:pt>
                <c:pt idx="1172">
                  <c:v>0.57999999999999996</c:v>
                </c:pt>
                <c:pt idx="1173">
                  <c:v>0.17</c:v>
                </c:pt>
                <c:pt idx="1174">
                  <c:v>0.21</c:v>
                </c:pt>
                <c:pt idx="1175">
                  <c:v>0.75</c:v>
                </c:pt>
                <c:pt idx="1176">
                  <c:v>0.21</c:v>
                </c:pt>
                <c:pt idx="1177">
                  <c:v>0.49</c:v>
                </c:pt>
                <c:pt idx="1178">
                  <c:v>0.43</c:v>
                </c:pt>
                <c:pt idx="1179">
                  <c:v>0.21</c:v>
                </c:pt>
                <c:pt idx="1180">
                  <c:v>0.59</c:v>
                </c:pt>
                <c:pt idx="1181">
                  <c:v>0.67</c:v>
                </c:pt>
                <c:pt idx="1182">
                  <c:v>0.49</c:v>
                </c:pt>
                <c:pt idx="1183">
                  <c:v>0.56000000000000005</c:v>
                </c:pt>
                <c:pt idx="1184">
                  <c:v>0.23</c:v>
                </c:pt>
                <c:pt idx="1185">
                  <c:v>0.22</c:v>
                </c:pt>
                <c:pt idx="1186">
                  <c:v>0.82</c:v>
                </c:pt>
                <c:pt idx="1187">
                  <c:v>0.69</c:v>
                </c:pt>
                <c:pt idx="1188">
                  <c:v>0.6</c:v>
                </c:pt>
                <c:pt idx="1189">
                  <c:v>0.4</c:v>
                </c:pt>
                <c:pt idx="1190">
                  <c:v>0.28000000000000003</c:v>
                </c:pt>
                <c:pt idx="1191">
                  <c:v>0.42</c:v>
                </c:pt>
                <c:pt idx="1192">
                  <c:v>0.56999999999999995</c:v>
                </c:pt>
                <c:pt idx="1193">
                  <c:v>0.61</c:v>
                </c:pt>
                <c:pt idx="1194">
                  <c:v>0.11</c:v>
                </c:pt>
                <c:pt idx="1195">
                  <c:v>0.57999999999999996</c:v>
                </c:pt>
                <c:pt idx="1196">
                  <c:v>0.53</c:v>
                </c:pt>
                <c:pt idx="1197">
                  <c:v>0.37</c:v>
                </c:pt>
                <c:pt idx="1198">
                  <c:v>0.76</c:v>
                </c:pt>
                <c:pt idx="1199">
                  <c:v>0.43</c:v>
                </c:pt>
                <c:pt idx="1200">
                  <c:v>0.17</c:v>
                </c:pt>
                <c:pt idx="1201">
                  <c:v>0.59</c:v>
                </c:pt>
                <c:pt idx="1202">
                  <c:v>0.28999999999999998</c:v>
                </c:pt>
                <c:pt idx="1203">
                  <c:v>0.83</c:v>
                </c:pt>
                <c:pt idx="1204">
                  <c:v>0.8</c:v>
                </c:pt>
                <c:pt idx="1205">
                  <c:v>0.4</c:v>
                </c:pt>
                <c:pt idx="1206">
                  <c:v>0.51</c:v>
                </c:pt>
                <c:pt idx="1207">
                  <c:v>0.37</c:v>
                </c:pt>
                <c:pt idx="1208">
                  <c:v>0.51</c:v>
                </c:pt>
                <c:pt idx="1209">
                  <c:v>0.66</c:v>
                </c:pt>
                <c:pt idx="1210">
                  <c:v>0.8</c:v>
                </c:pt>
                <c:pt idx="1211">
                  <c:v>0.43</c:v>
                </c:pt>
                <c:pt idx="1212">
                  <c:v>0.54</c:v>
                </c:pt>
                <c:pt idx="1213">
                  <c:v>0.78</c:v>
                </c:pt>
                <c:pt idx="1214">
                  <c:v>0.46</c:v>
                </c:pt>
                <c:pt idx="1215">
                  <c:v>0.56000000000000005</c:v>
                </c:pt>
                <c:pt idx="1216">
                  <c:v>0.56999999999999995</c:v>
                </c:pt>
                <c:pt idx="1217">
                  <c:v>0.55000000000000004</c:v>
                </c:pt>
                <c:pt idx="1218">
                  <c:v>0.59</c:v>
                </c:pt>
                <c:pt idx="1219">
                  <c:v>0.62</c:v>
                </c:pt>
                <c:pt idx="1220">
                  <c:v>0.55000000000000004</c:v>
                </c:pt>
                <c:pt idx="1221">
                  <c:v>0.18</c:v>
                </c:pt>
                <c:pt idx="1222">
                  <c:v>0.5</c:v>
                </c:pt>
                <c:pt idx="1223">
                  <c:v>0.55000000000000004</c:v>
                </c:pt>
                <c:pt idx="1224">
                  <c:v>0.42</c:v>
                </c:pt>
                <c:pt idx="1225">
                  <c:v>0.17</c:v>
                </c:pt>
                <c:pt idx="1226">
                  <c:v>0.4</c:v>
                </c:pt>
                <c:pt idx="1227">
                  <c:v>0.56999999999999995</c:v>
                </c:pt>
                <c:pt idx="1228">
                  <c:v>0.63</c:v>
                </c:pt>
                <c:pt idx="1229">
                  <c:v>0.55000000000000004</c:v>
                </c:pt>
                <c:pt idx="1230">
                  <c:v>0.61</c:v>
                </c:pt>
                <c:pt idx="1231">
                  <c:v>0.18</c:v>
                </c:pt>
                <c:pt idx="1232">
                  <c:v>0.56000000000000005</c:v>
                </c:pt>
                <c:pt idx="1233">
                  <c:v>0.45</c:v>
                </c:pt>
                <c:pt idx="1234">
                  <c:v>0.51</c:v>
                </c:pt>
                <c:pt idx="1235">
                  <c:v>0.56999999999999995</c:v>
                </c:pt>
                <c:pt idx="1236">
                  <c:v>0.43</c:v>
                </c:pt>
                <c:pt idx="1237">
                  <c:v>0.59</c:v>
                </c:pt>
                <c:pt idx="1238">
                  <c:v>0.15</c:v>
                </c:pt>
                <c:pt idx="1239">
                  <c:v>0.75</c:v>
                </c:pt>
                <c:pt idx="1240">
                  <c:v>0.8</c:v>
                </c:pt>
                <c:pt idx="1241">
                  <c:v>0.54</c:v>
                </c:pt>
                <c:pt idx="1242">
                  <c:v>0.5</c:v>
                </c:pt>
                <c:pt idx="1243">
                  <c:v>0.42</c:v>
                </c:pt>
                <c:pt idx="1244">
                  <c:v>0.28999999999999998</c:v>
                </c:pt>
                <c:pt idx="1245">
                  <c:v>0.48</c:v>
                </c:pt>
                <c:pt idx="1246">
                  <c:v>0.69</c:v>
                </c:pt>
                <c:pt idx="1247">
                  <c:v>0.8</c:v>
                </c:pt>
                <c:pt idx="1248">
                  <c:v>0.38</c:v>
                </c:pt>
                <c:pt idx="1249">
                  <c:v>0.55000000000000004</c:v>
                </c:pt>
                <c:pt idx="1250">
                  <c:v>0.62</c:v>
                </c:pt>
                <c:pt idx="1251">
                  <c:v>0.83</c:v>
                </c:pt>
                <c:pt idx="1252">
                  <c:v>0.61</c:v>
                </c:pt>
                <c:pt idx="1253">
                  <c:v>0.75</c:v>
                </c:pt>
                <c:pt idx="1254">
                  <c:v>0.38</c:v>
                </c:pt>
                <c:pt idx="1255">
                  <c:v>0.44</c:v>
                </c:pt>
                <c:pt idx="1256">
                  <c:v>0.45</c:v>
                </c:pt>
                <c:pt idx="1257">
                  <c:v>0.46</c:v>
                </c:pt>
                <c:pt idx="1258">
                  <c:v>0.54</c:v>
                </c:pt>
                <c:pt idx="1259">
                  <c:v>0.51</c:v>
                </c:pt>
                <c:pt idx="1260">
                  <c:v>0.78</c:v>
                </c:pt>
                <c:pt idx="1261">
                  <c:v>0.56999999999999995</c:v>
                </c:pt>
                <c:pt idx="1262">
                  <c:v>0.6</c:v>
                </c:pt>
                <c:pt idx="1263">
                  <c:v>0.36</c:v>
                </c:pt>
                <c:pt idx="1264">
                  <c:v>0.33</c:v>
                </c:pt>
                <c:pt idx="1265">
                  <c:v>0.43</c:v>
                </c:pt>
                <c:pt idx="1266">
                  <c:v>0.73</c:v>
                </c:pt>
                <c:pt idx="1267">
                  <c:v>0.54</c:v>
                </c:pt>
                <c:pt idx="1268">
                  <c:v>0.59</c:v>
                </c:pt>
                <c:pt idx="1269">
                  <c:v>0.8</c:v>
                </c:pt>
                <c:pt idx="1270">
                  <c:v>0.62</c:v>
                </c:pt>
                <c:pt idx="1271">
                  <c:v>0.8</c:v>
                </c:pt>
                <c:pt idx="1272">
                  <c:v>0.53</c:v>
                </c:pt>
                <c:pt idx="1273">
                  <c:v>0.59</c:v>
                </c:pt>
                <c:pt idx="1274">
                  <c:v>0.4</c:v>
                </c:pt>
                <c:pt idx="1275">
                  <c:v>0.61</c:v>
                </c:pt>
                <c:pt idx="1276">
                  <c:v>0.63</c:v>
                </c:pt>
                <c:pt idx="1277">
                  <c:v>0.35</c:v>
                </c:pt>
                <c:pt idx="1278">
                  <c:v>0.8</c:v>
                </c:pt>
                <c:pt idx="1279">
                  <c:v>0.45</c:v>
                </c:pt>
                <c:pt idx="1280">
                  <c:v>0.38</c:v>
                </c:pt>
                <c:pt idx="1281">
                  <c:v>0.56999999999999995</c:v>
                </c:pt>
                <c:pt idx="1282">
                  <c:v>0.4</c:v>
                </c:pt>
                <c:pt idx="1283">
                  <c:v>0.71</c:v>
                </c:pt>
                <c:pt idx="1284">
                  <c:v>0.77</c:v>
                </c:pt>
                <c:pt idx="1285">
                  <c:v>0.7</c:v>
                </c:pt>
                <c:pt idx="1286">
                  <c:v>0.5</c:v>
                </c:pt>
                <c:pt idx="1287">
                  <c:v>0.75</c:v>
                </c:pt>
                <c:pt idx="1288">
                  <c:v>0.57999999999999996</c:v>
                </c:pt>
                <c:pt idx="1289">
                  <c:v>0.6</c:v>
                </c:pt>
                <c:pt idx="1290">
                  <c:v>0.63</c:v>
                </c:pt>
                <c:pt idx="1291">
                  <c:v>0.5</c:v>
                </c:pt>
                <c:pt idx="1292">
                  <c:v>0.78</c:v>
                </c:pt>
                <c:pt idx="1293">
                  <c:v>0.72</c:v>
                </c:pt>
                <c:pt idx="1294">
                  <c:v>0.77</c:v>
                </c:pt>
                <c:pt idx="1295">
                  <c:v>0.6</c:v>
                </c:pt>
                <c:pt idx="1296">
                  <c:v>0.6</c:v>
                </c:pt>
                <c:pt idx="1297">
                  <c:v>0.7</c:v>
                </c:pt>
                <c:pt idx="1298">
                  <c:v>0.6</c:v>
                </c:pt>
                <c:pt idx="1299">
                  <c:v>0.86</c:v>
                </c:pt>
                <c:pt idx="1300">
                  <c:v>0.48</c:v>
                </c:pt>
                <c:pt idx="1301">
                  <c:v>0.5</c:v>
                </c:pt>
                <c:pt idx="1302">
                  <c:v>0.62</c:v>
                </c:pt>
                <c:pt idx="1303">
                  <c:v>0.38</c:v>
                </c:pt>
                <c:pt idx="1304">
                  <c:v>0.62</c:v>
                </c:pt>
                <c:pt idx="1305">
                  <c:v>0.71</c:v>
                </c:pt>
                <c:pt idx="1306">
                  <c:v>0.55000000000000004</c:v>
                </c:pt>
                <c:pt idx="1307">
                  <c:v>0.38</c:v>
                </c:pt>
                <c:pt idx="1308">
                  <c:v>0.59</c:v>
                </c:pt>
                <c:pt idx="1309">
                  <c:v>0</c:v>
                </c:pt>
                <c:pt idx="1310">
                  <c:v>0.64</c:v>
                </c:pt>
                <c:pt idx="1311">
                  <c:v>0.75</c:v>
                </c:pt>
                <c:pt idx="1312">
                  <c:v>0.77</c:v>
                </c:pt>
                <c:pt idx="1313">
                  <c:v>0.35</c:v>
                </c:pt>
                <c:pt idx="1314">
                  <c:v>0.35</c:v>
                </c:pt>
                <c:pt idx="1315">
                  <c:v>0.74</c:v>
                </c:pt>
                <c:pt idx="1316">
                  <c:v>0.63</c:v>
                </c:pt>
                <c:pt idx="1317">
                  <c:v>0.63</c:v>
                </c:pt>
                <c:pt idx="1318">
                  <c:v>0.57999999999999996</c:v>
                </c:pt>
                <c:pt idx="1319">
                  <c:v>0.64</c:v>
                </c:pt>
                <c:pt idx="1320">
                  <c:v>0.52</c:v>
                </c:pt>
                <c:pt idx="1321">
                  <c:v>0.52</c:v>
                </c:pt>
                <c:pt idx="1322">
                  <c:v>0.44</c:v>
                </c:pt>
                <c:pt idx="1323">
                  <c:v>0.65</c:v>
                </c:pt>
                <c:pt idx="1324">
                  <c:v>0.49</c:v>
                </c:pt>
                <c:pt idx="1325">
                  <c:v>0.04</c:v>
                </c:pt>
                <c:pt idx="1326">
                  <c:v>0.6</c:v>
                </c:pt>
                <c:pt idx="1327">
                  <c:v>0.44</c:v>
                </c:pt>
                <c:pt idx="1328">
                  <c:v>0.56000000000000005</c:v>
                </c:pt>
                <c:pt idx="1329">
                  <c:v>0.39</c:v>
                </c:pt>
                <c:pt idx="1330">
                  <c:v>0.5</c:v>
                </c:pt>
                <c:pt idx="1331">
                  <c:v>0.33</c:v>
                </c:pt>
                <c:pt idx="1332">
                  <c:v>0.44</c:v>
                </c:pt>
                <c:pt idx="1333">
                  <c:v>0.46</c:v>
                </c:pt>
                <c:pt idx="1334">
                  <c:v>0.52</c:v>
                </c:pt>
                <c:pt idx="1335">
                  <c:v>0.51</c:v>
                </c:pt>
                <c:pt idx="1336">
                  <c:v>0</c:v>
                </c:pt>
                <c:pt idx="1337">
                  <c:v>0.6</c:v>
                </c:pt>
                <c:pt idx="1338">
                  <c:v>0.8</c:v>
                </c:pt>
                <c:pt idx="1339">
                  <c:v>0.67</c:v>
                </c:pt>
                <c:pt idx="1340">
                  <c:v>0.71</c:v>
                </c:pt>
                <c:pt idx="1341">
                  <c:v>0.55000000000000004</c:v>
                </c:pt>
                <c:pt idx="1342">
                  <c:v>0.54</c:v>
                </c:pt>
                <c:pt idx="1343">
                  <c:v>0.57999999999999996</c:v>
                </c:pt>
                <c:pt idx="1344">
                  <c:v>0.22</c:v>
                </c:pt>
                <c:pt idx="1345">
                  <c:v>0.35</c:v>
                </c:pt>
                <c:pt idx="1346">
                  <c:v>0.8</c:v>
                </c:pt>
                <c:pt idx="1347">
                  <c:v>0.48</c:v>
                </c:pt>
                <c:pt idx="1348">
                  <c:v>0.8</c:v>
                </c:pt>
                <c:pt idx="1349">
                  <c:v>0.75</c:v>
                </c:pt>
              </c:numCache>
            </c:numRef>
          </c:xVal>
          <c:yVal>
            <c:numRef>
              <c:f>'amazon cleaned (2)'!$N$2:$N$1351</c:f>
              <c:numCache>
                <c:formatCode>0.0</c:formatCode>
                <c:ptCount val="1350"/>
                <c:pt idx="0">
                  <c:v>4.1658031088082899</c:v>
                </c:pt>
                <c:pt idx="1">
                  <c:v>4.1645833333333337</c:v>
                </c:pt>
                <c:pt idx="2">
                  <c:v>4.163350785340314</c:v>
                </c:pt>
                <c:pt idx="3">
                  <c:v>4.3599999999999994</c:v>
                </c:pt>
                <c:pt idx="4">
                  <c:v>4.26</c:v>
                </c:pt>
                <c:pt idx="5">
                  <c:v>4.1000000000000005</c:v>
                </c:pt>
                <c:pt idx="6">
                  <c:v>4.1000000000000005</c:v>
                </c:pt>
                <c:pt idx="7">
                  <c:v>4.1000000000000005</c:v>
                </c:pt>
                <c:pt idx="8">
                  <c:v>4.0999999999999996</c:v>
                </c:pt>
                <c:pt idx="9">
                  <c:v>4.2555555555555564</c:v>
                </c:pt>
                <c:pt idx="10">
                  <c:v>4.3444444444444441</c:v>
                </c:pt>
                <c:pt idx="11">
                  <c:v>4.3499999999999996</c:v>
                </c:pt>
                <c:pt idx="12">
                  <c:v>4.0999999999999996</c:v>
                </c:pt>
                <c:pt idx="13">
                  <c:v>4.166666666666667</c:v>
                </c:pt>
                <c:pt idx="14">
                  <c:v>4.1621052631578941</c:v>
                </c:pt>
                <c:pt idx="15">
                  <c:v>4.1615384615384619</c:v>
                </c:pt>
                <c:pt idx="16">
                  <c:v>4.2</c:v>
                </c:pt>
                <c:pt idx="17">
                  <c:v>3.8941176470588239</c:v>
                </c:pt>
                <c:pt idx="18">
                  <c:v>3.89</c:v>
                </c:pt>
                <c:pt idx="19">
                  <c:v>4.3499999999999996</c:v>
                </c:pt>
                <c:pt idx="20">
                  <c:v>3.8857142857142852</c:v>
                </c:pt>
                <c:pt idx="21">
                  <c:v>4.0928571428571434</c:v>
                </c:pt>
                <c:pt idx="22">
                  <c:v>4.0846153846153852</c:v>
                </c:pt>
                <c:pt idx="23">
                  <c:v>4.0750000000000011</c:v>
                </c:pt>
                <c:pt idx="24">
                  <c:v>4.3</c:v>
                </c:pt>
                <c:pt idx="25">
                  <c:v>4.4000000000000004</c:v>
                </c:pt>
                <c:pt idx="26">
                  <c:v>4.2</c:v>
                </c:pt>
                <c:pt idx="27">
                  <c:v>4.4000000000000004</c:v>
                </c:pt>
                <c:pt idx="28">
                  <c:v>4.0333333333333341</c:v>
                </c:pt>
                <c:pt idx="29">
                  <c:v>3.8812499999999996</c:v>
                </c:pt>
                <c:pt idx="30">
                  <c:v>4.3571428571428568</c:v>
                </c:pt>
                <c:pt idx="31">
                  <c:v>4.3500000000000005</c:v>
                </c:pt>
                <c:pt idx="32">
                  <c:v>4.3400000000000007</c:v>
                </c:pt>
                <c:pt idx="33">
                  <c:v>4.162433862433863</c:v>
                </c:pt>
                <c:pt idx="34">
                  <c:v>4.2500000000000009</c:v>
                </c:pt>
                <c:pt idx="35">
                  <c:v>4.3250000000000002</c:v>
                </c:pt>
                <c:pt idx="36">
                  <c:v>4.3</c:v>
                </c:pt>
                <c:pt idx="37">
                  <c:v>4.4000000000000004</c:v>
                </c:pt>
                <c:pt idx="38">
                  <c:v>4.1606382978723406</c:v>
                </c:pt>
                <c:pt idx="39">
                  <c:v>4.1604278074866308</c:v>
                </c:pt>
                <c:pt idx="40">
                  <c:v>4.1602150537634408</c:v>
                </c:pt>
                <c:pt idx="41">
                  <c:v>4.160000000000001</c:v>
                </c:pt>
                <c:pt idx="42">
                  <c:v>4.1597826086956529</c:v>
                </c:pt>
                <c:pt idx="43">
                  <c:v>4.1595628415300556</c:v>
                </c:pt>
                <c:pt idx="44">
                  <c:v>4.3800000000000008</c:v>
                </c:pt>
                <c:pt idx="45">
                  <c:v>4.2875000000000005</c:v>
                </c:pt>
                <c:pt idx="46">
                  <c:v>3.8765957446808508</c:v>
                </c:pt>
                <c:pt idx="47">
                  <c:v>3.8717391304347819</c:v>
                </c:pt>
                <c:pt idx="48">
                  <c:v>4.0571428571428569</c:v>
                </c:pt>
                <c:pt idx="49">
                  <c:v>4.2428571428571429</c:v>
                </c:pt>
                <c:pt idx="50">
                  <c:v>4.0031249999999998</c:v>
                </c:pt>
                <c:pt idx="51">
                  <c:v>4.0999999999999996</c:v>
                </c:pt>
                <c:pt idx="52">
                  <c:v>3.8666666666666663</c:v>
                </c:pt>
                <c:pt idx="53">
                  <c:v>4.2</c:v>
                </c:pt>
                <c:pt idx="54">
                  <c:v>4.2826086956521738</c:v>
                </c:pt>
                <c:pt idx="55">
                  <c:v>4.1593406593406597</c:v>
                </c:pt>
                <c:pt idx="56">
                  <c:v>4.1574585635359123</c:v>
                </c:pt>
                <c:pt idx="57">
                  <c:v>4.2727272727272725</c:v>
                </c:pt>
                <c:pt idx="58">
                  <c:v>4.2499999999999991</c:v>
                </c:pt>
                <c:pt idx="59">
                  <c:v>3.8681818181818173</c:v>
                </c:pt>
                <c:pt idx="60">
                  <c:v>4.1555555555555559</c:v>
                </c:pt>
                <c:pt idx="61">
                  <c:v>3.8627906976744177</c:v>
                </c:pt>
                <c:pt idx="62">
                  <c:v>4.05</c:v>
                </c:pt>
                <c:pt idx="63">
                  <c:v>4.3500000000000005</c:v>
                </c:pt>
                <c:pt idx="64">
                  <c:v>4.0200000000000005</c:v>
                </c:pt>
                <c:pt idx="65">
                  <c:v>4.24</c:v>
                </c:pt>
                <c:pt idx="66">
                  <c:v>3.9111111111111114</c:v>
                </c:pt>
                <c:pt idx="67">
                  <c:v>3.9</c:v>
                </c:pt>
                <c:pt idx="68">
                  <c:v>4.008064516129032</c:v>
                </c:pt>
                <c:pt idx="69">
                  <c:v>4.0081967213114753</c:v>
                </c:pt>
                <c:pt idx="70">
                  <c:v>4.5</c:v>
                </c:pt>
                <c:pt idx="71">
                  <c:v>3.8571428571428559</c:v>
                </c:pt>
                <c:pt idx="72">
                  <c:v>3.8857142857142857</c:v>
                </c:pt>
                <c:pt idx="73">
                  <c:v>3.8512195121951205</c:v>
                </c:pt>
                <c:pt idx="74">
                  <c:v>3.8666666666666667</c:v>
                </c:pt>
                <c:pt idx="75">
                  <c:v>4.2</c:v>
                </c:pt>
                <c:pt idx="76">
                  <c:v>4.2066666666666679</c:v>
                </c:pt>
                <c:pt idx="77">
                  <c:v>4.2067796610169506</c:v>
                </c:pt>
                <c:pt idx="78">
                  <c:v>4.2068965517241388</c:v>
                </c:pt>
                <c:pt idx="79">
                  <c:v>4.5</c:v>
                </c:pt>
                <c:pt idx="80">
                  <c:v>4.3499999999999988</c:v>
                </c:pt>
                <c:pt idx="81">
                  <c:v>3.8499999999999992</c:v>
                </c:pt>
                <c:pt idx="82">
                  <c:v>4.0999999999999996</c:v>
                </c:pt>
                <c:pt idx="83">
                  <c:v>4.0984126984126981</c:v>
                </c:pt>
                <c:pt idx="84">
                  <c:v>4.05</c:v>
                </c:pt>
                <c:pt idx="85">
                  <c:v>4.5</c:v>
                </c:pt>
                <c:pt idx="86">
                  <c:v>4.0083333333333337</c:v>
                </c:pt>
                <c:pt idx="87">
                  <c:v>4.2714285714285705</c:v>
                </c:pt>
                <c:pt idx="88">
                  <c:v>3.8435897435897428</c:v>
                </c:pt>
                <c:pt idx="89">
                  <c:v>4.0050847457627121</c:v>
                </c:pt>
                <c:pt idx="90">
                  <c:v>4.3461538461538458</c:v>
                </c:pt>
                <c:pt idx="91">
                  <c:v>4.2666666666666666</c:v>
                </c:pt>
                <c:pt idx="92">
                  <c:v>4.154189944134079</c:v>
                </c:pt>
                <c:pt idx="93">
                  <c:v>4.1528089887640451</c:v>
                </c:pt>
                <c:pt idx="94">
                  <c:v>4.1536723163841813</c:v>
                </c:pt>
                <c:pt idx="95">
                  <c:v>4.0983870967741938</c:v>
                </c:pt>
                <c:pt idx="96">
                  <c:v>4.0983606557377055</c:v>
                </c:pt>
                <c:pt idx="97">
                  <c:v>4.0983333333333336</c:v>
                </c:pt>
                <c:pt idx="98">
                  <c:v>4.0983050847457632</c:v>
                </c:pt>
                <c:pt idx="99">
                  <c:v>4.1545454545454552</c:v>
                </c:pt>
                <c:pt idx="100">
                  <c:v>4.2649999999999997</c:v>
                </c:pt>
                <c:pt idx="101">
                  <c:v>3.9999999999999991</c:v>
                </c:pt>
                <c:pt idx="102">
                  <c:v>4.0064516129032253</c:v>
                </c:pt>
                <c:pt idx="103">
                  <c:v>4.1545454545454552</c:v>
                </c:pt>
                <c:pt idx="104">
                  <c:v>3.8368421052631576</c:v>
                </c:pt>
                <c:pt idx="105">
                  <c:v>4.1554285714285717</c:v>
                </c:pt>
                <c:pt idx="106">
                  <c:v>4.333333333333333</c:v>
                </c:pt>
                <c:pt idx="107">
                  <c:v>4.3363636363636351</c:v>
                </c:pt>
                <c:pt idx="108">
                  <c:v>4.052173913043478</c:v>
                </c:pt>
                <c:pt idx="109">
                  <c:v>4.05</c:v>
                </c:pt>
                <c:pt idx="110">
                  <c:v>3.8378378378378373</c:v>
                </c:pt>
                <c:pt idx="111">
                  <c:v>4.1166666666666654</c:v>
                </c:pt>
                <c:pt idx="112">
                  <c:v>4.2526315789473683</c:v>
                </c:pt>
                <c:pt idx="113">
                  <c:v>4.33</c:v>
                </c:pt>
                <c:pt idx="114">
                  <c:v>4</c:v>
                </c:pt>
                <c:pt idx="115">
                  <c:v>4.2070175438596493</c:v>
                </c:pt>
                <c:pt idx="116">
                  <c:v>4.2071428571428573</c:v>
                </c:pt>
                <c:pt idx="117">
                  <c:v>4.2072727272727271</c:v>
                </c:pt>
                <c:pt idx="118">
                  <c:v>4.333333333333333</c:v>
                </c:pt>
                <c:pt idx="119">
                  <c:v>4.1560000000000015</c:v>
                </c:pt>
                <c:pt idx="120">
                  <c:v>4.1888888888888891</c:v>
                </c:pt>
                <c:pt idx="121">
                  <c:v>3.8305555555555548</c:v>
                </c:pt>
                <c:pt idx="122">
                  <c:v>4.0741379310344819</c:v>
                </c:pt>
                <c:pt idx="123">
                  <c:v>4.2074074074074073</c:v>
                </c:pt>
                <c:pt idx="124">
                  <c:v>4.2075471698113205</c:v>
                </c:pt>
                <c:pt idx="125">
                  <c:v>4.2076923076923078</c:v>
                </c:pt>
                <c:pt idx="126">
                  <c:v>4.2078431372549021</c:v>
                </c:pt>
                <c:pt idx="127">
                  <c:v>4.2080000000000002</c:v>
                </c:pt>
                <c:pt idx="128">
                  <c:v>3.8285714285714287</c:v>
                </c:pt>
                <c:pt idx="129">
                  <c:v>4</c:v>
                </c:pt>
                <c:pt idx="130">
                  <c:v>4.0749999999999993</c:v>
                </c:pt>
                <c:pt idx="131">
                  <c:v>4.1500000000000012</c:v>
                </c:pt>
                <c:pt idx="132">
                  <c:v>4.1551724137931041</c:v>
                </c:pt>
                <c:pt idx="133">
                  <c:v>4.2249999999999996</c:v>
                </c:pt>
                <c:pt idx="134">
                  <c:v>4.3</c:v>
                </c:pt>
                <c:pt idx="135">
                  <c:v>3.8205882352941178</c:v>
                </c:pt>
                <c:pt idx="136">
                  <c:v>4.0999999999999996</c:v>
                </c:pt>
                <c:pt idx="137">
                  <c:v>3.9</c:v>
                </c:pt>
                <c:pt idx="138">
                  <c:v>4.1537572254335275</c:v>
                </c:pt>
                <c:pt idx="139">
                  <c:v>4.0666666666666664</c:v>
                </c:pt>
                <c:pt idx="140">
                  <c:v>3.8242424242424247</c:v>
                </c:pt>
                <c:pt idx="141">
                  <c:v>4.25</c:v>
                </c:pt>
                <c:pt idx="142">
                  <c:v>4.24</c:v>
                </c:pt>
                <c:pt idx="143">
                  <c:v>4.0051724137931037</c:v>
                </c:pt>
                <c:pt idx="144">
                  <c:v>4.25</c:v>
                </c:pt>
                <c:pt idx="145">
                  <c:v>4.0777777777777775</c:v>
                </c:pt>
                <c:pt idx="146">
                  <c:v>4.333333333333333</c:v>
                </c:pt>
                <c:pt idx="147">
                  <c:v>3.8343750000000005</c:v>
                </c:pt>
                <c:pt idx="148">
                  <c:v>4.2081632653061218</c:v>
                </c:pt>
                <c:pt idx="149">
                  <c:v>3.8225806451612909</c:v>
                </c:pt>
                <c:pt idx="150">
                  <c:v>4.3833333333333329</c:v>
                </c:pt>
                <c:pt idx="151">
                  <c:v>4.2062499999999998</c:v>
                </c:pt>
                <c:pt idx="152">
                  <c:v>4.0719298245614022</c:v>
                </c:pt>
                <c:pt idx="153">
                  <c:v>4.0111111111111111</c:v>
                </c:pt>
                <c:pt idx="154">
                  <c:v>4.0192307692307692</c:v>
                </c:pt>
                <c:pt idx="155">
                  <c:v>4.1534883720930242</c:v>
                </c:pt>
                <c:pt idx="156">
                  <c:v>4.1526315789473696</c:v>
                </c:pt>
                <c:pt idx="157">
                  <c:v>4.1517647058823544</c:v>
                </c:pt>
                <c:pt idx="158">
                  <c:v>4.1514792899408297</c:v>
                </c:pt>
                <c:pt idx="159">
                  <c:v>4.0678571428571413</c:v>
                </c:pt>
                <c:pt idx="160">
                  <c:v>4.0777777777777784</c:v>
                </c:pt>
                <c:pt idx="161">
                  <c:v>4.024</c:v>
                </c:pt>
                <c:pt idx="162">
                  <c:v>4.0249999999999995</c:v>
                </c:pt>
                <c:pt idx="163">
                  <c:v>4.1511904761904779</c:v>
                </c:pt>
                <c:pt idx="164">
                  <c:v>4.1508982035928161</c:v>
                </c:pt>
                <c:pt idx="165">
                  <c:v>3.8200000000000003</c:v>
                </c:pt>
                <c:pt idx="166">
                  <c:v>4.25</c:v>
                </c:pt>
                <c:pt idx="167">
                  <c:v>4.003508771929825</c:v>
                </c:pt>
                <c:pt idx="168">
                  <c:v>4.0982758620689657</c:v>
                </c:pt>
                <c:pt idx="169">
                  <c:v>4.2411764705882353</c:v>
                </c:pt>
                <c:pt idx="170">
                  <c:v>3.9666666666666668</c:v>
                </c:pt>
                <c:pt idx="171">
                  <c:v>4.1506024096385552</c:v>
                </c:pt>
                <c:pt idx="172">
                  <c:v>4.0964912280701755</c:v>
                </c:pt>
                <c:pt idx="173">
                  <c:v>4.1490909090909103</c:v>
                </c:pt>
                <c:pt idx="174">
                  <c:v>4.1475609756097578</c:v>
                </c:pt>
                <c:pt idx="175">
                  <c:v>4.1400000000000006</c:v>
                </c:pt>
                <c:pt idx="176">
                  <c:v>4.12</c:v>
                </c:pt>
                <c:pt idx="177">
                  <c:v>4.0946428571428566</c:v>
                </c:pt>
                <c:pt idx="178">
                  <c:v>4.0945454545454547</c:v>
                </c:pt>
                <c:pt idx="179">
                  <c:v>4.0944444444444441</c:v>
                </c:pt>
                <c:pt idx="180">
                  <c:v>4.25</c:v>
                </c:pt>
                <c:pt idx="181">
                  <c:v>4.2</c:v>
                </c:pt>
                <c:pt idx="182">
                  <c:v>4.38</c:v>
                </c:pt>
                <c:pt idx="183">
                  <c:v>4.0943396226415096</c:v>
                </c:pt>
                <c:pt idx="184">
                  <c:v>4.2</c:v>
                </c:pt>
                <c:pt idx="185">
                  <c:v>4.322222222222222</c:v>
                </c:pt>
                <c:pt idx="186">
                  <c:v>4.0017857142857149</c:v>
                </c:pt>
                <c:pt idx="187">
                  <c:v>4.0650000000000013</c:v>
                </c:pt>
                <c:pt idx="188">
                  <c:v>4.0000000000000009</c:v>
                </c:pt>
                <c:pt idx="189">
                  <c:v>4.0499999999999989</c:v>
                </c:pt>
                <c:pt idx="190">
                  <c:v>4.1999999999999993</c:v>
                </c:pt>
                <c:pt idx="191">
                  <c:v>4.1090909090909093</c:v>
                </c:pt>
                <c:pt idx="192">
                  <c:v>4.1000000000000005</c:v>
                </c:pt>
                <c:pt idx="193">
                  <c:v>4.2250000000000005</c:v>
                </c:pt>
                <c:pt idx="194">
                  <c:v>4.0625</c:v>
                </c:pt>
                <c:pt idx="195">
                  <c:v>4.1478527607361979</c:v>
                </c:pt>
                <c:pt idx="196">
                  <c:v>4.01</c:v>
                </c:pt>
                <c:pt idx="197">
                  <c:v>4.25</c:v>
                </c:pt>
                <c:pt idx="198">
                  <c:v>4.1462962962962973</c:v>
                </c:pt>
                <c:pt idx="199">
                  <c:v>4.147826086956524</c:v>
                </c:pt>
                <c:pt idx="200">
                  <c:v>4.1493750000000009</c:v>
                </c:pt>
                <c:pt idx="201">
                  <c:v>4.1509433962264168</c:v>
                </c:pt>
                <c:pt idx="202">
                  <c:v>4.0961538461538467</c:v>
                </c:pt>
                <c:pt idx="203">
                  <c:v>4.1506329113924059</c:v>
                </c:pt>
                <c:pt idx="204">
                  <c:v>4.1503184713375809</c:v>
                </c:pt>
                <c:pt idx="205">
                  <c:v>4.1500000000000012</c:v>
                </c:pt>
                <c:pt idx="206">
                  <c:v>4.1496774193548394</c:v>
                </c:pt>
                <c:pt idx="207">
                  <c:v>4.0999999999999996</c:v>
                </c:pt>
                <c:pt idx="208">
                  <c:v>4.1493506493506498</c:v>
                </c:pt>
                <c:pt idx="209">
                  <c:v>4.2042553191489356</c:v>
                </c:pt>
                <c:pt idx="210">
                  <c:v>4.2021739130434783</c:v>
                </c:pt>
                <c:pt idx="211">
                  <c:v>4.45</c:v>
                </c:pt>
                <c:pt idx="212">
                  <c:v>3.8103448275862069</c:v>
                </c:pt>
                <c:pt idx="213">
                  <c:v>3.9799999999999995</c:v>
                </c:pt>
                <c:pt idx="214">
                  <c:v>4.333333333333333</c:v>
                </c:pt>
                <c:pt idx="215">
                  <c:v>4.1624999999999996</c:v>
                </c:pt>
                <c:pt idx="216">
                  <c:v>4</c:v>
                </c:pt>
                <c:pt idx="217">
                  <c:v>4.1999999999999993</c:v>
                </c:pt>
                <c:pt idx="218">
                  <c:v>4.0941176470588241</c:v>
                </c:pt>
                <c:pt idx="219">
                  <c:v>4.0980000000000008</c:v>
                </c:pt>
                <c:pt idx="220">
                  <c:v>4.0999999999999996</c:v>
                </c:pt>
                <c:pt idx="221">
                  <c:v>4.1020408163265314</c:v>
                </c:pt>
                <c:pt idx="222">
                  <c:v>4.3</c:v>
                </c:pt>
                <c:pt idx="223">
                  <c:v>4</c:v>
                </c:pt>
                <c:pt idx="224">
                  <c:v>4.1565217391304357</c:v>
                </c:pt>
                <c:pt idx="225">
                  <c:v>4.0034482758620689</c:v>
                </c:pt>
                <c:pt idx="226">
                  <c:v>3.8071428571428574</c:v>
                </c:pt>
                <c:pt idx="227">
                  <c:v>4.2909090909090901</c:v>
                </c:pt>
                <c:pt idx="228">
                  <c:v>3.9981481481481489</c:v>
                </c:pt>
                <c:pt idx="229">
                  <c:v>4.1714285714285717</c:v>
                </c:pt>
                <c:pt idx="230">
                  <c:v>4.3</c:v>
                </c:pt>
                <c:pt idx="231">
                  <c:v>4.0642857142857141</c:v>
                </c:pt>
                <c:pt idx="232">
                  <c:v>4</c:v>
                </c:pt>
                <c:pt idx="233">
                  <c:v>4.1490196078431385</c:v>
                </c:pt>
                <c:pt idx="234">
                  <c:v>4.1480263157894743</c:v>
                </c:pt>
                <c:pt idx="235">
                  <c:v>4.1470198675496688</c:v>
                </c:pt>
                <c:pt idx="236">
                  <c:v>3.9943396226415095</c:v>
                </c:pt>
                <c:pt idx="237">
                  <c:v>4.046153846153846</c:v>
                </c:pt>
                <c:pt idx="238">
                  <c:v>4.0333333333333323</c:v>
                </c:pt>
                <c:pt idx="239">
                  <c:v>3.9903846153846159</c:v>
                </c:pt>
                <c:pt idx="240">
                  <c:v>3.9901960784313735</c:v>
                </c:pt>
                <c:pt idx="241">
                  <c:v>3.9900000000000011</c:v>
                </c:pt>
                <c:pt idx="242">
                  <c:v>4.1062500000000002</c:v>
                </c:pt>
                <c:pt idx="243">
                  <c:v>4.1063829787234045</c:v>
                </c:pt>
                <c:pt idx="244">
                  <c:v>4.1065217391304349</c:v>
                </c:pt>
                <c:pt idx="245">
                  <c:v>4.0636363636363644</c:v>
                </c:pt>
                <c:pt idx="246">
                  <c:v>4.0500000000000007</c:v>
                </c:pt>
                <c:pt idx="247">
                  <c:v>4.1460000000000008</c:v>
                </c:pt>
                <c:pt idx="248">
                  <c:v>4.0672727272727256</c:v>
                </c:pt>
                <c:pt idx="249">
                  <c:v>4.45</c:v>
                </c:pt>
                <c:pt idx="250">
                  <c:v>3.9897959183673479</c:v>
                </c:pt>
                <c:pt idx="251">
                  <c:v>4.3000000000000007</c:v>
                </c:pt>
                <c:pt idx="252">
                  <c:v>4.3</c:v>
                </c:pt>
                <c:pt idx="253">
                  <c:v>4.1749999999999998</c:v>
                </c:pt>
                <c:pt idx="254">
                  <c:v>3.9854166666666675</c:v>
                </c:pt>
                <c:pt idx="255">
                  <c:v>4.1449664429530202</c:v>
                </c:pt>
                <c:pt idx="256">
                  <c:v>4.1066666666666674</c:v>
                </c:pt>
                <c:pt idx="257">
                  <c:v>4.1090909090909093</c:v>
                </c:pt>
                <c:pt idx="258">
                  <c:v>4.1199999999999992</c:v>
                </c:pt>
                <c:pt idx="259">
                  <c:v>4.1116279069767447</c:v>
                </c:pt>
                <c:pt idx="260">
                  <c:v>4.0166666666666666</c:v>
                </c:pt>
                <c:pt idx="261">
                  <c:v>3.7962962962962967</c:v>
                </c:pt>
                <c:pt idx="262">
                  <c:v>4.064814814814814</c:v>
                </c:pt>
                <c:pt idx="263">
                  <c:v>4.4666666666666668</c:v>
                </c:pt>
                <c:pt idx="264">
                  <c:v>4.1545454545454552</c:v>
                </c:pt>
                <c:pt idx="265">
                  <c:v>4.1500000000000004</c:v>
                </c:pt>
                <c:pt idx="266">
                  <c:v>4.4000000000000004</c:v>
                </c:pt>
                <c:pt idx="267">
                  <c:v>4.1500000000000004</c:v>
                </c:pt>
                <c:pt idx="268">
                  <c:v>4.3571428571428568</c:v>
                </c:pt>
                <c:pt idx="269">
                  <c:v>4.1142857142857148</c:v>
                </c:pt>
                <c:pt idx="270">
                  <c:v>4.2333333333333334</c:v>
                </c:pt>
                <c:pt idx="271">
                  <c:v>4.1432432432432442</c:v>
                </c:pt>
                <c:pt idx="272">
                  <c:v>4.2</c:v>
                </c:pt>
                <c:pt idx="273">
                  <c:v>3.9808510638297876</c:v>
                </c:pt>
                <c:pt idx="274">
                  <c:v>4.1977272727272732</c:v>
                </c:pt>
                <c:pt idx="275">
                  <c:v>4.2</c:v>
                </c:pt>
                <c:pt idx="276">
                  <c:v>4.0130434782608697</c:v>
                </c:pt>
                <c:pt idx="277">
                  <c:v>4.1999999999999993</c:v>
                </c:pt>
                <c:pt idx="278">
                  <c:v>3.973913043478261</c:v>
                </c:pt>
                <c:pt idx="279">
                  <c:v>4.18</c:v>
                </c:pt>
                <c:pt idx="280">
                  <c:v>4.25</c:v>
                </c:pt>
                <c:pt idx="281">
                  <c:v>4</c:v>
                </c:pt>
                <c:pt idx="282">
                  <c:v>3.9666666666666659</c:v>
                </c:pt>
                <c:pt idx="283">
                  <c:v>4.1073170731707327</c:v>
                </c:pt>
                <c:pt idx="284">
                  <c:v>4.1074999999999999</c:v>
                </c:pt>
                <c:pt idx="285">
                  <c:v>4.1076923076923073</c:v>
                </c:pt>
                <c:pt idx="286">
                  <c:v>4.12</c:v>
                </c:pt>
                <c:pt idx="287">
                  <c:v>4.1078947368421055</c:v>
                </c:pt>
                <c:pt idx="288">
                  <c:v>4.108108108108107</c:v>
                </c:pt>
                <c:pt idx="289">
                  <c:v>4.1083333333333325</c:v>
                </c:pt>
                <c:pt idx="290">
                  <c:v>4.09</c:v>
                </c:pt>
                <c:pt idx="291">
                  <c:v>4.0300000000000011</c:v>
                </c:pt>
                <c:pt idx="292">
                  <c:v>4.1085714285714277</c:v>
                </c:pt>
                <c:pt idx="293">
                  <c:v>4.1088235294117652</c:v>
                </c:pt>
                <c:pt idx="294">
                  <c:v>4.1090909090909093</c:v>
                </c:pt>
                <c:pt idx="295">
                  <c:v>4.1093750000000009</c:v>
                </c:pt>
                <c:pt idx="296">
                  <c:v>4.1096774193548393</c:v>
                </c:pt>
                <c:pt idx="297">
                  <c:v>4.1100000000000003</c:v>
                </c:pt>
                <c:pt idx="298">
                  <c:v>4.1103448275862071</c:v>
                </c:pt>
                <c:pt idx="299">
                  <c:v>4.1107142857142858</c:v>
                </c:pt>
                <c:pt idx="300">
                  <c:v>4.0750000000000002</c:v>
                </c:pt>
                <c:pt idx="301">
                  <c:v>4.4666666666666668</c:v>
                </c:pt>
                <c:pt idx="302">
                  <c:v>4.45</c:v>
                </c:pt>
                <c:pt idx="303">
                  <c:v>4.25</c:v>
                </c:pt>
                <c:pt idx="304">
                  <c:v>3.9590909090909081</c:v>
                </c:pt>
                <c:pt idx="305">
                  <c:v>4.3499999999999996</c:v>
                </c:pt>
                <c:pt idx="306">
                  <c:v>3.9888888888888889</c:v>
                </c:pt>
                <c:pt idx="307">
                  <c:v>3.8</c:v>
                </c:pt>
                <c:pt idx="308">
                  <c:v>4.0071428571428571</c:v>
                </c:pt>
                <c:pt idx="309">
                  <c:v>4.1414965986394563</c:v>
                </c:pt>
                <c:pt idx="310">
                  <c:v>4.125</c:v>
                </c:pt>
                <c:pt idx="311">
                  <c:v>4.1800000000000006</c:v>
                </c:pt>
                <c:pt idx="312">
                  <c:v>4.1571428571428584</c:v>
                </c:pt>
                <c:pt idx="313">
                  <c:v>4.1500000000000004</c:v>
                </c:pt>
                <c:pt idx="314">
                  <c:v>3.9666666666666663</c:v>
                </c:pt>
                <c:pt idx="315">
                  <c:v>4.05</c:v>
                </c:pt>
                <c:pt idx="316">
                  <c:v>4.1111111111111107</c:v>
                </c:pt>
                <c:pt idx="317">
                  <c:v>4.333333333333333</c:v>
                </c:pt>
                <c:pt idx="318">
                  <c:v>4.4800000000000004</c:v>
                </c:pt>
                <c:pt idx="319">
                  <c:v>4.0181818181818176</c:v>
                </c:pt>
                <c:pt idx="320">
                  <c:v>4.1038461538461544</c:v>
                </c:pt>
                <c:pt idx="321">
                  <c:v>4.3</c:v>
                </c:pt>
                <c:pt idx="322">
                  <c:v>4.166666666666667</c:v>
                </c:pt>
                <c:pt idx="323">
                  <c:v>4.3</c:v>
                </c:pt>
                <c:pt idx="324">
                  <c:v>4.0960000000000001</c:v>
                </c:pt>
                <c:pt idx="325">
                  <c:v>4.2437500000000004</c:v>
                </c:pt>
                <c:pt idx="326">
                  <c:v>3.9307692307692301</c:v>
                </c:pt>
                <c:pt idx="327">
                  <c:v>3.7923076923076926</c:v>
                </c:pt>
                <c:pt idx="328">
                  <c:v>4.0181818181818185</c:v>
                </c:pt>
                <c:pt idx="329">
                  <c:v>4.3</c:v>
                </c:pt>
                <c:pt idx="330">
                  <c:v>4.3000000000000007</c:v>
                </c:pt>
                <c:pt idx="331">
                  <c:v>4.0736842105263165</c:v>
                </c:pt>
                <c:pt idx="332">
                  <c:v>4.1500000000000004</c:v>
                </c:pt>
                <c:pt idx="333">
                  <c:v>4.14109589041096</c:v>
                </c:pt>
                <c:pt idx="334">
                  <c:v>4.0578947368421048</c:v>
                </c:pt>
                <c:pt idx="335">
                  <c:v>4.22</c:v>
                </c:pt>
                <c:pt idx="336">
                  <c:v>4.1363636363636358</c:v>
                </c:pt>
                <c:pt idx="337">
                  <c:v>4.1578947368421062</c:v>
                </c:pt>
                <c:pt idx="338">
                  <c:v>4.1413793103448286</c:v>
                </c:pt>
                <c:pt idx="339">
                  <c:v>4.26</c:v>
                </c:pt>
                <c:pt idx="340">
                  <c:v>4.0750000000000002</c:v>
                </c:pt>
                <c:pt idx="341">
                  <c:v>4.166666666666667</c:v>
                </c:pt>
                <c:pt idx="342">
                  <c:v>3.9581395348837205</c:v>
                </c:pt>
                <c:pt idx="343">
                  <c:v>4.1416666666666666</c:v>
                </c:pt>
                <c:pt idx="344">
                  <c:v>4.0622641509433954</c:v>
                </c:pt>
                <c:pt idx="345">
                  <c:v>3.9523809523809517</c:v>
                </c:pt>
                <c:pt idx="346">
                  <c:v>4.333333333333333</c:v>
                </c:pt>
                <c:pt idx="347">
                  <c:v>4.1416666666666675</c:v>
                </c:pt>
                <c:pt idx="348">
                  <c:v>4.0545454545454538</c:v>
                </c:pt>
                <c:pt idx="349">
                  <c:v>3.9463414634146337</c:v>
                </c:pt>
                <c:pt idx="350">
                  <c:v>4.45</c:v>
                </c:pt>
                <c:pt idx="351">
                  <c:v>4.1333333333333329</c:v>
                </c:pt>
                <c:pt idx="352">
                  <c:v>3.9374999999999996</c:v>
                </c:pt>
                <c:pt idx="353">
                  <c:v>4.2444444444444436</c:v>
                </c:pt>
                <c:pt idx="354">
                  <c:v>4.0888888888888886</c:v>
                </c:pt>
                <c:pt idx="355">
                  <c:v>4.140559440559441</c:v>
                </c:pt>
                <c:pt idx="356">
                  <c:v>4.1953488372093029</c:v>
                </c:pt>
                <c:pt idx="357">
                  <c:v>4.1387323943661976</c:v>
                </c:pt>
                <c:pt idx="358">
                  <c:v>3.9400000000000004</c:v>
                </c:pt>
                <c:pt idx="359">
                  <c:v>3.9410256410256417</c:v>
                </c:pt>
                <c:pt idx="360">
                  <c:v>4.1368794326241138</c:v>
                </c:pt>
                <c:pt idx="361">
                  <c:v>4.0615384615384604</c:v>
                </c:pt>
                <c:pt idx="362">
                  <c:v>3.9421052631578952</c:v>
                </c:pt>
                <c:pt idx="363">
                  <c:v>4</c:v>
                </c:pt>
                <c:pt idx="364">
                  <c:v>4.2200000000000006</c:v>
                </c:pt>
                <c:pt idx="365">
                  <c:v>4.0428571428571436</c:v>
                </c:pt>
                <c:pt idx="366">
                  <c:v>4.1350000000000007</c:v>
                </c:pt>
                <c:pt idx="367">
                  <c:v>3.9432432432432436</c:v>
                </c:pt>
                <c:pt idx="368">
                  <c:v>4.1500000000000004</c:v>
                </c:pt>
                <c:pt idx="369">
                  <c:v>4.2884615384615383</c:v>
                </c:pt>
                <c:pt idx="370">
                  <c:v>4.0647058823529401</c:v>
                </c:pt>
                <c:pt idx="371">
                  <c:v>4.1338129496402889</c:v>
                </c:pt>
                <c:pt idx="372">
                  <c:v>3.7840000000000003</c:v>
                </c:pt>
                <c:pt idx="373">
                  <c:v>4.2555555555555564</c:v>
                </c:pt>
                <c:pt idx="374">
                  <c:v>4.1333333333333337</c:v>
                </c:pt>
                <c:pt idx="375">
                  <c:v>4.1328467153284683</c:v>
                </c:pt>
                <c:pt idx="376">
                  <c:v>4.5</c:v>
                </c:pt>
                <c:pt idx="377">
                  <c:v>4.2714285714285714</c:v>
                </c:pt>
                <c:pt idx="378">
                  <c:v>4.25</c:v>
                </c:pt>
                <c:pt idx="379">
                  <c:v>4.1330882352941183</c:v>
                </c:pt>
                <c:pt idx="380">
                  <c:v>4.2960000000000003</c:v>
                </c:pt>
                <c:pt idx="381">
                  <c:v>4.3499999999999996</c:v>
                </c:pt>
                <c:pt idx="382">
                  <c:v>4.5</c:v>
                </c:pt>
                <c:pt idx="383">
                  <c:v>4.25</c:v>
                </c:pt>
                <c:pt idx="384">
                  <c:v>4.3249999999999993</c:v>
                </c:pt>
                <c:pt idx="385">
                  <c:v>4.0571428571428569</c:v>
                </c:pt>
                <c:pt idx="386">
                  <c:v>3.7666666666666662</c:v>
                </c:pt>
                <c:pt idx="387">
                  <c:v>4.1764705882352944</c:v>
                </c:pt>
                <c:pt idx="388">
                  <c:v>4.3</c:v>
                </c:pt>
                <c:pt idx="389">
                  <c:v>3.9888888888888889</c:v>
                </c:pt>
                <c:pt idx="390">
                  <c:v>4.1454545454545455</c:v>
                </c:pt>
                <c:pt idx="391">
                  <c:v>3.9857142857142853</c:v>
                </c:pt>
                <c:pt idx="392">
                  <c:v>4.1318518518518532</c:v>
                </c:pt>
                <c:pt idx="393">
                  <c:v>4.1313432835820914</c:v>
                </c:pt>
                <c:pt idx="394">
                  <c:v>4.1000000000000005</c:v>
                </c:pt>
                <c:pt idx="395">
                  <c:v>4.1308270676691743</c:v>
                </c:pt>
                <c:pt idx="396">
                  <c:v>4.0555555555555562</c:v>
                </c:pt>
                <c:pt idx="397">
                  <c:v>4.0875000000000004</c:v>
                </c:pt>
                <c:pt idx="398">
                  <c:v>4.2461538461538462</c:v>
                </c:pt>
                <c:pt idx="399">
                  <c:v>4.09</c:v>
                </c:pt>
                <c:pt idx="400">
                  <c:v>4.0500000000000007</c:v>
                </c:pt>
                <c:pt idx="401">
                  <c:v>4.0826086956521745</c:v>
                </c:pt>
                <c:pt idx="402">
                  <c:v>4.0411764705882351</c:v>
                </c:pt>
                <c:pt idx="403">
                  <c:v>4.0863636363636369</c:v>
                </c:pt>
                <c:pt idx="404">
                  <c:v>4.090476190476191</c:v>
                </c:pt>
                <c:pt idx="405">
                  <c:v>3.9361111111111109</c:v>
                </c:pt>
                <c:pt idx="406">
                  <c:v>4.2913043478260864</c:v>
                </c:pt>
                <c:pt idx="407">
                  <c:v>4.4249999999999998</c:v>
                </c:pt>
                <c:pt idx="408">
                  <c:v>4.0142857142857133</c:v>
                </c:pt>
                <c:pt idx="409">
                  <c:v>4.0333333333333341</c:v>
                </c:pt>
                <c:pt idx="410">
                  <c:v>3.9399999999999995</c:v>
                </c:pt>
                <c:pt idx="411">
                  <c:v>3.9499999999999997</c:v>
                </c:pt>
                <c:pt idx="412">
                  <c:v>4.2</c:v>
                </c:pt>
                <c:pt idx="413">
                  <c:v>3.9923076923076923</c:v>
                </c:pt>
                <c:pt idx="414">
                  <c:v>3.9441176470588224</c:v>
                </c:pt>
                <c:pt idx="415">
                  <c:v>4.45</c:v>
                </c:pt>
                <c:pt idx="416">
                  <c:v>3.9484848484848478</c:v>
                </c:pt>
                <c:pt idx="417">
                  <c:v>4.3</c:v>
                </c:pt>
                <c:pt idx="418">
                  <c:v>4.25</c:v>
                </c:pt>
                <c:pt idx="419">
                  <c:v>3.9531249999999996</c:v>
                </c:pt>
                <c:pt idx="420">
                  <c:v>4.0571428571428569</c:v>
                </c:pt>
                <c:pt idx="421">
                  <c:v>4.25</c:v>
                </c:pt>
                <c:pt idx="422">
                  <c:v>4.0599999999999987</c:v>
                </c:pt>
                <c:pt idx="423">
                  <c:v>3.9419354838709673</c:v>
                </c:pt>
                <c:pt idx="424">
                  <c:v>3.9750000000000001</c:v>
                </c:pt>
                <c:pt idx="425">
                  <c:v>3.7478260869565219</c:v>
                </c:pt>
                <c:pt idx="426">
                  <c:v>4.1287878787878807</c:v>
                </c:pt>
                <c:pt idx="427">
                  <c:v>4.0999999999999996</c:v>
                </c:pt>
                <c:pt idx="428">
                  <c:v>4.1274809160305352</c:v>
                </c:pt>
                <c:pt idx="429">
                  <c:v>4.019047619047619</c:v>
                </c:pt>
                <c:pt idx="430">
                  <c:v>4</c:v>
                </c:pt>
                <c:pt idx="431">
                  <c:v>3.9</c:v>
                </c:pt>
                <c:pt idx="432">
                  <c:v>4.0333333333333341</c:v>
                </c:pt>
                <c:pt idx="433">
                  <c:v>4.1307692307692321</c:v>
                </c:pt>
                <c:pt idx="434">
                  <c:v>4.1302325581395349</c:v>
                </c:pt>
                <c:pt idx="435">
                  <c:v>4.1333333333333337</c:v>
                </c:pt>
                <c:pt idx="436">
                  <c:v>4.1400000000000006</c:v>
                </c:pt>
                <c:pt idx="437">
                  <c:v>4.0041666666666673</c:v>
                </c:pt>
                <c:pt idx="438">
                  <c:v>4.5</c:v>
                </c:pt>
                <c:pt idx="439">
                  <c:v>4.2863636363636362</c:v>
                </c:pt>
                <c:pt idx="440">
                  <c:v>4.0999999999999996</c:v>
                </c:pt>
                <c:pt idx="441">
                  <c:v>4.2333333333333334</c:v>
                </c:pt>
                <c:pt idx="442">
                  <c:v>3.9599999999999995</c:v>
                </c:pt>
                <c:pt idx="443">
                  <c:v>4.2666666666666666</c:v>
                </c:pt>
                <c:pt idx="444">
                  <c:v>4.0999999999999996</c:v>
                </c:pt>
                <c:pt idx="445">
                  <c:v>4</c:v>
                </c:pt>
                <c:pt idx="446">
                  <c:v>4.0949999999999998</c:v>
                </c:pt>
                <c:pt idx="447">
                  <c:v>3.7500000000000004</c:v>
                </c:pt>
                <c:pt idx="448">
                  <c:v>4.0588235294117654</c:v>
                </c:pt>
                <c:pt idx="449">
                  <c:v>4.1333333333333329</c:v>
                </c:pt>
                <c:pt idx="450">
                  <c:v>4.3499999999999996</c:v>
                </c:pt>
                <c:pt idx="451">
                  <c:v>4.1296874999999993</c:v>
                </c:pt>
                <c:pt idx="452">
                  <c:v>4.0666666666666664</c:v>
                </c:pt>
                <c:pt idx="453">
                  <c:v>4.1362204724409439</c:v>
                </c:pt>
                <c:pt idx="454">
                  <c:v>4.1373015873015868</c:v>
                </c:pt>
                <c:pt idx="455">
                  <c:v>4.1383999999999999</c:v>
                </c:pt>
                <c:pt idx="456">
                  <c:v>3.9818181818181824</c:v>
                </c:pt>
                <c:pt idx="457">
                  <c:v>4.1395161290322573</c:v>
                </c:pt>
                <c:pt idx="458">
                  <c:v>4.1406504065040641</c:v>
                </c:pt>
                <c:pt idx="459">
                  <c:v>4.1418032786885242</c:v>
                </c:pt>
                <c:pt idx="460">
                  <c:v>4.1429752066115695</c:v>
                </c:pt>
                <c:pt idx="461">
                  <c:v>4.1441666666666661</c:v>
                </c:pt>
                <c:pt idx="462">
                  <c:v>4.1199999999999992</c:v>
                </c:pt>
                <c:pt idx="463">
                  <c:v>4.25</c:v>
                </c:pt>
                <c:pt idx="464">
                  <c:v>4.03</c:v>
                </c:pt>
                <c:pt idx="465">
                  <c:v>4.15625</c:v>
                </c:pt>
                <c:pt idx="466">
                  <c:v>4.0749999999999993</c:v>
                </c:pt>
                <c:pt idx="467">
                  <c:v>3.8</c:v>
                </c:pt>
                <c:pt idx="468">
                  <c:v>4.0263157894736841</c:v>
                </c:pt>
                <c:pt idx="469">
                  <c:v>4.01</c:v>
                </c:pt>
                <c:pt idx="470">
                  <c:v>3.9599999999999995</c:v>
                </c:pt>
                <c:pt idx="471">
                  <c:v>4.1500000000000004</c:v>
                </c:pt>
                <c:pt idx="472">
                  <c:v>4.0999999999999996</c:v>
                </c:pt>
                <c:pt idx="473">
                  <c:v>4.1453781512605037</c:v>
                </c:pt>
                <c:pt idx="474">
                  <c:v>4.2809523809523808</c:v>
                </c:pt>
                <c:pt idx="475">
                  <c:v>4.03125</c:v>
                </c:pt>
                <c:pt idx="476">
                  <c:v>4.3</c:v>
                </c:pt>
                <c:pt idx="477">
                  <c:v>4.14322033898305</c:v>
                </c:pt>
                <c:pt idx="478">
                  <c:v>3.7571428571428576</c:v>
                </c:pt>
                <c:pt idx="479">
                  <c:v>4.1399999999999997</c:v>
                </c:pt>
                <c:pt idx="480">
                  <c:v>3.9299999999999997</c:v>
                </c:pt>
                <c:pt idx="481">
                  <c:v>3.94</c:v>
                </c:pt>
                <c:pt idx="482">
                  <c:v>4.05</c:v>
                </c:pt>
                <c:pt idx="483">
                  <c:v>4.0894736842105255</c:v>
                </c:pt>
                <c:pt idx="484">
                  <c:v>4.3142857142857141</c:v>
                </c:pt>
                <c:pt idx="485">
                  <c:v>3.8099999999999987</c:v>
                </c:pt>
                <c:pt idx="486">
                  <c:v>3.9</c:v>
                </c:pt>
                <c:pt idx="487">
                  <c:v>4.1427350427350422</c:v>
                </c:pt>
                <c:pt idx="488">
                  <c:v>3.9206896551724131</c:v>
                </c:pt>
                <c:pt idx="489">
                  <c:v>4.1405172413793103</c:v>
                </c:pt>
                <c:pt idx="490">
                  <c:v>4.0777777777777775</c:v>
                </c:pt>
                <c:pt idx="491">
                  <c:v>4.25</c:v>
                </c:pt>
                <c:pt idx="492">
                  <c:v>4.2749999999999995</c:v>
                </c:pt>
                <c:pt idx="493">
                  <c:v>4.1426086956521742</c:v>
                </c:pt>
                <c:pt idx="494">
                  <c:v>3.9107142857142847</c:v>
                </c:pt>
                <c:pt idx="495">
                  <c:v>4.2</c:v>
                </c:pt>
                <c:pt idx="496">
                  <c:v>4.1928571428571431</c:v>
                </c:pt>
                <c:pt idx="497">
                  <c:v>4.192682926829268</c:v>
                </c:pt>
                <c:pt idx="498">
                  <c:v>4.0055555555555564</c:v>
                </c:pt>
                <c:pt idx="499">
                  <c:v>4.0571428571428561</c:v>
                </c:pt>
                <c:pt idx="500">
                  <c:v>4.0999999999999996</c:v>
                </c:pt>
                <c:pt idx="501">
                  <c:v>4.1412280701754387</c:v>
                </c:pt>
                <c:pt idx="502">
                  <c:v>4.0647058823529409</c:v>
                </c:pt>
                <c:pt idx="503">
                  <c:v>4.0714285714285712</c:v>
                </c:pt>
                <c:pt idx="504">
                  <c:v>3.8999999999999995</c:v>
                </c:pt>
                <c:pt idx="505">
                  <c:v>4.1924999999999999</c:v>
                </c:pt>
                <c:pt idx="506">
                  <c:v>4.1389380530973447</c:v>
                </c:pt>
                <c:pt idx="507">
                  <c:v>4.1897435897435891</c:v>
                </c:pt>
                <c:pt idx="508">
                  <c:v>4.1868421052631568</c:v>
                </c:pt>
                <c:pt idx="509">
                  <c:v>4.04</c:v>
                </c:pt>
                <c:pt idx="510">
                  <c:v>4.284210526315789</c:v>
                </c:pt>
                <c:pt idx="511">
                  <c:v>4.2142857142857135</c:v>
                </c:pt>
                <c:pt idx="512">
                  <c:v>4.1837837837837828</c:v>
                </c:pt>
                <c:pt idx="513">
                  <c:v>3.8884615384615375</c:v>
                </c:pt>
                <c:pt idx="514">
                  <c:v>4.1410714285714274</c:v>
                </c:pt>
                <c:pt idx="515">
                  <c:v>4.4000000000000004</c:v>
                </c:pt>
                <c:pt idx="516">
                  <c:v>4.1423423423423413</c:v>
                </c:pt>
                <c:pt idx="517">
                  <c:v>4.3</c:v>
                </c:pt>
                <c:pt idx="518">
                  <c:v>4.2363636363636363</c:v>
                </c:pt>
                <c:pt idx="519">
                  <c:v>4.2833333333333332</c:v>
                </c:pt>
                <c:pt idx="520">
                  <c:v>4.0666666666666664</c:v>
                </c:pt>
                <c:pt idx="521">
                  <c:v>4.05</c:v>
                </c:pt>
                <c:pt idx="522">
                  <c:v>3.9</c:v>
                </c:pt>
                <c:pt idx="523">
                  <c:v>4.05</c:v>
                </c:pt>
                <c:pt idx="524">
                  <c:v>4.2</c:v>
                </c:pt>
                <c:pt idx="525">
                  <c:v>3.7700000000000005</c:v>
                </c:pt>
                <c:pt idx="526">
                  <c:v>3.9</c:v>
                </c:pt>
                <c:pt idx="527">
                  <c:v>4.46</c:v>
                </c:pt>
                <c:pt idx="528">
                  <c:v>4.1428571428571423</c:v>
                </c:pt>
                <c:pt idx="529">
                  <c:v>4.3666666666666671</c:v>
                </c:pt>
                <c:pt idx="530">
                  <c:v>4.4000000000000004</c:v>
                </c:pt>
                <c:pt idx="531">
                  <c:v>3.8899999999999992</c:v>
                </c:pt>
                <c:pt idx="532">
                  <c:v>3.9947368421052629</c:v>
                </c:pt>
                <c:pt idx="533">
                  <c:v>3.9400000000000004</c:v>
                </c:pt>
                <c:pt idx="534">
                  <c:v>4.3666666666666663</c:v>
                </c:pt>
                <c:pt idx="535">
                  <c:v>4.1805555555555536</c:v>
                </c:pt>
                <c:pt idx="536">
                  <c:v>4.1436363636363636</c:v>
                </c:pt>
                <c:pt idx="537">
                  <c:v>4.1828571428571415</c:v>
                </c:pt>
                <c:pt idx="538">
                  <c:v>3.9923076923076923</c:v>
                </c:pt>
                <c:pt idx="539">
                  <c:v>4.1412844036697241</c:v>
                </c:pt>
                <c:pt idx="540">
                  <c:v>4.1852941176470564</c:v>
                </c:pt>
                <c:pt idx="541">
                  <c:v>3.9666666666666668</c:v>
                </c:pt>
                <c:pt idx="542">
                  <c:v>4.05</c:v>
                </c:pt>
                <c:pt idx="543">
                  <c:v>4.05</c:v>
                </c:pt>
                <c:pt idx="544">
                  <c:v>4.0999999999999996</c:v>
                </c:pt>
                <c:pt idx="545">
                  <c:v>3.84</c:v>
                </c:pt>
                <c:pt idx="546">
                  <c:v>3.9799999999999995</c:v>
                </c:pt>
                <c:pt idx="547">
                  <c:v>4.0599999999999996</c:v>
                </c:pt>
                <c:pt idx="548">
                  <c:v>4.1388888888888884</c:v>
                </c:pt>
                <c:pt idx="549">
                  <c:v>4.3</c:v>
                </c:pt>
                <c:pt idx="550">
                  <c:v>4.5999999999999996</c:v>
                </c:pt>
                <c:pt idx="551">
                  <c:v>4.1848484848484837</c:v>
                </c:pt>
                <c:pt idx="552">
                  <c:v>4.1230769230769226</c:v>
                </c:pt>
                <c:pt idx="553">
                  <c:v>3.6666666666666665</c:v>
                </c:pt>
                <c:pt idx="554">
                  <c:v>3.9249999999999994</c:v>
                </c:pt>
                <c:pt idx="555">
                  <c:v>4.1906249999999989</c:v>
                </c:pt>
                <c:pt idx="556">
                  <c:v>4.0999999999999996</c:v>
                </c:pt>
                <c:pt idx="557">
                  <c:v>4.1373831775700927</c:v>
                </c:pt>
                <c:pt idx="558">
                  <c:v>4.011764705882352</c:v>
                </c:pt>
                <c:pt idx="559">
                  <c:v>4.0062499999999996</c:v>
                </c:pt>
                <c:pt idx="560">
                  <c:v>4.2823529411764696</c:v>
                </c:pt>
                <c:pt idx="561">
                  <c:v>3.9181818181818184</c:v>
                </c:pt>
                <c:pt idx="562">
                  <c:v>4.1903225806451605</c:v>
                </c:pt>
                <c:pt idx="563">
                  <c:v>4.3000000000000007</c:v>
                </c:pt>
                <c:pt idx="564">
                  <c:v>4.1111111111111116</c:v>
                </c:pt>
                <c:pt idx="565">
                  <c:v>4.0999999999999996</c:v>
                </c:pt>
                <c:pt idx="566">
                  <c:v>4.1377358490566039</c:v>
                </c:pt>
                <c:pt idx="567">
                  <c:v>4.04</c:v>
                </c:pt>
                <c:pt idx="568">
                  <c:v>4.1361904761904764</c:v>
                </c:pt>
                <c:pt idx="569">
                  <c:v>3.7789473684210533</c:v>
                </c:pt>
                <c:pt idx="570">
                  <c:v>4.1444444444444448</c:v>
                </c:pt>
                <c:pt idx="571">
                  <c:v>3.8000000000000003</c:v>
                </c:pt>
                <c:pt idx="572">
                  <c:v>4.0428571428571427</c:v>
                </c:pt>
                <c:pt idx="573">
                  <c:v>3.6714285714285717</c:v>
                </c:pt>
                <c:pt idx="574">
                  <c:v>4.0541666666666663</c:v>
                </c:pt>
                <c:pt idx="575">
                  <c:v>4.046153846153846</c:v>
                </c:pt>
                <c:pt idx="576">
                  <c:v>4.0374999999999996</c:v>
                </c:pt>
                <c:pt idx="577">
                  <c:v>3.8571428571428572</c:v>
                </c:pt>
                <c:pt idx="578">
                  <c:v>4.1000000000000005</c:v>
                </c:pt>
                <c:pt idx="579">
                  <c:v>4.05</c:v>
                </c:pt>
                <c:pt idx="580">
                  <c:v>4.3000000000000007</c:v>
                </c:pt>
                <c:pt idx="581">
                  <c:v>3.7777777777777786</c:v>
                </c:pt>
                <c:pt idx="582">
                  <c:v>4.0066666666666668</c:v>
                </c:pt>
                <c:pt idx="583">
                  <c:v>4.0043478260869572</c:v>
                </c:pt>
                <c:pt idx="584">
                  <c:v>4.0489361702127651</c:v>
                </c:pt>
                <c:pt idx="585">
                  <c:v>4.2687499999999998</c:v>
                </c:pt>
                <c:pt idx="586">
                  <c:v>4.1374999999999993</c:v>
                </c:pt>
                <c:pt idx="587">
                  <c:v>4.1359223300970864</c:v>
                </c:pt>
                <c:pt idx="588">
                  <c:v>3.94</c:v>
                </c:pt>
                <c:pt idx="589">
                  <c:v>4.0666666666666673</c:v>
                </c:pt>
                <c:pt idx="590">
                  <c:v>4</c:v>
                </c:pt>
                <c:pt idx="591">
                  <c:v>4.0199999999999996</c:v>
                </c:pt>
                <c:pt idx="592">
                  <c:v>4.0090909090909097</c:v>
                </c:pt>
                <c:pt idx="593">
                  <c:v>4.05</c:v>
                </c:pt>
                <c:pt idx="594">
                  <c:v>3.9999999999999996</c:v>
                </c:pt>
                <c:pt idx="595">
                  <c:v>4.1833333333333327</c:v>
                </c:pt>
                <c:pt idx="596">
                  <c:v>4.2200000000000006</c:v>
                </c:pt>
                <c:pt idx="597">
                  <c:v>3.8</c:v>
                </c:pt>
                <c:pt idx="598">
                  <c:v>4.0478260869565199</c:v>
                </c:pt>
                <c:pt idx="599">
                  <c:v>4</c:v>
                </c:pt>
                <c:pt idx="600">
                  <c:v>3.8759999999999986</c:v>
                </c:pt>
                <c:pt idx="601">
                  <c:v>3.8</c:v>
                </c:pt>
                <c:pt idx="602">
                  <c:v>4.28</c:v>
                </c:pt>
                <c:pt idx="603">
                  <c:v>4.1375000000000002</c:v>
                </c:pt>
                <c:pt idx="604">
                  <c:v>4.0399999999999991</c:v>
                </c:pt>
                <c:pt idx="605">
                  <c:v>3.9944444444444449</c:v>
                </c:pt>
                <c:pt idx="606">
                  <c:v>3.9916666666666658</c:v>
                </c:pt>
                <c:pt idx="607">
                  <c:v>4.2</c:v>
                </c:pt>
                <c:pt idx="608">
                  <c:v>4.2</c:v>
                </c:pt>
                <c:pt idx="609">
                  <c:v>4</c:v>
                </c:pt>
                <c:pt idx="610">
                  <c:v>4.2</c:v>
                </c:pt>
                <c:pt idx="611">
                  <c:v>4.0181818181818176</c:v>
                </c:pt>
                <c:pt idx="612">
                  <c:v>4.1343137254901956</c:v>
                </c:pt>
                <c:pt idx="613">
                  <c:v>3.8666666666666658</c:v>
                </c:pt>
                <c:pt idx="614">
                  <c:v>4.0545454545454538</c:v>
                </c:pt>
                <c:pt idx="615">
                  <c:v>3.7764705882352945</c:v>
                </c:pt>
                <c:pt idx="616">
                  <c:v>4.2642857142857142</c:v>
                </c:pt>
                <c:pt idx="617">
                  <c:v>4.1346534653465339</c:v>
                </c:pt>
                <c:pt idx="618">
                  <c:v>3.7937500000000006</c:v>
                </c:pt>
                <c:pt idx="619">
                  <c:v>4.1349999999999998</c:v>
                </c:pt>
                <c:pt idx="620">
                  <c:v>4.0999999999999996</c:v>
                </c:pt>
                <c:pt idx="621">
                  <c:v>4.2</c:v>
                </c:pt>
                <c:pt idx="622">
                  <c:v>4.1313131313131306</c:v>
                </c:pt>
                <c:pt idx="623">
                  <c:v>4</c:v>
                </c:pt>
                <c:pt idx="624">
                  <c:v>4.4000000000000004</c:v>
                </c:pt>
                <c:pt idx="625">
                  <c:v>4.0874999999999995</c:v>
                </c:pt>
                <c:pt idx="626">
                  <c:v>4.1295918367346935</c:v>
                </c:pt>
                <c:pt idx="627">
                  <c:v>4.0571428571428578</c:v>
                </c:pt>
                <c:pt idx="628">
                  <c:v>3.9888888888888889</c:v>
                </c:pt>
                <c:pt idx="629">
                  <c:v>4.2749999999999995</c:v>
                </c:pt>
                <c:pt idx="630">
                  <c:v>4.0999999999999996</c:v>
                </c:pt>
                <c:pt idx="631">
                  <c:v>4.0357142857142856</c:v>
                </c:pt>
                <c:pt idx="632">
                  <c:v>3.8</c:v>
                </c:pt>
                <c:pt idx="633">
                  <c:v>4.0422222222222217</c:v>
                </c:pt>
                <c:pt idx="634">
                  <c:v>3.9499999999999997</c:v>
                </c:pt>
                <c:pt idx="635">
                  <c:v>4.2</c:v>
                </c:pt>
                <c:pt idx="636">
                  <c:v>3.95</c:v>
                </c:pt>
                <c:pt idx="637">
                  <c:v>4.0299999999999994</c:v>
                </c:pt>
                <c:pt idx="638">
                  <c:v>4.2444444444444445</c:v>
                </c:pt>
                <c:pt idx="639">
                  <c:v>4.0538461538461537</c:v>
                </c:pt>
                <c:pt idx="640">
                  <c:v>4.375</c:v>
                </c:pt>
                <c:pt idx="641">
                  <c:v>4.1733333333333329</c:v>
                </c:pt>
                <c:pt idx="642">
                  <c:v>4.1689655172413786</c:v>
                </c:pt>
                <c:pt idx="643">
                  <c:v>3.7866666666666671</c:v>
                </c:pt>
                <c:pt idx="644">
                  <c:v>4.2769230769230777</c:v>
                </c:pt>
                <c:pt idx="645">
                  <c:v>4.1642857142857137</c:v>
                </c:pt>
                <c:pt idx="646">
                  <c:v>4.2666666666666666</c:v>
                </c:pt>
                <c:pt idx="647">
                  <c:v>4.1333333333333329</c:v>
                </c:pt>
                <c:pt idx="648">
                  <c:v>4.3600000000000003</c:v>
                </c:pt>
                <c:pt idx="649">
                  <c:v>4.05</c:v>
                </c:pt>
                <c:pt idx="650">
                  <c:v>4.159259259259259</c:v>
                </c:pt>
                <c:pt idx="651">
                  <c:v>3.8565217391304345</c:v>
                </c:pt>
                <c:pt idx="652">
                  <c:v>4.1538461538461542</c:v>
                </c:pt>
                <c:pt idx="653">
                  <c:v>4.2</c:v>
                </c:pt>
                <c:pt idx="654">
                  <c:v>4.0999999999999996</c:v>
                </c:pt>
                <c:pt idx="655">
                  <c:v>3.9923076923076914</c:v>
                </c:pt>
                <c:pt idx="656">
                  <c:v>3.9454545454545458</c:v>
                </c:pt>
                <c:pt idx="657">
                  <c:v>4.0999999999999996</c:v>
                </c:pt>
                <c:pt idx="658">
                  <c:v>3.95</c:v>
                </c:pt>
                <c:pt idx="659">
                  <c:v>4.1999999999999993</c:v>
                </c:pt>
                <c:pt idx="660">
                  <c:v>4.0249999999999995</c:v>
                </c:pt>
                <c:pt idx="661">
                  <c:v>3.8250000000000002</c:v>
                </c:pt>
                <c:pt idx="662">
                  <c:v>4.1278350515463913</c:v>
                </c:pt>
                <c:pt idx="663">
                  <c:v>4.2125000000000004</c:v>
                </c:pt>
                <c:pt idx="664">
                  <c:v>4.3</c:v>
                </c:pt>
                <c:pt idx="665">
                  <c:v>4.2583333333333337</c:v>
                </c:pt>
                <c:pt idx="666">
                  <c:v>4.2428571428571429</c:v>
                </c:pt>
                <c:pt idx="667">
                  <c:v>4.1999999999999993</c:v>
                </c:pt>
                <c:pt idx="668">
                  <c:v>3.7833333333333332</c:v>
                </c:pt>
                <c:pt idx="669">
                  <c:v>4.1500000000000004</c:v>
                </c:pt>
                <c:pt idx="670">
                  <c:v>4.5</c:v>
                </c:pt>
                <c:pt idx="671">
                  <c:v>4.2818181818181822</c:v>
                </c:pt>
                <c:pt idx="672">
                  <c:v>4.3166666666666673</c:v>
                </c:pt>
                <c:pt idx="673">
                  <c:v>4.3666666666666671</c:v>
                </c:pt>
                <c:pt idx="674">
                  <c:v>4.3</c:v>
                </c:pt>
                <c:pt idx="675">
                  <c:v>3.9999999999999991</c:v>
                </c:pt>
                <c:pt idx="676">
                  <c:v>4.05</c:v>
                </c:pt>
                <c:pt idx="677">
                  <c:v>4.3199999999999994</c:v>
                </c:pt>
                <c:pt idx="678">
                  <c:v>3.9857142857142853</c:v>
                </c:pt>
                <c:pt idx="679">
                  <c:v>3.785714285714286</c:v>
                </c:pt>
                <c:pt idx="680">
                  <c:v>4.2</c:v>
                </c:pt>
                <c:pt idx="681">
                  <c:v>4.333333333333333</c:v>
                </c:pt>
                <c:pt idx="682">
                  <c:v>4.0363636363636353</c:v>
                </c:pt>
                <c:pt idx="683">
                  <c:v>3.6500000000000004</c:v>
                </c:pt>
                <c:pt idx="684">
                  <c:v>4</c:v>
                </c:pt>
                <c:pt idx="685">
                  <c:v>3.5999999999999996</c:v>
                </c:pt>
                <c:pt idx="686">
                  <c:v>4.2666666666666666</c:v>
                </c:pt>
                <c:pt idx="687">
                  <c:v>4.0999999999999988</c:v>
                </c:pt>
                <c:pt idx="688">
                  <c:v>4.1281249999999998</c:v>
                </c:pt>
                <c:pt idx="689">
                  <c:v>4.28</c:v>
                </c:pt>
                <c:pt idx="690">
                  <c:v>4</c:v>
                </c:pt>
                <c:pt idx="691">
                  <c:v>4.3</c:v>
                </c:pt>
                <c:pt idx="692">
                  <c:v>3.7769230769230777</c:v>
                </c:pt>
                <c:pt idx="693">
                  <c:v>3.7666666666666671</c:v>
                </c:pt>
                <c:pt idx="694">
                  <c:v>4.0714285714285712</c:v>
                </c:pt>
                <c:pt idx="695">
                  <c:v>4.25</c:v>
                </c:pt>
                <c:pt idx="696">
                  <c:v>4.0333333333333341</c:v>
                </c:pt>
                <c:pt idx="697">
                  <c:v>3.8199999999999994</c:v>
                </c:pt>
                <c:pt idx="698">
                  <c:v>3.8499999999999996</c:v>
                </c:pt>
                <c:pt idx="699">
                  <c:v>3.9</c:v>
                </c:pt>
                <c:pt idx="700">
                  <c:v>3.8476190476190482</c:v>
                </c:pt>
                <c:pt idx="701">
                  <c:v>4.24</c:v>
                </c:pt>
                <c:pt idx="702">
                  <c:v>4.0250000000000004</c:v>
                </c:pt>
                <c:pt idx="703">
                  <c:v>4.0666666666666664</c:v>
                </c:pt>
                <c:pt idx="704">
                  <c:v>4.2666666666666675</c:v>
                </c:pt>
                <c:pt idx="705">
                  <c:v>4.0047619047619047</c:v>
                </c:pt>
                <c:pt idx="706">
                  <c:v>4.0325581395348822</c:v>
                </c:pt>
                <c:pt idx="707">
                  <c:v>3.9</c:v>
                </c:pt>
                <c:pt idx="708">
                  <c:v>4.0428571428571427</c:v>
                </c:pt>
                <c:pt idx="709">
                  <c:v>4.041463414634145</c:v>
                </c:pt>
                <c:pt idx="710">
                  <c:v>4.2625000000000002</c:v>
                </c:pt>
                <c:pt idx="711">
                  <c:v>3.9916666666666658</c:v>
                </c:pt>
                <c:pt idx="712">
                  <c:v>4.1000000000000005</c:v>
                </c:pt>
                <c:pt idx="713">
                  <c:v>3.9823529411764707</c:v>
                </c:pt>
                <c:pt idx="714">
                  <c:v>3.8450000000000002</c:v>
                </c:pt>
                <c:pt idx="715">
                  <c:v>4.2750000000000004</c:v>
                </c:pt>
                <c:pt idx="716">
                  <c:v>4.0424999999999986</c:v>
                </c:pt>
                <c:pt idx="717">
                  <c:v>4.08</c:v>
                </c:pt>
                <c:pt idx="718">
                  <c:v>3.9666666666666663</c:v>
                </c:pt>
                <c:pt idx="719">
                  <c:v>3.9909090909090907</c:v>
                </c:pt>
                <c:pt idx="720">
                  <c:v>4.1479999999999997</c:v>
                </c:pt>
                <c:pt idx="721">
                  <c:v>4.125</c:v>
                </c:pt>
                <c:pt idx="722">
                  <c:v>4.1416666666666666</c:v>
                </c:pt>
                <c:pt idx="723">
                  <c:v>4.2</c:v>
                </c:pt>
                <c:pt idx="724">
                  <c:v>4.1273684210526316</c:v>
                </c:pt>
                <c:pt idx="725">
                  <c:v>3.5999999999999996</c:v>
                </c:pt>
                <c:pt idx="726">
                  <c:v>3.75</c:v>
                </c:pt>
                <c:pt idx="727">
                  <c:v>4.1347826086956516</c:v>
                </c:pt>
                <c:pt idx="728">
                  <c:v>4.3250000000000002</c:v>
                </c:pt>
                <c:pt idx="729">
                  <c:v>4.0666666666666664</c:v>
                </c:pt>
                <c:pt idx="730">
                  <c:v>4.122340425531914</c:v>
                </c:pt>
                <c:pt idx="731">
                  <c:v>4.023076923076923</c:v>
                </c:pt>
                <c:pt idx="732">
                  <c:v>3.9899999999999998</c:v>
                </c:pt>
                <c:pt idx="733">
                  <c:v>4.0384615384615374</c:v>
                </c:pt>
                <c:pt idx="734">
                  <c:v>4.1272727272727261</c:v>
                </c:pt>
                <c:pt idx="735">
                  <c:v>4.2666666666666666</c:v>
                </c:pt>
                <c:pt idx="736">
                  <c:v>4.4333333333333336</c:v>
                </c:pt>
                <c:pt idx="737">
                  <c:v>4.2571428571428571</c:v>
                </c:pt>
                <c:pt idx="738">
                  <c:v>4.04</c:v>
                </c:pt>
                <c:pt idx="739">
                  <c:v>4.0250000000000004</c:v>
                </c:pt>
                <c:pt idx="740">
                  <c:v>4.0999999999999996</c:v>
                </c:pt>
                <c:pt idx="741">
                  <c:v>4.0342105263157881</c:v>
                </c:pt>
                <c:pt idx="742">
                  <c:v>4.3222222222222229</c:v>
                </c:pt>
                <c:pt idx="743">
                  <c:v>4.25</c:v>
                </c:pt>
                <c:pt idx="744">
                  <c:v>4.3599999999999994</c:v>
                </c:pt>
                <c:pt idx="745">
                  <c:v>4.2666666666666666</c:v>
                </c:pt>
                <c:pt idx="746">
                  <c:v>4.3</c:v>
                </c:pt>
                <c:pt idx="747">
                  <c:v>4.1236559139784941</c:v>
                </c:pt>
                <c:pt idx="748">
                  <c:v>4.3</c:v>
                </c:pt>
                <c:pt idx="749">
                  <c:v>4.25</c:v>
                </c:pt>
                <c:pt idx="750">
                  <c:v>4.1000000000000005</c:v>
                </c:pt>
                <c:pt idx="751">
                  <c:v>4.1166666666666663</c:v>
                </c:pt>
                <c:pt idx="752">
                  <c:v>4.1199999999999992</c:v>
                </c:pt>
                <c:pt idx="753">
                  <c:v>3.9666666666666663</c:v>
                </c:pt>
                <c:pt idx="754">
                  <c:v>4.1199999999999992</c:v>
                </c:pt>
                <c:pt idx="755">
                  <c:v>4.26</c:v>
                </c:pt>
                <c:pt idx="756">
                  <c:v>3.8315789473684219</c:v>
                </c:pt>
                <c:pt idx="757">
                  <c:v>3.8900000000000006</c:v>
                </c:pt>
                <c:pt idx="758">
                  <c:v>4.1333333333333329</c:v>
                </c:pt>
                <c:pt idx="759">
                  <c:v>4.1454545454545446</c:v>
                </c:pt>
                <c:pt idx="760">
                  <c:v>3.9499999999999997</c:v>
                </c:pt>
                <c:pt idx="761">
                  <c:v>4.1249999999999991</c:v>
                </c:pt>
                <c:pt idx="762">
                  <c:v>4.0416666666666661</c:v>
                </c:pt>
                <c:pt idx="763">
                  <c:v>4.1500000000000004</c:v>
                </c:pt>
                <c:pt idx="764">
                  <c:v>3.9</c:v>
                </c:pt>
                <c:pt idx="765">
                  <c:v>3.9950000000000001</c:v>
                </c:pt>
                <c:pt idx="766">
                  <c:v>4.5</c:v>
                </c:pt>
                <c:pt idx="767">
                  <c:v>4.5999999999999996</c:v>
                </c:pt>
                <c:pt idx="768">
                  <c:v>4.1230769230769226</c:v>
                </c:pt>
                <c:pt idx="769">
                  <c:v>4.0270270270270254</c:v>
                </c:pt>
                <c:pt idx="770">
                  <c:v>4</c:v>
                </c:pt>
                <c:pt idx="771">
                  <c:v>4.0249999999999995</c:v>
                </c:pt>
                <c:pt idx="772">
                  <c:v>4.1233333333333331</c:v>
                </c:pt>
                <c:pt idx="773">
                  <c:v>3.9666666666666668</c:v>
                </c:pt>
                <c:pt idx="774">
                  <c:v>3.9812500000000002</c:v>
                </c:pt>
                <c:pt idx="775">
                  <c:v>4.1500000000000004</c:v>
                </c:pt>
                <c:pt idx="776">
                  <c:v>4</c:v>
                </c:pt>
                <c:pt idx="777">
                  <c:v>4</c:v>
                </c:pt>
                <c:pt idx="778">
                  <c:v>4.1247191011235946</c:v>
                </c:pt>
                <c:pt idx="779">
                  <c:v>4.3</c:v>
                </c:pt>
                <c:pt idx="780">
                  <c:v>4.34</c:v>
                </c:pt>
                <c:pt idx="781">
                  <c:v>4.1227272727272721</c:v>
                </c:pt>
                <c:pt idx="782">
                  <c:v>4.1206896551724128</c:v>
                </c:pt>
                <c:pt idx="783">
                  <c:v>4.1186046511627898</c:v>
                </c:pt>
                <c:pt idx="784">
                  <c:v>3.9933333333333336</c:v>
                </c:pt>
                <c:pt idx="785">
                  <c:v>3.8166666666666669</c:v>
                </c:pt>
                <c:pt idx="786">
                  <c:v>4.0363636363636362</c:v>
                </c:pt>
                <c:pt idx="787">
                  <c:v>4.1164705882352939</c:v>
                </c:pt>
                <c:pt idx="788">
                  <c:v>4.3000000000000007</c:v>
                </c:pt>
                <c:pt idx="789">
                  <c:v>4.0333333333333332</c:v>
                </c:pt>
                <c:pt idx="790">
                  <c:v>3.9624999999999999</c:v>
                </c:pt>
                <c:pt idx="791">
                  <c:v>4.0499999999999989</c:v>
                </c:pt>
                <c:pt idx="792">
                  <c:v>4.117857142857142</c:v>
                </c:pt>
                <c:pt idx="793">
                  <c:v>4.1180722891566264</c:v>
                </c:pt>
                <c:pt idx="794">
                  <c:v>3.822222222222222</c:v>
                </c:pt>
                <c:pt idx="795">
                  <c:v>4.0142857142857133</c:v>
                </c:pt>
                <c:pt idx="796">
                  <c:v>4</c:v>
                </c:pt>
                <c:pt idx="797">
                  <c:v>4.1182926829268283</c:v>
                </c:pt>
                <c:pt idx="798">
                  <c:v>4.1160493827160485</c:v>
                </c:pt>
                <c:pt idx="799">
                  <c:v>4.04</c:v>
                </c:pt>
                <c:pt idx="800">
                  <c:v>3.8</c:v>
                </c:pt>
                <c:pt idx="801">
                  <c:v>4</c:v>
                </c:pt>
                <c:pt idx="802">
                  <c:v>4.0222222222222221</c:v>
                </c:pt>
                <c:pt idx="803">
                  <c:v>4.1000000000000005</c:v>
                </c:pt>
                <c:pt idx="804">
                  <c:v>4.0147058823529402</c:v>
                </c:pt>
                <c:pt idx="805">
                  <c:v>3.9499999999999997</c:v>
                </c:pt>
                <c:pt idx="806">
                  <c:v>4.05</c:v>
                </c:pt>
                <c:pt idx="807">
                  <c:v>4.0777777777777784</c:v>
                </c:pt>
                <c:pt idx="808">
                  <c:v>4.3</c:v>
                </c:pt>
                <c:pt idx="809">
                  <c:v>4.0151515151515147</c:v>
                </c:pt>
                <c:pt idx="810">
                  <c:v>3.7687499999999998</c:v>
                </c:pt>
                <c:pt idx="811">
                  <c:v>4.0999999999999996</c:v>
                </c:pt>
                <c:pt idx="812">
                  <c:v>4.1999999999999993</c:v>
                </c:pt>
                <c:pt idx="813">
                  <c:v>3.9</c:v>
                </c:pt>
                <c:pt idx="814">
                  <c:v>4.0999999999999996</c:v>
                </c:pt>
                <c:pt idx="815">
                  <c:v>4</c:v>
                </c:pt>
                <c:pt idx="816">
                  <c:v>4</c:v>
                </c:pt>
                <c:pt idx="817">
                  <c:v>4.2750000000000004</c:v>
                </c:pt>
                <c:pt idx="818">
                  <c:v>4.2714285714285714</c:v>
                </c:pt>
                <c:pt idx="819">
                  <c:v>4.1137499999999987</c:v>
                </c:pt>
                <c:pt idx="820">
                  <c:v>4.1375000000000002</c:v>
                </c:pt>
                <c:pt idx="821">
                  <c:v>4.2</c:v>
                </c:pt>
                <c:pt idx="822">
                  <c:v>4.0666666666666664</c:v>
                </c:pt>
                <c:pt idx="823">
                  <c:v>4.1714285714285717</c:v>
                </c:pt>
                <c:pt idx="824">
                  <c:v>4.0333333333333332</c:v>
                </c:pt>
                <c:pt idx="825">
                  <c:v>3.7999999999999994</c:v>
                </c:pt>
                <c:pt idx="826">
                  <c:v>3.8357142857142854</c:v>
                </c:pt>
                <c:pt idx="827">
                  <c:v>3.9499999999999997</c:v>
                </c:pt>
                <c:pt idx="828">
                  <c:v>4.2</c:v>
                </c:pt>
                <c:pt idx="829">
                  <c:v>4.1177215189873415</c:v>
                </c:pt>
                <c:pt idx="830">
                  <c:v>3.7916666666666674</c:v>
                </c:pt>
                <c:pt idx="831">
                  <c:v>4.1166666666666663</c:v>
                </c:pt>
                <c:pt idx="832">
                  <c:v>3.9842105263157896</c:v>
                </c:pt>
                <c:pt idx="833">
                  <c:v>4.166666666666667</c:v>
                </c:pt>
                <c:pt idx="834">
                  <c:v>4.0222222222222221</c:v>
                </c:pt>
                <c:pt idx="835">
                  <c:v>3.75</c:v>
                </c:pt>
                <c:pt idx="836">
                  <c:v>4.1220779220779207</c:v>
                </c:pt>
                <c:pt idx="837">
                  <c:v>3.8000000000000007</c:v>
                </c:pt>
                <c:pt idx="838">
                  <c:v>4.0666666666666664</c:v>
                </c:pt>
                <c:pt idx="839">
                  <c:v>3.7875000000000001</c:v>
                </c:pt>
                <c:pt idx="840">
                  <c:v>4.1142857142857148</c:v>
                </c:pt>
                <c:pt idx="841">
                  <c:v>3.9874999999999998</c:v>
                </c:pt>
                <c:pt idx="842">
                  <c:v>3.9722222222222223</c:v>
                </c:pt>
                <c:pt idx="843">
                  <c:v>4.25</c:v>
                </c:pt>
                <c:pt idx="844">
                  <c:v>4.1184210526315779</c:v>
                </c:pt>
                <c:pt idx="845">
                  <c:v>4.166666666666667</c:v>
                </c:pt>
                <c:pt idx="846">
                  <c:v>4.4000000000000004</c:v>
                </c:pt>
                <c:pt idx="847">
                  <c:v>4.0000000000000009</c:v>
                </c:pt>
                <c:pt idx="848">
                  <c:v>4</c:v>
                </c:pt>
                <c:pt idx="849">
                  <c:v>4.5</c:v>
                </c:pt>
                <c:pt idx="850">
                  <c:v>4.04</c:v>
                </c:pt>
                <c:pt idx="851">
                  <c:v>4.1166666666666663</c:v>
                </c:pt>
                <c:pt idx="852">
                  <c:v>4.2200000000000006</c:v>
                </c:pt>
                <c:pt idx="853">
                  <c:v>3.7333333333333329</c:v>
                </c:pt>
                <c:pt idx="854">
                  <c:v>4.3</c:v>
                </c:pt>
                <c:pt idx="855">
                  <c:v>4.05</c:v>
                </c:pt>
                <c:pt idx="856">
                  <c:v>4.2666666666666666</c:v>
                </c:pt>
                <c:pt idx="857">
                  <c:v>3.8666666666666663</c:v>
                </c:pt>
                <c:pt idx="858">
                  <c:v>3.9874999999999994</c:v>
                </c:pt>
                <c:pt idx="859">
                  <c:v>4.1750000000000007</c:v>
                </c:pt>
                <c:pt idx="860">
                  <c:v>4.25</c:v>
                </c:pt>
                <c:pt idx="861">
                  <c:v>4.117333333333332</c:v>
                </c:pt>
                <c:pt idx="862">
                  <c:v>4.0749999999999993</c:v>
                </c:pt>
                <c:pt idx="863">
                  <c:v>3.9</c:v>
                </c:pt>
                <c:pt idx="864">
                  <c:v>3.8</c:v>
                </c:pt>
                <c:pt idx="865">
                  <c:v>4.1135135135135128</c:v>
                </c:pt>
                <c:pt idx="866">
                  <c:v>4.166666666666667</c:v>
                </c:pt>
                <c:pt idx="867">
                  <c:v>3.9764705882352938</c:v>
                </c:pt>
                <c:pt idx="868">
                  <c:v>4.0714285714285712</c:v>
                </c:pt>
                <c:pt idx="869">
                  <c:v>4.2000000000000011</c:v>
                </c:pt>
                <c:pt idx="870">
                  <c:v>4.10958904109589</c:v>
                </c:pt>
                <c:pt idx="871">
                  <c:v>3.5</c:v>
                </c:pt>
                <c:pt idx="872">
                  <c:v>4.0124999999999993</c:v>
                </c:pt>
                <c:pt idx="873">
                  <c:v>4.3</c:v>
                </c:pt>
                <c:pt idx="874">
                  <c:v>4.1111111111111107</c:v>
                </c:pt>
                <c:pt idx="875">
                  <c:v>3.9749999999999996</c:v>
                </c:pt>
                <c:pt idx="876">
                  <c:v>4.2666666666666657</c:v>
                </c:pt>
                <c:pt idx="877">
                  <c:v>3.9052631578947361</c:v>
                </c:pt>
                <c:pt idx="878">
                  <c:v>3.7727272727272734</c:v>
                </c:pt>
                <c:pt idx="879">
                  <c:v>3.9499999999999993</c:v>
                </c:pt>
                <c:pt idx="880">
                  <c:v>4.1428571428571423</c:v>
                </c:pt>
                <c:pt idx="881">
                  <c:v>3.7700000000000005</c:v>
                </c:pt>
                <c:pt idx="882">
                  <c:v>3.9111111111111105</c:v>
                </c:pt>
                <c:pt idx="883">
                  <c:v>4.1084507042253522</c:v>
                </c:pt>
                <c:pt idx="884">
                  <c:v>4.1085714285714285</c:v>
                </c:pt>
                <c:pt idx="885">
                  <c:v>3.9333333333333331</c:v>
                </c:pt>
                <c:pt idx="886">
                  <c:v>4.041666666666667</c:v>
                </c:pt>
                <c:pt idx="887">
                  <c:v>4.0032258064516126</c:v>
                </c:pt>
                <c:pt idx="888">
                  <c:v>3.9599999999999995</c:v>
                </c:pt>
                <c:pt idx="889">
                  <c:v>4.1999999999999993</c:v>
                </c:pt>
                <c:pt idx="890">
                  <c:v>3.9</c:v>
                </c:pt>
                <c:pt idx="891">
                  <c:v>3.7555555555555551</c:v>
                </c:pt>
                <c:pt idx="892">
                  <c:v>3.9999999999999996</c:v>
                </c:pt>
                <c:pt idx="893">
                  <c:v>4.13</c:v>
                </c:pt>
                <c:pt idx="894">
                  <c:v>4.1086956521739131</c:v>
                </c:pt>
                <c:pt idx="895">
                  <c:v>3.9117647058823519</c:v>
                </c:pt>
                <c:pt idx="896">
                  <c:v>3.8</c:v>
                </c:pt>
                <c:pt idx="897">
                  <c:v>4.3</c:v>
                </c:pt>
                <c:pt idx="898">
                  <c:v>4.1210526315789471</c:v>
                </c:pt>
                <c:pt idx="899">
                  <c:v>4.0818181818181811</c:v>
                </c:pt>
                <c:pt idx="900">
                  <c:v>3.9333333333333331</c:v>
                </c:pt>
                <c:pt idx="901">
                  <c:v>4.0999999999999996</c:v>
                </c:pt>
                <c:pt idx="902">
                  <c:v>3.9499999999999993</c:v>
                </c:pt>
                <c:pt idx="903">
                  <c:v>4.0068965517241377</c:v>
                </c:pt>
                <c:pt idx="904">
                  <c:v>4.1111111111111107</c:v>
                </c:pt>
                <c:pt idx="905">
                  <c:v>4.26</c:v>
                </c:pt>
                <c:pt idx="906">
                  <c:v>4.0857142857142863</c:v>
                </c:pt>
                <c:pt idx="907">
                  <c:v>4.05</c:v>
                </c:pt>
                <c:pt idx="908">
                  <c:v>3.7895833333333342</c:v>
                </c:pt>
                <c:pt idx="909">
                  <c:v>4.08</c:v>
                </c:pt>
                <c:pt idx="910">
                  <c:v>3.9964285714285706</c:v>
                </c:pt>
                <c:pt idx="911">
                  <c:v>4.0999999999999996</c:v>
                </c:pt>
                <c:pt idx="912">
                  <c:v>3.8000000000000003</c:v>
                </c:pt>
                <c:pt idx="913">
                  <c:v>4.1088235294117652</c:v>
                </c:pt>
                <c:pt idx="914">
                  <c:v>3.7</c:v>
                </c:pt>
                <c:pt idx="915">
                  <c:v>3.988888888888888</c:v>
                </c:pt>
                <c:pt idx="916">
                  <c:v>3.6</c:v>
                </c:pt>
                <c:pt idx="917">
                  <c:v>4.0125000000000002</c:v>
                </c:pt>
                <c:pt idx="918">
                  <c:v>4.0999999999999996</c:v>
                </c:pt>
                <c:pt idx="919">
                  <c:v>4.3499999999999996</c:v>
                </c:pt>
                <c:pt idx="920">
                  <c:v>4.0333333333333332</c:v>
                </c:pt>
                <c:pt idx="921">
                  <c:v>4</c:v>
                </c:pt>
                <c:pt idx="922">
                  <c:v>4.0933333333333337</c:v>
                </c:pt>
                <c:pt idx="923">
                  <c:v>3.9428571428571426</c:v>
                </c:pt>
                <c:pt idx="924">
                  <c:v>3.8999999999999995</c:v>
                </c:pt>
                <c:pt idx="925">
                  <c:v>4.1089552238805975</c:v>
                </c:pt>
                <c:pt idx="926">
                  <c:v>4.1121212121212123</c:v>
                </c:pt>
                <c:pt idx="927">
                  <c:v>3.7914893617021281</c:v>
                </c:pt>
                <c:pt idx="928">
                  <c:v>3.8</c:v>
                </c:pt>
                <c:pt idx="929">
                  <c:v>4.1138461538461533</c:v>
                </c:pt>
                <c:pt idx="930">
                  <c:v>4.1156249999999996</c:v>
                </c:pt>
                <c:pt idx="931">
                  <c:v>4.3000000000000007</c:v>
                </c:pt>
                <c:pt idx="932">
                  <c:v>4.1333333333333337</c:v>
                </c:pt>
                <c:pt idx="933">
                  <c:v>4.0749999999999993</c:v>
                </c:pt>
                <c:pt idx="934">
                  <c:v>4.1500000000000004</c:v>
                </c:pt>
                <c:pt idx="935">
                  <c:v>4.0999999999999996</c:v>
                </c:pt>
                <c:pt idx="936">
                  <c:v>3.9714285714285711</c:v>
                </c:pt>
                <c:pt idx="937">
                  <c:v>4.117460317460317</c:v>
                </c:pt>
                <c:pt idx="938">
                  <c:v>4.1193548387096772</c:v>
                </c:pt>
                <c:pt idx="939">
                  <c:v>4.0857142857142863</c:v>
                </c:pt>
                <c:pt idx="940">
                  <c:v>3.9461538461538455</c:v>
                </c:pt>
                <c:pt idx="941">
                  <c:v>3.9769230769230761</c:v>
                </c:pt>
                <c:pt idx="942">
                  <c:v>4.0692307692307699</c:v>
                </c:pt>
                <c:pt idx="943">
                  <c:v>3.9333333333333322</c:v>
                </c:pt>
                <c:pt idx="944">
                  <c:v>3.8</c:v>
                </c:pt>
                <c:pt idx="945">
                  <c:v>3.7</c:v>
                </c:pt>
                <c:pt idx="946">
                  <c:v>4</c:v>
                </c:pt>
                <c:pt idx="947">
                  <c:v>4.1213114754098363</c:v>
                </c:pt>
                <c:pt idx="948">
                  <c:v>3.8666666666666671</c:v>
                </c:pt>
                <c:pt idx="949">
                  <c:v>3.9000000000000004</c:v>
                </c:pt>
                <c:pt idx="950">
                  <c:v>3.7428571428571424</c:v>
                </c:pt>
                <c:pt idx="951">
                  <c:v>3.9719999999999995</c:v>
                </c:pt>
                <c:pt idx="952">
                  <c:v>4.05</c:v>
                </c:pt>
                <c:pt idx="953">
                  <c:v>4.0999999999999996</c:v>
                </c:pt>
                <c:pt idx="954">
                  <c:v>3.9</c:v>
                </c:pt>
                <c:pt idx="955">
                  <c:v>4.1333333333333329</c:v>
                </c:pt>
                <c:pt idx="956">
                  <c:v>4</c:v>
                </c:pt>
                <c:pt idx="957">
                  <c:v>3.7666666666666671</c:v>
                </c:pt>
                <c:pt idx="958">
                  <c:v>3.9062499999999996</c:v>
                </c:pt>
                <c:pt idx="959">
                  <c:v>4.1999999999999993</c:v>
                </c:pt>
                <c:pt idx="960">
                  <c:v>3.7782608695652176</c:v>
                </c:pt>
                <c:pt idx="961">
                  <c:v>3.9166666666666665</c:v>
                </c:pt>
                <c:pt idx="962">
                  <c:v>4</c:v>
                </c:pt>
                <c:pt idx="963">
                  <c:v>3.8</c:v>
                </c:pt>
                <c:pt idx="964">
                  <c:v>4.0500000000000007</c:v>
                </c:pt>
                <c:pt idx="965">
                  <c:v>4.1183333333333341</c:v>
                </c:pt>
                <c:pt idx="966">
                  <c:v>4.1254237288135593</c:v>
                </c:pt>
                <c:pt idx="967">
                  <c:v>4.1293103448275863</c:v>
                </c:pt>
                <c:pt idx="968">
                  <c:v>4.4000000000000004</c:v>
                </c:pt>
                <c:pt idx="969">
                  <c:v>3.8</c:v>
                </c:pt>
                <c:pt idx="970">
                  <c:v>4.1403508771929829</c:v>
                </c:pt>
                <c:pt idx="971">
                  <c:v>4.1446428571428573</c:v>
                </c:pt>
                <c:pt idx="972">
                  <c:v>4.3</c:v>
                </c:pt>
                <c:pt idx="973">
                  <c:v>4.0199999999999987</c:v>
                </c:pt>
                <c:pt idx="974">
                  <c:v>3.875</c:v>
                </c:pt>
                <c:pt idx="975">
                  <c:v>3.8499999999999996</c:v>
                </c:pt>
                <c:pt idx="976">
                  <c:v>4.1490909090909094</c:v>
                </c:pt>
                <c:pt idx="977">
                  <c:v>4.1537037037037043</c:v>
                </c:pt>
                <c:pt idx="978">
                  <c:v>4.1547169811320757</c:v>
                </c:pt>
                <c:pt idx="979">
                  <c:v>4.036363636363637</c:v>
                </c:pt>
                <c:pt idx="980">
                  <c:v>3.88</c:v>
                </c:pt>
                <c:pt idx="981">
                  <c:v>3.9272727272727268</c:v>
                </c:pt>
                <c:pt idx="982">
                  <c:v>4.1557692307692315</c:v>
                </c:pt>
                <c:pt idx="983">
                  <c:v>4.5</c:v>
                </c:pt>
                <c:pt idx="984">
                  <c:v>3.962499999999999</c:v>
                </c:pt>
                <c:pt idx="985">
                  <c:v>4.0999999999999996</c:v>
                </c:pt>
                <c:pt idx="986">
                  <c:v>4.125</c:v>
                </c:pt>
                <c:pt idx="987">
                  <c:v>3.8</c:v>
                </c:pt>
                <c:pt idx="988">
                  <c:v>3.969565217391303</c:v>
                </c:pt>
                <c:pt idx="989">
                  <c:v>3.8</c:v>
                </c:pt>
                <c:pt idx="990">
                  <c:v>3.7800000000000007</c:v>
                </c:pt>
                <c:pt idx="991">
                  <c:v>4.0333333333333341</c:v>
                </c:pt>
                <c:pt idx="992">
                  <c:v>4.2</c:v>
                </c:pt>
                <c:pt idx="993">
                  <c:v>3.9166666666666665</c:v>
                </c:pt>
                <c:pt idx="994">
                  <c:v>3.9909090909090903</c:v>
                </c:pt>
                <c:pt idx="995">
                  <c:v>4.1490196078431367</c:v>
                </c:pt>
                <c:pt idx="996">
                  <c:v>4.1459999999999999</c:v>
                </c:pt>
                <c:pt idx="997">
                  <c:v>4.0166666666666666</c:v>
                </c:pt>
                <c:pt idx="998">
                  <c:v>3.9200000000000004</c:v>
                </c:pt>
                <c:pt idx="999">
                  <c:v>3.5833333333333335</c:v>
                </c:pt>
                <c:pt idx="1000">
                  <c:v>4.0199999999999996</c:v>
                </c:pt>
                <c:pt idx="1001">
                  <c:v>3.65</c:v>
                </c:pt>
                <c:pt idx="1002">
                  <c:v>3.7000000000000006</c:v>
                </c:pt>
                <c:pt idx="1003">
                  <c:v>3.8499999999999996</c:v>
                </c:pt>
                <c:pt idx="1004">
                  <c:v>3.9461538461538463</c:v>
                </c:pt>
                <c:pt idx="1005">
                  <c:v>4.1428571428571432</c:v>
                </c:pt>
                <c:pt idx="1006">
                  <c:v>4.0749999999999993</c:v>
                </c:pt>
                <c:pt idx="1007">
                  <c:v>4.3666666666666663</c:v>
                </c:pt>
                <c:pt idx="1008">
                  <c:v>4.1416666666666666</c:v>
                </c:pt>
                <c:pt idx="1009">
                  <c:v>4.3666666666666663</c:v>
                </c:pt>
                <c:pt idx="1010">
                  <c:v>3.8499999999999996</c:v>
                </c:pt>
                <c:pt idx="1011">
                  <c:v>4.03</c:v>
                </c:pt>
                <c:pt idx="1012">
                  <c:v>3.9499999999999997</c:v>
                </c:pt>
                <c:pt idx="1013">
                  <c:v>3.9904761904761905</c:v>
                </c:pt>
                <c:pt idx="1014">
                  <c:v>4.45</c:v>
                </c:pt>
                <c:pt idx="1015">
                  <c:v>4.0222222222222221</c:v>
                </c:pt>
                <c:pt idx="1016">
                  <c:v>4.1404255319148939</c:v>
                </c:pt>
                <c:pt idx="1017">
                  <c:v>4.1369565217391306</c:v>
                </c:pt>
                <c:pt idx="1018">
                  <c:v>3.7772727272727278</c:v>
                </c:pt>
                <c:pt idx="1019">
                  <c:v>3.9799999999999995</c:v>
                </c:pt>
                <c:pt idx="1020">
                  <c:v>3.9333333333333336</c:v>
                </c:pt>
                <c:pt idx="1021">
                  <c:v>3.9250000000000003</c:v>
                </c:pt>
                <c:pt idx="1022">
                  <c:v>3.96</c:v>
                </c:pt>
                <c:pt idx="1023">
                  <c:v>4.1333333333333337</c:v>
                </c:pt>
                <c:pt idx="1024">
                  <c:v>4.1249999999999991</c:v>
                </c:pt>
                <c:pt idx="1025">
                  <c:v>4</c:v>
                </c:pt>
                <c:pt idx="1026">
                  <c:v>3.9</c:v>
                </c:pt>
                <c:pt idx="1027">
                  <c:v>3.9849999999999994</c:v>
                </c:pt>
                <c:pt idx="1028">
                  <c:v>3.8777777777777778</c:v>
                </c:pt>
                <c:pt idx="1029">
                  <c:v>4.0999999999999996</c:v>
                </c:pt>
                <c:pt idx="1030">
                  <c:v>4.1302325581395349</c:v>
                </c:pt>
                <c:pt idx="1031">
                  <c:v>3.9789473684210521</c:v>
                </c:pt>
                <c:pt idx="1032">
                  <c:v>3.9125000000000001</c:v>
                </c:pt>
                <c:pt idx="1033">
                  <c:v>3.95</c:v>
                </c:pt>
                <c:pt idx="1034">
                  <c:v>3.8933333333333326</c:v>
                </c:pt>
                <c:pt idx="1035">
                  <c:v>3.7</c:v>
                </c:pt>
                <c:pt idx="1036">
                  <c:v>4.1309523809523805</c:v>
                </c:pt>
                <c:pt idx="1037">
                  <c:v>3.5</c:v>
                </c:pt>
                <c:pt idx="1038">
                  <c:v>4.25</c:v>
                </c:pt>
                <c:pt idx="1039">
                  <c:v>3.8999999999999995</c:v>
                </c:pt>
                <c:pt idx="1040">
                  <c:v>3.56</c:v>
                </c:pt>
                <c:pt idx="1041">
                  <c:v>3.7857142857142856</c:v>
                </c:pt>
                <c:pt idx="1042">
                  <c:v>3.7720930232558145</c:v>
                </c:pt>
                <c:pt idx="1043">
                  <c:v>4</c:v>
                </c:pt>
                <c:pt idx="1044">
                  <c:v>3.7</c:v>
                </c:pt>
                <c:pt idx="1045">
                  <c:v>4</c:v>
                </c:pt>
                <c:pt idx="1046">
                  <c:v>3.9428571428571431</c:v>
                </c:pt>
                <c:pt idx="1047">
                  <c:v>3.7738095238095251</c:v>
                </c:pt>
                <c:pt idx="1048">
                  <c:v>3.9833333333333334</c:v>
                </c:pt>
                <c:pt idx="1049">
                  <c:v>3.7634146341463426</c:v>
                </c:pt>
                <c:pt idx="1050">
                  <c:v>4.0666666666666664</c:v>
                </c:pt>
                <c:pt idx="1051">
                  <c:v>4.2333333333333334</c:v>
                </c:pt>
                <c:pt idx="1052">
                  <c:v>4.3</c:v>
                </c:pt>
                <c:pt idx="1053">
                  <c:v>4.4000000000000004</c:v>
                </c:pt>
                <c:pt idx="1054">
                  <c:v>3.9363636363636361</c:v>
                </c:pt>
                <c:pt idx="1055">
                  <c:v>3.38</c:v>
                </c:pt>
                <c:pt idx="1056">
                  <c:v>4.3499999999999996</c:v>
                </c:pt>
                <c:pt idx="1057">
                  <c:v>3.6666666666666665</c:v>
                </c:pt>
                <c:pt idx="1058">
                  <c:v>4.2</c:v>
                </c:pt>
                <c:pt idx="1059">
                  <c:v>3.7333333333333338</c:v>
                </c:pt>
                <c:pt idx="1060">
                  <c:v>3.9</c:v>
                </c:pt>
                <c:pt idx="1061">
                  <c:v>4.126829268292683</c:v>
                </c:pt>
                <c:pt idx="1062">
                  <c:v>3.8</c:v>
                </c:pt>
                <c:pt idx="1063">
                  <c:v>4.0666666666666664</c:v>
                </c:pt>
                <c:pt idx="1064">
                  <c:v>3.7525000000000004</c:v>
                </c:pt>
                <c:pt idx="1065">
                  <c:v>3.4333333333333336</c:v>
                </c:pt>
                <c:pt idx="1066">
                  <c:v>3.4000000000000004</c:v>
                </c:pt>
                <c:pt idx="1067">
                  <c:v>3.9</c:v>
                </c:pt>
                <c:pt idx="1068">
                  <c:v>4.0333333333333341</c:v>
                </c:pt>
                <c:pt idx="1069">
                  <c:v>4.1249999999999991</c:v>
                </c:pt>
                <c:pt idx="1070">
                  <c:v>3.9705882352941178</c:v>
                </c:pt>
                <c:pt idx="1071">
                  <c:v>3.7750000000000004</c:v>
                </c:pt>
                <c:pt idx="1072">
                  <c:v>4.05</c:v>
                </c:pt>
                <c:pt idx="1073">
                  <c:v>4.4000000000000004</c:v>
                </c:pt>
                <c:pt idx="1074">
                  <c:v>4.1256410256410252</c:v>
                </c:pt>
                <c:pt idx="1075">
                  <c:v>4.0600000000000005</c:v>
                </c:pt>
                <c:pt idx="1076">
                  <c:v>3.7833333333333337</c:v>
                </c:pt>
                <c:pt idx="1077">
                  <c:v>3.3</c:v>
                </c:pt>
                <c:pt idx="1078">
                  <c:v>3.7487179487179492</c:v>
                </c:pt>
                <c:pt idx="1079">
                  <c:v>4.1333333333333337</c:v>
                </c:pt>
                <c:pt idx="1080">
                  <c:v>4.1157894736842096</c:v>
                </c:pt>
                <c:pt idx="1081">
                  <c:v>4</c:v>
                </c:pt>
                <c:pt idx="1082">
                  <c:v>4</c:v>
                </c:pt>
                <c:pt idx="1083">
                  <c:v>4.0857142857142845</c:v>
                </c:pt>
                <c:pt idx="1084">
                  <c:v>4.05</c:v>
                </c:pt>
                <c:pt idx="1085">
                  <c:v>4.2</c:v>
                </c:pt>
                <c:pt idx="1086">
                  <c:v>3.94</c:v>
                </c:pt>
                <c:pt idx="1087">
                  <c:v>4.0999999999999996</c:v>
                </c:pt>
                <c:pt idx="1088">
                  <c:v>3.5</c:v>
                </c:pt>
                <c:pt idx="1089">
                  <c:v>4.1189189189189195</c:v>
                </c:pt>
                <c:pt idx="1090">
                  <c:v>3.7</c:v>
                </c:pt>
                <c:pt idx="1091">
                  <c:v>4.0999999999999996</c:v>
                </c:pt>
                <c:pt idx="1092">
                  <c:v>4.4000000000000004</c:v>
                </c:pt>
                <c:pt idx="1093">
                  <c:v>4.3</c:v>
                </c:pt>
                <c:pt idx="1094">
                  <c:v>4.125</c:v>
                </c:pt>
                <c:pt idx="1095">
                  <c:v>3.7</c:v>
                </c:pt>
                <c:pt idx="1096">
                  <c:v>3.9</c:v>
                </c:pt>
                <c:pt idx="1097">
                  <c:v>3.8769230769230769</c:v>
                </c:pt>
                <c:pt idx="1098">
                  <c:v>3.8333333333333326</c:v>
                </c:pt>
                <c:pt idx="1099">
                  <c:v>3.95</c:v>
                </c:pt>
                <c:pt idx="1100">
                  <c:v>4.05</c:v>
                </c:pt>
                <c:pt idx="1101">
                  <c:v>4.3</c:v>
                </c:pt>
                <c:pt idx="1102">
                  <c:v>3.9937500000000008</c:v>
                </c:pt>
                <c:pt idx="1103">
                  <c:v>3.7473684210526326</c:v>
                </c:pt>
                <c:pt idx="1104">
                  <c:v>4.1314285714285717</c:v>
                </c:pt>
                <c:pt idx="1105">
                  <c:v>3.8454545454545452</c:v>
                </c:pt>
                <c:pt idx="1106">
                  <c:v>3.973333333333334</c:v>
                </c:pt>
                <c:pt idx="1107">
                  <c:v>4.132352941176471</c:v>
                </c:pt>
                <c:pt idx="1108">
                  <c:v>3.933333333333334</c:v>
                </c:pt>
                <c:pt idx="1109">
                  <c:v>4.2</c:v>
                </c:pt>
                <c:pt idx="1110">
                  <c:v>3.95</c:v>
                </c:pt>
                <c:pt idx="1111">
                  <c:v>3.9571428571428577</c:v>
                </c:pt>
                <c:pt idx="1112">
                  <c:v>4.5999999999999996</c:v>
                </c:pt>
                <c:pt idx="1113">
                  <c:v>3.1</c:v>
                </c:pt>
                <c:pt idx="1114">
                  <c:v>3.875</c:v>
                </c:pt>
                <c:pt idx="1115">
                  <c:v>4.166666666666667</c:v>
                </c:pt>
                <c:pt idx="1116">
                  <c:v>4.0125000000000002</c:v>
                </c:pt>
                <c:pt idx="1117">
                  <c:v>4.1212121212121211</c:v>
                </c:pt>
                <c:pt idx="1118">
                  <c:v>4.4666666666666659</c:v>
                </c:pt>
                <c:pt idx="1119">
                  <c:v>3.7459459459459468</c:v>
                </c:pt>
                <c:pt idx="1120">
                  <c:v>4.4000000000000004</c:v>
                </c:pt>
                <c:pt idx="1121">
                  <c:v>4.1187500000000004</c:v>
                </c:pt>
                <c:pt idx="1122">
                  <c:v>3.85</c:v>
                </c:pt>
                <c:pt idx="1123">
                  <c:v>3.625</c:v>
                </c:pt>
                <c:pt idx="1124">
                  <c:v>3.875</c:v>
                </c:pt>
                <c:pt idx="1125">
                  <c:v>4.1193548387096781</c:v>
                </c:pt>
                <c:pt idx="1126">
                  <c:v>3.9</c:v>
                </c:pt>
                <c:pt idx="1127">
                  <c:v>3.7333333333333329</c:v>
                </c:pt>
                <c:pt idx="1128">
                  <c:v>4.05</c:v>
                </c:pt>
                <c:pt idx="1129">
                  <c:v>4.2</c:v>
                </c:pt>
                <c:pt idx="1130">
                  <c:v>3.9000000000000004</c:v>
                </c:pt>
                <c:pt idx="1131">
                  <c:v>4.120000000000001</c:v>
                </c:pt>
                <c:pt idx="1132">
                  <c:v>4.0999999999999996</c:v>
                </c:pt>
                <c:pt idx="1133">
                  <c:v>4.3</c:v>
                </c:pt>
                <c:pt idx="1134">
                  <c:v>3.7388888888888903</c:v>
                </c:pt>
                <c:pt idx="1135">
                  <c:v>3.8846153846153846</c:v>
                </c:pt>
                <c:pt idx="1136">
                  <c:v>4.1103448275862071</c:v>
                </c:pt>
                <c:pt idx="1137">
                  <c:v>4.5</c:v>
                </c:pt>
                <c:pt idx="1138">
                  <c:v>3.8</c:v>
                </c:pt>
                <c:pt idx="1139">
                  <c:v>3.9444444444444446</c:v>
                </c:pt>
                <c:pt idx="1140">
                  <c:v>4.1071428571428577</c:v>
                </c:pt>
                <c:pt idx="1141">
                  <c:v>4.1000000000000005</c:v>
                </c:pt>
                <c:pt idx="1142">
                  <c:v>4.0999999999999996</c:v>
                </c:pt>
                <c:pt idx="1143">
                  <c:v>3.6</c:v>
                </c:pt>
                <c:pt idx="1144">
                  <c:v>4</c:v>
                </c:pt>
                <c:pt idx="1145">
                  <c:v>3.9</c:v>
                </c:pt>
                <c:pt idx="1146">
                  <c:v>3.9750000000000001</c:v>
                </c:pt>
                <c:pt idx="1147">
                  <c:v>4.4000000000000004</c:v>
                </c:pt>
                <c:pt idx="1148">
                  <c:v>3.74</c:v>
                </c:pt>
                <c:pt idx="1149">
                  <c:v>4.3</c:v>
                </c:pt>
                <c:pt idx="1150">
                  <c:v>3.744117647058824</c:v>
                </c:pt>
                <c:pt idx="1151">
                  <c:v>3.9</c:v>
                </c:pt>
                <c:pt idx="1152">
                  <c:v>4.1500000000000004</c:v>
                </c:pt>
                <c:pt idx="1153">
                  <c:v>3.7575757575757578</c:v>
                </c:pt>
                <c:pt idx="1154">
                  <c:v>3.9</c:v>
                </c:pt>
                <c:pt idx="1155">
                  <c:v>4.1076923076923082</c:v>
                </c:pt>
                <c:pt idx="1156">
                  <c:v>3.9538461538461545</c:v>
                </c:pt>
                <c:pt idx="1157">
                  <c:v>4.0999999999999996</c:v>
                </c:pt>
                <c:pt idx="1158">
                  <c:v>3.84</c:v>
                </c:pt>
                <c:pt idx="1159">
                  <c:v>3.7562500000000001</c:v>
                </c:pt>
                <c:pt idx="1160">
                  <c:v>4.1080000000000005</c:v>
                </c:pt>
                <c:pt idx="1161">
                  <c:v>4.05</c:v>
                </c:pt>
                <c:pt idx="1162">
                  <c:v>3.7322580645161292</c:v>
                </c:pt>
                <c:pt idx="1163">
                  <c:v>3.9749999999999996</c:v>
                </c:pt>
                <c:pt idx="1164">
                  <c:v>4.0999999999999996</c:v>
                </c:pt>
                <c:pt idx="1165">
                  <c:v>3.9749999999999996</c:v>
                </c:pt>
                <c:pt idx="1166">
                  <c:v>4.0999999999999996</c:v>
                </c:pt>
                <c:pt idx="1167">
                  <c:v>4</c:v>
                </c:pt>
                <c:pt idx="1168">
                  <c:v>3.7166666666666668</c:v>
                </c:pt>
                <c:pt idx="1169">
                  <c:v>4.2</c:v>
                </c:pt>
                <c:pt idx="1170">
                  <c:v>3.7206896551724133</c:v>
                </c:pt>
                <c:pt idx="1171">
                  <c:v>4.1166666666666663</c:v>
                </c:pt>
                <c:pt idx="1172">
                  <c:v>3.7214285714285715</c:v>
                </c:pt>
                <c:pt idx="1173">
                  <c:v>3.9083333333333332</c:v>
                </c:pt>
                <c:pt idx="1174">
                  <c:v>4.0600000000000005</c:v>
                </c:pt>
                <c:pt idx="1175">
                  <c:v>3.7111111111111108</c:v>
                </c:pt>
                <c:pt idx="1176">
                  <c:v>4.0250000000000004</c:v>
                </c:pt>
                <c:pt idx="1177">
                  <c:v>4.0333333333333332</c:v>
                </c:pt>
                <c:pt idx="1178">
                  <c:v>3.8</c:v>
                </c:pt>
                <c:pt idx="1179">
                  <c:v>3.9</c:v>
                </c:pt>
                <c:pt idx="1180">
                  <c:v>4.1173913043478256</c:v>
                </c:pt>
                <c:pt idx="1181">
                  <c:v>3.7192307692307689</c:v>
                </c:pt>
                <c:pt idx="1182">
                  <c:v>3.9</c:v>
                </c:pt>
                <c:pt idx="1183">
                  <c:v>3.7159999999999997</c:v>
                </c:pt>
                <c:pt idx="1184">
                  <c:v>3.5</c:v>
                </c:pt>
                <c:pt idx="1185">
                  <c:v>3.9666666666666663</c:v>
                </c:pt>
                <c:pt idx="1186">
                  <c:v>3.7291666666666661</c:v>
                </c:pt>
                <c:pt idx="1187">
                  <c:v>4.2</c:v>
                </c:pt>
                <c:pt idx="1188">
                  <c:v>3.7</c:v>
                </c:pt>
                <c:pt idx="1189">
                  <c:v>3.933333333333334</c:v>
                </c:pt>
                <c:pt idx="1190">
                  <c:v>3.6</c:v>
                </c:pt>
                <c:pt idx="1191">
                  <c:v>4.1227272727272721</c:v>
                </c:pt>
                <c:pt idx="1192">
                  <c:v>4.0999999999999996</c:v>
                </c:pt>
                <c:pt idx="1193">
                  <c:v>3.8499999999999996</c:v>
                </c:pt>
                <c:pt idx="1194">
                  <c:v>3.5333333333333332</c:v>
                </c:pt>
                <c:pt idx="1195">
                  <c:v>3.7749999999999999</c:v>
                </c:pt>
                <c:pt idx="1196">
                  <c:v>3.5999999999999996</c:v>
                </c:pt>
                <c:pt idx="1197">
                  <c:v>3.7647058823529407</c:v>
                </c:pt>
                <c:pt idx="1198">
                  <c:v>3.9571428571428569</c:v>
                </c:pt>
                <c:pt idx="1199">
                  <c:v>3.55</c:v>
                </c:pt>
                <c:pt idx="1200">
                  <c:v>3.9</c:v>
                </c:pt>
                <c:pt idx="1201">
                  <c:v>4.1500000000000004</c:v>
                </c:pt>
                <c:pt idx="1202">
                  <c:v>3.8499999999999996</c:v>
                </c:pt>
                <c:pt idx="1203">
                  <c:v>3.704347826086956</c:v>
                </c:pt>
                <c:pt idx="1204">
                  <c:v>3.8909090909090911</c:v>
                </c:pt>
                <c:pt idx="1205">
                  <c:v>4.2</c:v>
                </c:pt>
                <c:pt idx="1206">
                  <c:v>4.1238095238095234</c:v>
                </c:pt>
                <c:pt idx="1207">
                  <c:v>3.7437499999999995</c:v>
                </c:pt>
                <c:pt idx="1208">
                  <c:v>3.8</c:v>
                </c:pt>
                <c:pt idx="1209">
                  <c:v>3.6909090909090905</c:v>
                </c:pt>
                <c:pt idx="1210">
                  <c:v>4.4499999999999993</c:v>
                </c:pt>
                <c:pt idx="1211">
                  <c:v>3.8</c:v>
                </c:pt>
                <c:pt idx="1212">
                  <c:v>4</c:v>
                </c:pt>
                <c:pt idx="1213">
                  <c:v>4.2</c:v>
                </c:pt>
                <c:pt idx="1214">
                  <c:v>3.87</c:v>
                </c:pt>
                <c:pt idx="1215">
                  <c:v>3.695238095238095</c:v>
                </c:pt>
                <c:pt idx="1216">
                  <c:v>3.9428571428571431</c:v>
                </c:pt>
                <c:pt idx="1217">
                  <c:v>3.5</c:v>
                </c:pt>
                <c:pt idx="1218">
                  <c:v>3.7</c:v>
                </c:pt>
                <c:pt idx="1219">
                  <c:v>3.8333333333333335</c:v>
                </c:pt>
                <c:pt idx="1220">
                  <c:v>3.7333333333333329</c:v>
                </c:pt>
                <c:pt idx="1221">
                  <c:v>3.872727272727273</c:v>
                </c:pt>
                <c:pt idx="1222">
                  <c:v>4.1099999999999994</c:v>
                </c:pt>
                <c:pt idx="1223">
                  <c:v>3.8777777777777778</c:v>
                </c:pt>
                <c:pt idx="1224">
                  <c:v>3.6947368421052631</c:v>
                </c:pt>
                <c:pt idx="1225">
                  <c:v>4</c:v>
                </c:pt>
                <c:pt idx="1226">
                  <c:v>3.6666666666666665</c:v>
                </c:pt>
                <c:pt idx="1227">
                  <c:v>3.2249999999999996</c:v>
                </c:pt>
                <c:pt idx="1228">
                  <c:v>4.1157894736842104</c:v>
                </c:pt>
                <c:pt idx="1229">
                  <c:v>4.2</c:v>
                </c:pt>
                <c:pt idx="1230">
                  <c:v>4.1222222222222227</c:v>
                </c:pt>
                <c:pt idx="1231">
                  <c:v>3.8600000000000003</c:v>
                </c:pt>
                <c:pt idx="1232">
                  <c:v>3.6941176470588228</c:v>
                </c:pt>
                <c:pt idx="1233">
                  <c:v>3.5</c:v>
                </c:pt>
                <c:pt idx="1234">
                  <c:v>3.3</c:v>
                </c:pt>
                <c:pt idx="1235">
                  <c:v>3.6812499999999995</c:v>
                </c:pt>
                <c:pt idx="1236">
                  <c:v>3.95</c:v>
                </c:pt>
                <c:pt idx="1237">
                  <c:v>4</c:v>
                </c:pt>
                <c:pt idx="1238">
                  <c:v>4.3</c:v>
                </c:pt>
                <c:pt idx="1239">
                  <c:v>4.1000000000000005</c:v>
                </c:pt>
                <c:pt idx="1240">
                  <c:v>4.1187500000000004</c:v>
                </c:pt>
                <c:pt idx="1241">
                  <c:v>3.6799999999999993</c:v>
                </c:pt>
                <c:pt idx="1242">
                  <c:v>3.7071428571428564</c:v>
                </c:pt>
                <c:pt idx="1243">
                  <c:v>4.1500000000000004</c:v>
                </c:pt>
                <c:pt idx="1244">
                  <c:v>3.7428571428571429</c:v>
                </c:pt>
                <c:pt idx="1245">
                  <c:v>4.3</c:v>
                </c:pt>
                <c:pt idx="1246">
                  <c:v>3.9</c:v>
                </c:pt>
                <c:pt idx="1247">
                  <c:v>4.0999999999999996</c:v>
                </c:pt>
                <c:pt idx="1248">
                  <c:v>3.6923076923076916</c:v>
                </c:pt>
                <c:pt idx="1249">
                  <c:v>3.7384615384615381</c:v>
                </c:pt>
                <c:pt idx="1250">
                  <c:v>3.8600000000000003</c:v>
                </c:pt>
                <c:pt idx="1251">
                  <c:v>3.6749999999999994</c:v>
                </c:pt>
                <c:pt idx="1252">
                  <c:v>3.6636363636363636</c:v>
                </c:pt>
                <c:pt idx="1253">
                  <c:v>4.0933333333333337</c:v>
                </c:pt>
                <c:pt idx="1254">
                  <c:v>3.6</c:v>
                </c:pt>
                <c:pt idx="1255">
                  <c:v>3.6799999999999997</c:v>
                </c:pt>
                <c:pt idx="1256">
                  <c:v>3.95</c:v>
                </c:pt>
                <c:pt idx="1257">
                  <c:v>3.7083333333333326</c:v>
                </c:pt>
                <c:pt idx="1258">
                  <c:v>3.8</c:v>
                </c:pt>
                <c:pt idx="1259">
                  <c:v>3.6999999999999997</c:v>
                </c:pt>
                <c:pt idx="1260">
                  <c:v>3.8249999999999997</c:v>
                </c:pt>
                <c:pt idx="1261">
                  <c:v>3.871428571428571</c:v>
                </c:pt>
                <c:pt idx="1262">
                  <c:v>3.8</c:v>
                </c:pt>
                <c:pt idx="1263">
                  <c:v>4.3</c:v>
                </c:pt>
                <c:pt idx="1264">
                  <c:v>3.8</c:v>
                </c:pt>
                <c:pt idx="1265">
                  <c:v>3.6799999999999997</c:v>
                </c:pt>
                <c:pt idx="1266">
                  <c:v>4.4000000000000004</c:v>
                </c:pt>
                <c:pt idx="1267">
                  <c:v>3.5</c:v>
                </c:pt>
                <c:pt idx="1268">
                  <c:v>3.677777777777778</c:v>
                </c:pt>
                <c:pt idx="1269">
                  <c:v>4.0785714285714292</c:v>
                </c:pt>
                <c:pt idx="1270">
                  <c:v>4</c:v>
                </c:pt>
                <c:pt idx="1271">
                  <c:v>4.0615384615384622</c:v>
                </c:pt>
                <c:pt idx="1272">
                  <c:v>3.9166666666666665</c:v>
                </c:pt>
                <c:pt idx="1273">
                  <c:v>3.8</c:v>
                </c:pt>
                <c:pt idx="1274">
                  <c:v>4.05</c:v>
                </c:pt>
                <c:pt idx="1275">
                  <c:v>3.6125000000000003</c:v>
                </c:pt>
                <c:pt idx="1276">
                  <c:v>4.2</c:v>
                </c:pt>
                <c:pt idx="1277">
                  <c:v>3.8333333333333335</c:v>
                </c:pt>
                <c:pt idx="1278">
                  <c:v>4</c:v>
                </c:pt>
                <c:pt idx="1279">
                  <c:v>4.3</c:v>
                </c:pt>
                <c:pt idx="1280">
                  <c:v>3.6555555555555563</c:v>
                </c:pt>
                <c:pt idx="1281">
                  <c:v>3.5857142857142859</c:v>
                </c:pt>
                <c:pt idx="1282">
                  <c:v>3.75</c:v>
                </c:pt>
                <c:pt idx="1283">
                  <c:v>4.05</c:v>
                </c:pt>
                <c:pt idx="1284">
                  <c:v>4.0636363636363635</c:v>
                </c:pt>
                <c:pt idx="1285">
                  <c:v>3.9</c:v>
                </c:pt>
                <c:pt idx="1286">
                  <c:v>3.8375000000000004</c:v>
                </c:pt>
                <c:pt idx="1287">
                  <c:v>4.08</c:v>
                </c:pt>
                <c:pt idx="1288">
                  <c:v>3.6</c:v>
                </c:pt>
                <c:pt idx="1289">
                  <c:v>3.6</c:v>
                </c:pt>
                <c:pt idx="1290">
                  <c:v>4.0999999999999996</c:v>
                </c:pt>
                <c:pt idx="1291">
                  <c:v>3.7800000000000002</c:v>
                </c:pt>
                <c:pt idx="1292">
                  <c:v>3.5749999999999997</c:v>
                </c:pt>
                <c:pt idx="1293">
                  <c:v>3.25</c:v>
                </c:pt>
                <c:pt idx="1294">
                  <c:v>3.4999999999999996</c:v>
                </c:pt>
                <c:pt idx="1295">
                  <c:v>3.8</c:v>
                </c:pt>
                <c:pt idx="1296">
                  <c:v>4.125</c:v>
                </c:pt>
                <c:pt idx="1297">
                  <c:v>4.1714285714285717</c:v>
                </c:pt>
                <c:pt idx="1298">
                  <c:v>3.7857142857142856</c:v>
                </c:pt>
                <c:pt idx="1299">
                  <c:v>3.6</c:v>
                </c:pt>
                <c:pt idx="1300">
                  <c:v>3.72</c:v>
                </c:pt>
                <c:pt idx="1301">
                  <c:v>5</c:v>
                </c:pt>
                <c:pt idx="1302">
                  <c:v>3.95</c:v>
                </c:pt>
                <c:pt idx="1303">
                  <c:v>3.5666666666666664</c:v>
                </c:pt>
                <c:pt idx="1304">
                  <c:v>3.7333333333333329</c:v>
                </c:pt>
                <c:pt idx="1305">
                  <c:v>4.166666666666667</c:v>
                </c:pt>
                <c:pt idx="1306">
                  <c:v>4.2</c:v>
                </c:pt>
                <c:pt idx="1307">
                  <c:v>3.7250000000000001</c:v>
                </c:pt>
                <c:pt idx="1308">
                  <c:v>3.2</c:v>
                </c:pt>
                <c:pt idx="1309">
                  <c:v>3.2999999999999994</c:v>
                </c:pt>
                <c:pt idx="1310">
                  <c:v>3.6714285714285713</c:v>
                </c:pt>
                <c:pt idx="1311">
                  <c:v>4</c:v>
                </c:pt>
                <c:pt idx="1312">
                  <c:v>3.6500000000000004</c:v>
                </c:pt>
                <c:pt idx="1313">
                  <c:v>3.6999999999999997</c:v>
                </c:pt>
                <c:pt idx="1314">
                  <c:v>4.25</c:v>
                </c:pt>
                <c:pt idx="1315">
                  <c:v>3.7000000000000006</c:v>
                </c:pt>
                <c:pt idx="1316">
                  <c:v>3.8250000000000002</c:v>
                </c:pt>
                <c:pt idx="1317">
                  <c:v>4.26</c:v>
                </c:pt>
                <c:pt idx="1318">
                  <c:v>4.2750000000000004</c:v>
                </c:pt>
                <c:pt idx="1319">
                  <c:v>3.8666666666666667</c:v>
                </c:pt>
                <c:pt idx="1320">
                  <c:v>4.5</c:v>
                </c:pt>
                <c:pt idx="1321">
                  <c:v>3.6</c:v>
                </c:pt>
                <c:pt idx="1322">
                  <c:v>3.5</c:v>
                </c:pt>
                <c:pt idx="1323">
                  <c:v>4.0999999999999996</c:v>
                </c:pt>
                <c:pt idx="1324">
                  <c:v>3.6799999999999997</c:v>
                </c:pt>
                <c:pt idx="1325">
                  <c:v>3.7749999999999995</c:v>
                </c:pt>
                <c:pt idx="1326">
                  <c:v>3.8</c:v>
                </c:pt>
                <c:pt idx="1327">
                  <c:v>3.55</c:v>
                </c:pt>
                <c:pt idx="1328">
                  <c:v>4.4000000000000004</c:v>
                </c:pt>
                <c:pt idx="1329">
                  <c:v>3.6666666666666665</c:v>
                </c:pt>
                <c:pt idx="1330">
                  <c:v>4.3</c:v>
                </c:pt>
                <c:pt idx="1331">
                  <c:v>3.6999999999999997</c:v>
                </c:pt>
                <c:pt idx="1332">
                  <c:v>3.56</c:v>
                </c:pt>
                <c:pt idx="1333">
                  <c:v>2.95</c:v>
                </c:pt>
                <c:pt idx="1334">
                  <c:v>4.5</c:v>
                </c:pt>
                <c:pt idx="1335">
                  <c:v>3.5999999999999996</c:v>
                </c:pt>
                <c:pt idx="1336">
                  <c:v>4.3</c:v>
                </c:pt>
                <c:pt idx="1337">
                  <c:v>3.3</c:v>
                </c:pt>
                <c:pt idx="1338">
                  <c:v>4.333333333333333</c:v>
                </c:pt>
                <c:pt idx="1339">
                  <c:v>3.2999999999999994</c:v>
                </c:pt>
                <c:pt idx="1340">
                  <c:v>3.4000000000000004</c:v>
                </c:pt>
                <c:pt idx="1341">
                  <c:v>2.2999999999999998</c:v>
                </c:pt>
                <c:pt idx="1342">
                  <c:v>3.75</c:v>
                </c:pt>
                <c:pt idx="1343">
                  <c:v>3.7</c:v>
                </c:pt>
                <c:pt idx="1344">
                  <c:v>2.65</c:v>
                </c:pt>
                <c:pt idx="1345">
                  <c:v>3.6</c:v>
                </c:pt>
                <c:pt idx="1346">
                  <c:v>3.1</c:v>
                </c:pt>
                <c:pt idx="1347">
                  <c:v>2</c:v>
                </c:pt>
                <c:pt idx="1348">
                  <c:v>4</c:v>
                </c:pt>
                <c:pt idx="1349">
                  <c:v>5</c:v>
                </c:pt>
              </c:numCache>
            </c:numRef>
          </c:yVal>
          <c:smooth val="0"/>
          <c:extLst>
            <c:ext xmlns:c16="http://schemas.microsoft.com/office/drawing/2014/chart" uri="{C3380CC4-5D6E-409C-BE32-E72D297353CC}">
              <c16:uniqueId val="{00000003-A834-4D37-ABA4-51BA21F5DB41}"/>
            </c:ext>
          </c:extLst>
        </c:ser>
        <c:dLbls>
          <c:showLegendKey val="0"/>
          <c:showVal val="0"/>
          <c:showCatName val="0"/>
          <c:showSerName val="0"/>
          <c:showPercent val="0"/>
          <c:showBubbleSize val="0"/>
        </c:dLbls>
        <c:axId val="918115584"/>
        <c:axId val="918116544"/>
      </c:scatterChart>
      <c:valAx>
        <c:axId val="918115584"/>
        <c:scaling>
          <c:orientation val="minMax"/>
        </c:scaling>
        <c:delete val="0"/>
        <c:axPos val="b"/>
        <c:numFmt formatCode="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1200" b="1" i="0" u="none" strike="noStrike" kern="1200" cap="none" spc="20" normalizeH="0" baseline="0">
                <a:solidFill>
                  <a:schemeClr val="tx1">
                    <a:lumMod val="95000"/>
                    <a:lumOff val="5000"/>
                  </a:schemeClr>
                </a:solidFill>
                <a:latin typeface="+mn-lt"/>
                <a:ea typeface="+mn-ea"/>
                <a:cs typeface="+mn-cs"/>
              </a:defRPr>
            </a:pPr>
            <a:endParaRPr lang="en-NG"/>
          </a:p>
        </c:txPr>
        <c:crossAx val="918116544"/>
        <c:crosses val="autoZero"/>
        <c:crossBetween val="midCat"/>
      </c:valAx>
      <c:valAx>
        <c:axId val="9181165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1200" b="1" i="0" u="none" strike="noStrike" kern="1200" spc="20" baseline="0">
                <a:solidFill>
                  <a:schemeClr val="tx1">
                    <a:lumMod val="95000"/>
                    <a:lumOff val="5000"/>
                  </a:schemeClr>
                </a:solidFill>
                <a:latin typeface="+mn-lt"/>
                <a:ea typeface="+mn-ea"/>
                <a:cs typeface="+mn-cs"/>
              </a:defRPr>
            </a:pPr>
            <a:endParaRPr lang="en-NG"/>
          </a:p>
        </c:txPr>
        <c:crossAx val="918115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study.xlsx]Sheet14!tp5 prodt by price drop vs disct. p</c:name>
    <c:fmtId val="21"/>
  </c:pivotSource>
  <c:chart>
    <c:title>
      <c:tx>
        <c:rich>
          <a:bodyPr rot="0" spcFirstLastPara="1" vertOverflow="ellipsis" vert="horz" wrap="square" anchor="ctr" anchorCtr="1"/>
          <a:lstStyle/>
          <a:p>
            <a:pPr>
              <a:defRPr sz="1200" b="1" i="0" u="none" strike="noStrike" kern="1200" spc="0" baseline="0">
                <a:solidFill>
                  <a:schemeClr val="tx1">
                    <a:lumMod val="95000"/>
                    <a:lumOff val="5000"/>
                  </a:schemeClr>
                </a:solidFill>
                <a:latin typeface="+mn-lt"/>
                <a:ea typeface="+mn-ea"/>
                <a:cs typeface="+mn-cs"/>
              </a:defRPr>
            </a:pPr>
            <a:r>
              <a:rPr lang="en-US" sz="1200" b="1">
                <a:solidFill>
                  <a:schemeClr val="tx1">
                    <a:lumMod val="95000"/>
                    <a:lumOff val="5000"/>
                  </a:schemeClr>
                </a:solidFill>
              </a:rPr>
              <a:t>TOP</a:t>
            </a:r>
            <a:r>
              <a:rPr lang="en-US" sz="1200" b="1" baseline="0">
                <a:solidFill>
                  <a:schemeClr val="tx1">
                    <a:lumMod val="95000"/>
                    <a:lumOff val="5000"/>
                  </a:schemeClr>
                </a:solidFill>
              </a:rPr>
              <a:t> 5 PRODUCTS BY PRICE DROP VS DISCOUNTED PRICE</a:t>
            </a:r>
            <a:endParaRPr lang="en-US" sz="12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47592110853111E-2"/>
          <c:y val="0"/>
          <c:w val="0.81321396548169045"/>
          <c:h val="0.65757074153670114"/>
        </c:manualLayout>
      </c:layout>
      <c:barChart>
        <c:barDir val="col"/>
        <c:grouping val="clustered"/>
        <c:varyColors val="0"/>
        <c:ser>
          <c:idx val="0"/>
          <c:order val="0"/>
          <c:tx>
            <c:strRef>
              <c:f>Sheet14!$H$17</c:f>
              <c:strCache>
                <c:ptCount val="1"/>
                <c:pt idx="0">
                  <c:v>Sum of Price Drop</c:v>
                </c:pt>
              </c:strCache>
            </c:strRef>
          </c:tx>
          <c:spPr>
            <a:solidFill>
              <a:schemeClr val="accent1"/>
            </a:solidFill>
            <a:ln>
              <a:noFill/>
            </a:ln>
            <a:effectLst/>
          </c:spPr>
          <c:invertIfNegative val="0"/>
          <c:cat>
            <c:strRef>
              <c:f>Sheet14!$G$18:$G$23</c:f>
              <c:strCache>
                <c:ptCount val="5"/>
                <c:pt idx="0">
                  <c:v>SmartTelevisions</c:v>
                </c:pt>
                <c:pt idx="1">
                  <c:v>SmartWatches</c:v>
                </c:pt>
                <c:pt idx="2">
                  <c:v>Smartphones</c:v>
                </c:pt>
                <c:pt idx="3">
                  <c:v>Cables</c:v>
                </c:pt>
                <c:pt idx="4">
                  <c:v>WaterFilters&amp;Purifiers</c:v>
                </c:pt>
              </c:strCache>
            </c:strRef>
          </c:cat>
          <c:val>
            <c:numRef>
              <c:f>Sheet14!$H$18:$H$23</c:f>
              <c:numCache>
                <c:formatCode>_ [$₹-4009]\ * #,##0.00_ ;_ [$₹-4009]\ * \-#,##0.00_ ;_ [$₹-4009]\ * "-"??_ ;_ @_ </c:formatCode>
                <c:ptCount val="5"/>
                <c:pt idx="0">
                  <c:v>934527</c:v>
                </c:pt>
                <c:pt idx="1">
                  <c:v>390688</c:v>
                </c:pt>
                <c:pt idx="2">
                  <c:v>329049</c:v>
                </c:pt>
                <c:pt idx="3">
                  <c:v>114163.3</c:v>
                </c:pt>
                <c:pt idx="4">
                  <c:v>103243</c:v>
                </c:pt>
              </c:numCache>
            </c:numRef>
          </c:val>
          <c:extLst>
            <c:ext xmlns:c16="http://schemas.microsoft.com/office/drawing/2014/chart" uri="{C3380CC4-5D6E-409C-BE32-E72D297353CC}">
              <c16:uniqueId val="{00000000-E84C-485B-AF91-BA50DFD88BC1}"/>
            </c:ext>
          </c:extLst>
        </c:ser>
        <c:ser>
          <c:idx val="1"/>
          <c:order val="1"/>
          <c:tx>
            <c:strRef>
              <c:f>Sheet14!$I$17</c:f>
              <c:strCache>
                <c:ptCount val="1"/>
                <c:pt idx="0">
                  <c:v>Discounted Price</c:v>
                </c:pt>
              </c:strCache>
            </c:strRef>
          </c:tx>
          <c:spPr>
            <a:solidFill>
              <a:schemeClr val="accent2"/>
            </a:solidFill>
            <a:ln>
              <a:noFill/>
            </a:ln>
            <a:effectLst/>
          </c:spPr>
          <c:invertIfNegative val="0"/>
          <c:cat>
            <c:strRef>
              <c:f>Sheet14!$G$18:$G$23</c:f>
              <c:strCache>
                <c:ptCount val="5"/>
                <c:pt idx="0">
                  <c:v>SmartTelevisions</c:v>
                </c:pt>
                <c:pt idx="1">
                  <c:v>SmartWatches</c:v>
                </c:pt>
                <c:pt idx="2">
                  <c:v>Smartphones</c:v>
                </c:pt>
                <c:pt idx="3">
                  <c:v>Cables</c:v>
                </c:pt>
                <c:pt idx="4">
                  <c:v>WaterFilters&amp;Purifiers</c:v>
                </c:pt>
              </c:strCache>
            </c:strRef>
          </c:cat>
          <c:val>
            <c:numRef>
              <c:f>Sheet14!$I$18:$I$23</c:f>
              <c:numCache>
                <c:formatCode>_ [$₹-4009]\ * #,##0.00_ ;_ [$₹-4009]\ * \-#,##0.00_ ;_ [$₹-4009]\ * "-"??_ ;_ @_ </c:formatCode>
                <c:ptCount val="5"/>
                <c:pt idx="0">
                  <c:v>1523953</c:v>
                </c:pt>
                <c:pt idx="1">
                  <c:v>146533</c:v>
                </c:pt>
                <c:pt idx="2">
                  <c:v>1071302</c:v>
                </c:pt>
                <c:pt idx="3">
                  <c:v>74722.36</c:v>
                </c:pt>
                <c:pt idx="4">
                  <c:v>84183</c:v>
                </c:pt>
              </c:numCache>
            </c:numRef>
          </c:val>
          <c:extLst>
            <c:ext xmlns:c16="http://schemas.microsoft.com/office/drawing/2014/chart" uri="{C3380CC4-5D6E-409C-BE32-E72D297353CC}">
              <c16:uniqueId val="{00000001-5A4B-4991-A6B9-7A7FFD9BF0C3}"/>
            </c:ext>
          </c:extLst>
        </c:ser>
        <c:dLbls>
          <c:showLegendKey val="0"/>
          <c:showVal val="0"/>
          <c:showCatName val="0"/>
          <c:showSerName val="0"/>
          <c:showPercent val="0"/>
          <c:showBubbleSize val="0"/>
        </c:dLbls>
        <c:gapWidth val="9"/>
        <c:overlap val="-27"/>
        <c:axId val="784376448"/>
        <c:axId val="784377408"/>
      </c:barChart>
      <c:catAx>
        <c:axId val="78437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NG"/>
          </a:p>
        </c:txPr>
        <c:crossAx val="784377408"/>
        <c:crosses val="autoZero"/>
        <c:auto val="1"/>
        <c:lblAlgn val="ctr"/>
        <c:lblOffset val="100"/>
        <c:noMultiLvlLbl val="0"/>
      </c:catAx>
      <c:valAx>
        <c:axId val="784377408"/>
        <c:scaling>
          <c:orientation val="minMax"/>
        </c:scaling>
        <c:delete val="1"/>
        <c:axPos val="l"/>
        <c:numFmt formatCode="_ [$₹-4009]\ * #,##0.00_ ;_ [$₹-4009]\ * \-#,##0.00_ ;_ [$₹-4009]\ * &quot;-&quot;??_ ;_ @_ " sourceLinked="1"/>
        <c:majorTickMark val="none"/>
        <c:minorTickMark val="none"/>
        <c:tickLblPos val="nextTo"/>
        <c:crossAx val="78437644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NG"/>
          </a:p>
        </c:txPr>
      </c:legendEntry>
      <c:legendEntry>
        <c:idx val="1"/>
        <c:txPr>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NG"/>
          </a:p>
        </c:txPr>
      </c:legendEntry>
      <c:layout>
        <c:manualLayout>
          <c:xMode val="edge"/>
          <c:yMode val="edge"/>
          <c:x val="0.75037652485849582"/>
          <c:y val="0.38514365612188595"/>
          <c:w val="0.23854442448465504"/>
          <c:h val="0.1008042728338557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study.xlsx]Sheet14!Top5 Products by Revenue</c:name>
    <c:fmtId val="8"/>
  </c:pivotSource>
  <c:chart>
    <c:title>
      <c:tx>
        <c:rich>
          <a:bodyPr rot="0" spcFirstLastPara="1" vertOverflow="ellipsis" vert="horz" wrap="square" anchor="ctr" anchorCtr="1"/>
          <a:lstStyle/>
          <a:p>
            <a:pPr>
              <a:defRPr sz="1600" b="1" i="0" u="none" strike="noStrike" kern="1200" spc="0" baseline="0">
                <a:solidFill>
                  <a:schemeClr val="tx1">
                    <a:lumMod val="95000"/>
                    <a:lumOff val="5000"/>
                  </a:schemeClr>
                </a:solidFill>
                <a:latin typeface="+mn-lt"/>
                <a:ea typeface="+mn-ea"/>
                <a:cs typeface="+mn-cs"/>
              </a:defRPr>
            </a:pPr>
            <a:r>
              <a:rPr lang="en-US" sz="1600" b="1">
                <a:solidFill>
                  <a:schemeClr val="tx1">
                    <a:lumMod val="95000"/>
                    <a:lumOff val="5000"/>
                  </a:schemeClr>
                </a:solidFill>
              </a:rPr>
              <a:t>TOP</a:t>
            </a:r>
            <a:r>
              <a:rPr lang="en-US" sz="1600" b="1" baseline="0">
                <a:solidFill>
                  <a:schemeClr val="tx1">
                    <a:lumMod val="95000"/>
                    <a:lumOff val="5000"/>
                  </a:schemeClr>
                </a:solidFill>
              </a:rPr>
              <a:t> 5 PRODUCTS BY REVENUE</a:t>
            </a:r>
            <a:endParaRPr lang="en-US" sz="1600" b="1">
              <a:solidFill>
                <a:schemeClr val="tx1">
                  <a:lumMod val="95000"/>
                  <a:lumOff val="5000"/>
                </a:schemeClr>
              </a:solidFill>
            </a:endParaRPr>
          </a:p>
        </c:rich>
      </c:tx>
      <c:layout>
        <c:manualLayout>
          <c:xMode val="edge"/>
          <c:yMode val="edge"/>
          <c:x val="0.23344192537276157"/>
          <c:y val="0"/>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5857913534304E-2"/>
          <c:y val="9.2244803220852503E-2"/>
          <c:w val="0.94548284172931396"/>
          <c:h val="0.77276303387484602"/>
        </c:manualLayout>
      </c:layout>
      <c:barChart>
        <c:barDir val="col"/>
        <c:grouping val="clustered"/>
        <c:varyColors val="0"/>
        <c:ser>
          <c:idx val="0"/>
          <c:order val="0"/>
          <c:tx>
            <c:strRef>
              <c:f>Sheet14!$G$3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Sheet14!$F$4:$F$9</c:f>
              <c:strCache>
                <c:ptCount val="5"/>
                <c:pt idx="0">
                  <c:v>Smartphones</c:v>
                </c:pt>
                <c:pt idx="1">
                  <c:v>SmartTelevisions</c:v>
                </c:pt>
                <c:pt idx="2">
                  <c:v>In-Ear</c:v>
                </c:pt>
                <c:pt idx="3">
                  <c:v>SmartWatches</c:v>
                </c:pt>
                <c:pt idx="4">
                  <c:v>ExternalHardDisks</c:v>
                </c:pt>
              </c:strCache>
            </c:strRef>
          </c:cat>
          <c:val>
            <c:numRef>
              <c:f>Sheet14!$G$4:$G$9</c:f>
              <c:numCache>
                <c:formatCode>_ [$₹-4009]\ * #,##0.00_ ;_ [$₹-4009]\ * \-#,##0.00_ ;_ [$₹-4009]\ * "-"??_ ;_ @_ </c:formatCode>
                <c:ptCount val="5"/>
                <c:pt idx="0">
                  <c:v>29358697779</c:v>
                </c:pt>
                <c:pt idx="1">
                  <c:v>16393195321</c:v>
                </c:pt>
                <c:pt idx="2">
                  <c:v>2956891141</c:v>
                </c:pt>
                <c:pt idx="3">
                  <c:v>2683580391</c:v>
                </c:pt>
                <c:pt idx="4">
                  <c:v>1459041152</c:v>
                </c:pt>
              </c:numCache>
            </c:numRef>
          </c:val>
          <c:extLst>
            <c:ext xmlns:c16="http://schemas.microsoft.com/office/drawing/2014/chart" uri="{C3380CC4-5D6E-409C-BE32-E72D297353CC}">
              <c16:uniqueId val="{00000000-5229-4E9A-A27D-E65218011CED}"/>
            </c:ext>
          </c:extLst>
        </c:ser>
        <c:dLbls>
          <c:dLblPos val="outEnd"/>
          <c:showLegendKey val="0"/>
          <c:showVal val="1"/>
          <c:showCatName val="0"/>
          <c:showSerName val="0"/>
          <c:showPercent val="0"/>
          <c:showBubbleSize val="0"/>
        </c:dLbls>
        <c:gapWidth val="50"/>
        <c:overlap val="-27"/>
        <c:axId val="191887168"/>
        <c:axId val="191880928"/>
      </c:barChart>
      <c:catAx>
        <c:axId val="19188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NG"/>
          </a:p>
        </c:txPr>
        <c:crossAx val="191880928"/>
        <c:crosses val="autoZero"/>
        <c:auto val="1"/>
        <c:lblAlgn val="ctr"/>
        <c:lblOffset val="100"/>
        <c:noMultiLvlLbl val="0"/>
      </c:catAx>
      <c:valAx>
        <c:axId val="191880928"/>
        <c:scaling>
          <c:orientation val="minMax"/>
        </c:scaling>
        <c:delete val="1"/>
        <c:axPos val="l"/>
        <c:numFmt formatCode="_ [$₹-4009]\ * #,##0.00_ ;_ [$₹-4009]\ * \-#,##0.00_ ;_ [$₹-4009]\ * &quot;-&quot;??_ ;_ @_ " sourceLinked="1"/>
        <c:majorTickMark val="none"/>
        <c:minorTickMark val="none"/>
        <c:tickLblPos val="nextTo"/>
        <c:crossAx val="19188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56</xdr:row>
      <xdr:rowOff>0</xdr:rowOff>
    </xdr:from>
    <xdr:to>
      <xdr:col>3</xdr:col>
      <xdr:colOff>0</xdr:colOff>
      <xdr:row>74</xdr:row>
      <xdr:rowOff>67236</xdr:rowOff>
    </xdr:to>
    <xdr:graphicFrame macro="">
      <xdr:nvGraphicFramePr>
        <xdr:cNvPr id="4" name="Chart 3">
          <a:extLst>
            <a:ext uri="{FF2B5EF4-FFF2-40B4-BE49-F238E27FC236}">
              <a16:creationId xmlns:a16="http://schemas.microsoft.com/office/drawing/2014/main" id="{CC60C630-1129-44A4-B690-727513BC9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77</xdr:row>
      <xdr:rowOff>0</xdr:rowOff>
    </xdr:from>
    <xdr:to>
      <xdr:col>2</xdr:col>
      <xdr:colOff>784412</xdr:colOff>
      <xdr:row>86</xdr:row>
      <xdr:rowOff>11206</xdr:rowOff>
    </xdr:to>
    <xdr:sp macro="" textlink="">
      <xdr:nvSpPr>
        <xdr:cNvPr id="5" name="TextBox 4">
          <a:extLst>
            <a:ext uri="{FF2B5EF4-FFF2-40B4-BE49-F238E27FC236}">
              <a16:creationId xmlns:a16="http://schemas.microsoft.com/office/drawing/2014/main" id="{D8E48BE0-4A64-4C8C-BDDD-4C17B7DD892C}"/>
            </a:ext>
          </a:extLst>
        </xdr:cNvPr>
        <xdr:cNvSpPr txBox="1"/>
      </xdr:nvSpPr>
      <xdr:spPr>
        <a:xfrm>
          <a:off x="0" y="15531353"/>
          <a:ext cx="5748618" cy="1826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mj-lt"/>
              <a:ea typeface="+mn-ea"/>
              <a:cs typeface="+mn-cs"/>
            </a:rPr>
            <a:t>Interpretation: It is a weak correlation. </a:t>
          </a:r>
        </a:p>
        <a:p>
          <a:r>
            <a:rPr lang="en-US" sz="1200" b="1" i="0" u="none" strike="noStrike">
              <a:solidFill>
                <a:schemeClr val="dk1"/>
              </a:solidFill>
              <a:effectLst/>
              <a:latin typeface="+mj-lt"/>
              <a:ea typeface="+mn-ea"/>
              <a:cs typeface="+mn-cs"/>
            </a:rPr>
            <a:t>	-Slope</a:t>
          </a:r>
          <a:r>
            <a:rPr lang="en-US" sz="1200" b="1" i="0" u="none" strike="noStrike" baseline="0">
              <a:solidFill>
                <a:schemeClr val="dk1"/>
              </a:solidFill>
              <a:effectLst/>
              <a:latin typeface="+mj-lt"/>
              <a:ea typeface="+mn-ea"/>
              <a:cs typeface="+mn-cs"/>
            </a:rPr>
            <a:t> is negative, 1 unit increase in discount , the rating -    	drops by 0.226</a:t>
          </a:r>
          <a:endParaRPr lang="en-US" sz="1200" b="1" i="0" u="none" strike="noStrike">
            <a:solidFill>
              <a:schemeClr val="dk1"/>
            </a:solidFill>
            <a:effectLst/>
            <a:latin typeface="+mj-lt"/>
            <a:ea typeface="+mn-ea"/>
            <a:cs typeface="+mn-cs"/>
          </a:endParaRPr>
        </a:p>
        <a:p>
          <a:r>
            <a:rPr lang="en-US" sz="1200" b="1" i="0" u="none" strike="noStrike">
              <a:solidFill>
                <a:schemeClr val="dk1"/>
              </a:solidFill>
              <a:effectLst/>
              <a:latin typeface="+mj-lt"/>
              <a:ea typeface="+mn-ea"/>
              <a:cs typeface="+mn-cs"/>
            </a:rPr>
            <a:t>	-As Discount increases, ratings slightly decrease. </a:t>
          </a:r>
        </a:p>
        <a:p>
          <a:pPr marL="0" marR="0" lvl="0" indent="0" defTabSz="914400" eaLnBrk="1" fontAlgn="auto" latinLnBrk="0" hangingPunct="1">
            <a:lnSpc>
              <a:spcPct val="100000"/>
            </a:lnSpc>
            <a:spcBef>
              <a:spcPts val="0"/>
            </a:spcBef>
            <a:spcAft>
              <a:spcPts val="0"/>
            </a:spcAft>
            <a:buClrTx/>
            <a:buSzTx/>
            <a:buFontTx/>
            <a:buNone/>
            <a:tabLst/>
            <a:defRPr/>
          </a:pPr>
          <a:r>
            <a:rPr lang="en-US" sz="1200" b="1" i="0" u="none" strike="noStrike">
              <a:solidFill>
                <a:schemeClr val="dk1"/>
              </a:solidFill>
              <a:effectLst/>
              <a:latin typeface="+mj-lt"/>
              <a:ea typeface="+mn-ea"/>
              <a:cs typeface="+mn-cs"/>
            </a:rPr>
            <a:t>	</a:t>
          </a:r>
          <a:r>
            <a:rPr lang="en-US" sz="1200" b="1" i="0">
              <a:solidFill>
                <a:schemeClr val="dk1"/>
              </a:solidFill>
              <a:effectLst/>
              <a:latin typeface="+mn-lt"/>
              <a:ea typeface="+mn-ea"/>
              <a:cs typeface="+mn-cs"/>
            </a:rPr>
            <a:t>-But the relationship is not strong, the effect is small.</a:t>
          </a:r>
          <a:endParaRPr lang="en-US" sz="1200" b="1" i="0" u="none" strike="noStrike">
            <a:solidFill>
              <a:schemeClr val="dk1"/>
            </a:solidFill>
            <a:effectLst/>
            <a:latin typeface="+mj-lt"/>
            <a:ea typeface="+mn-ea"/>
            <a:cs typeface="+mn-cs"/>
          </a:endParaRPr>
        </a:p>
        <a:p>
          <a:r>
            <a:rPr lang="en-US" sz="1200" b="1" i="0" u="none" strike="noStrike">
              <a:solidFill>
                <a:schemeClr val="dk1"/>
              </a:solidFill>
              <a:effectLst/>
              <a:latin typeface="+mj-lt"/>
              <a:ea typeface="+mn-ea"/>
              <a:cs typeface="+mn-cs"/>
            </a:rPr>
            <a:t>	-R^2</a:t>
          </a:r>
          <a:r>
            <a:rPr lang="en-US" sz="1200" b="1" i="0" u="none" strike="noStrike" baseline="0">
              <a:solidFill>
                <a:schemeClr val="dk1"/>
              </a:solidFill>
              <a:effectLst/>
              <a:latin typeface="+mj-lt"/>
              <a:ea typeface="+mn-ea"/>
              <a:cs typeface="+mn-cs"/>
            </a:rPr>
            <a:t> is 0.0262, there is downward trend, discount is not a 	strong predictor of rating</a:t>
          </a:r>
          <a:endParaRPr lang="en-US" sz="1200" b="1" i="0" u="none" strike="noStrike">
            <a:solidFill>
              <a:schemeClr val="dk1"/>
            </a:solidFill>
            <a:effectLst/>
            <a:latin typeface="+mj-lt"/>
            <a:ea typeface="+mn-ea"/>
            <a:cs typeface="+mn-cs"/>
          </a:endParaRPr>
        </a:p>
        <a:p>
          <a:r>
            <a:rPr lang="en-US" sz="1200" b="1" i="0" u="none" strike="noStrike">
              <a:solidFill>
                <a:schemeClr val="dk1"/>
              </a:solidFill>
              <a:effectLst/>
              <a:latin typeface="+mj-lt"/>
              <a:ea typeface="+mn-ea"/>
              <a:cs typeface="+mn-cs"/>
            </a:rPr>
            <a:t>	-This</a:t>
          </a:r>
          <a:r>
            <a:rPr lang="en-US" sz="1200" b="1" i="0" u="none" strike="noStrike" baseline="0">
              <a:solidFill>
                <a:schemeClr val="dk1"/>
              </a:solidFill>
              <a:effectLst/>
              <a:latin typeface="+mj-lt"/>
              <a:ea typeface="+mn-ea"/>
              <a:cs typeface="+mn-cs"/>
            </a:rPr>
            <a:t> could be due to product quality, clearance items, or 	user expectation.</a:t>
          </a:r>
          <a:endParaRPr lang="en-NG" sz="1200" b="1">
            <a:latin typeface="+mj-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14007</xdr:rowOff>
    </xdr:from>
    <xdr:to>
      <xdr:col>20</xdr:col>
      <xdr:colOff>434229</xdr:colOff>
      <xdr:row>74</xdr:row>
      <xdr:rowOff>190500</xdr:rowOff>
    </xdr:to>
    <xdr:sp macro="" textlink="">
      <xdr:nvSpPr>
        <xdr:cNvPr id="55" name="Rectangle 54">
          <a:extLst>
            <a:ext uri="{FF2B5EF4-FFF2-40B4-BE49-F238E27FC236}">
              <a16:creationId xmlns:a16="http://schemas.microsoft.com/office/drawing/2014/main" id="{FE523621-AEB6-4D3E-584B-DAA0C92DC3F7}"/>
            </a:ext>
          </a:extLst>
        </xdr:cNvPr>
        <xdr:cNvSpPr/>
      </xdr:nvSpPr>
      <xdr:spPr>
        <a:xfrm>
          <a:off x="1" y="14007"/>
          <a:ext cx="14288773" cy="15555038"/>
        </a:xfrm>
        <a:prstGeom prst="rect">
          <a:avLst/>
        </a:prstGeom>
        <a:solidFill>
          <a:schemeClr val="tx1"/>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t> </a:t>
          </a:r>
          <a:endParaRPr lang="en-NG" sz="1100"/>
        </a:p>
      </xdr:txBody>
    </xdr:sp>
    <xdr:clientData/>
  </xdr:twoCellAnchor>
  <xdr:twoCellAnchor>
    <xdr:from>
      <xdr:col>0</xdr:col>
      <xdr:colOff>53952</xdr:colOff>
      <xdr:row>33</xdr:row>
      <xdr:rowOff>142565</xdr:rowOff>
    </xdr:from>
    <xdr:to>
      <xdr:col>4</xdr:col>
      <xdr:colOff>542416</xdr:colOff>
      <xdr:row>54</xdr:row>
      <xdr:rowOff>34635</xdr:rowOff>
    </xdr:to>
    <xdr:grpSp>
      <xdr:nvGrpSpPr>
        <xdr:cNvPr id="59" name="Group 58">
          <a:extLst>
            <a:ext uri="{FF2B5EF4-FFF2-40B4-BE49-F238E27FC236}">
              <a16:creationId xmlns:a16="http://schemas.microsoft.com/office/drawing/2014/main" id="{F4C84E1E-455B-CD9C-C091-46C2B7459E30}"/>
            </a:ext>
          </a:extLst>
        </xdr:cNvPr>
        <xdr:cNvGrpSpPr/>
      </xdr:nvGrpSpPr>
      <xdr:grpSpPr>
        <a:xfrm>
          <a:off x="53952" y="7057715"/>
          <a:ext cx="3231664" cy="4292620"/>
          <a:chOff x="36634" y="5941025"/>
          <a:chExt cx="3259373" cy="4168574"/>
        </a:xfrm>
        <a:solidFill>
          <a:schemeClr val="bg2"/>
        </a:solidFill>
      </xdr:grpSpPr>
      <xdr:sp macro="" textlink="">
        <xdr:nvSpPr>
          <xdr:cNvPr id="35" name="Rectangle: Rounded Corners 34">
            <a:extLst>
              <a:ext uri="{FF2B5EF4-FFF2-40B4-BE49-F238E27FC236}">
                <a16:creationId xmlns:a16="http://schemas.microsoft.com/office/drawing/2014/main" id="{AF83F971-68CC-4B93-A0CA-AA0E89878510}"/>
              </a:ext>
            </a:extLst>
          </xdr:cNvPr>
          <xdr:cNvSpPr/>
        </xdr:nvSpPr>
        <xdr:spPr>
          <a:xfrm>
            <a:off x="36634" y="5941025"/>
            <a:ext cx="3259373" cy="4168574"/>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7D2E823D-F5D9-47BB-8F7B-E98CAC328C69}"/>
                  </a:ext>
                </a:extLst>
              </xdr:cNvPr>
              <xdr:cNvGraphicFramePr/>
            </xdr:nvGraphicFramePr>
            <xdr:xfrm>
              <a:off x="92665" y="6476504"/>
              <a:ext cx="3144437" cy="3090331"/>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9507" y="7609128"/>
                <a:ext cx="3117705" cy="318229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53951</xdr:colOff>
      <xdr:row>17</xdr:row>
      <xdr:rowOff>61057</xdr:rowOff>
    </xdr:from>
    <xdr:to>
      <xdr:col>4</xdr:col>
      <xdr:colOff>542415</xdr:colOff>
      <xdr:row>24</xdr:row>
      <xdr:rowOff>158749</xdr:rowOff>
    </xdr:to>
    <xdr:grpSp>
      <xdr:nvGrpSpPr>
        <xdr:cNvPr id="62" name="Group 61">
          <a:extLst>
            <a:ext uri="{FF2B5EF4-FFF2-40B4-BE49-F238E27FC236}">
              <a16:creationId xmlns:a16="http://schemas.microsoft.com/office/drawing/2014/main" id="{F6CA3DC3-6D9E-0854-84E9-C1CADB51A8B8}"/>
            </a:ext>
          </a:extLst>
        </xdr:cNvPr>
        <xdr:cNvGrpSpPr/>
      </xdr:nvGrpSpPr>
      <xdr:grpSpPr>
        <a:xfrm>
          <a:off x="53951" y="3623407"/>
          <a:ext cx="3231664" cy="1564542"/>
          <a:chOff x="36632" y="2554875"/>
          <a:chExt cx="3259373" cy="1552419"/>
        </a:xfrm>
        <a:solidFill>
          <a:schemeClr val="bg2"/>
        </a:solidFill>
      </xdr:grpSpPr>
      <xdr:sp macro="" textlink="">
        <xdr:nvSpPr>
          <xdr:cNvPr id="30" name="Rectangle: Rounded Corners 29">
            <a:extLst>
              <a:ext uri="{FF2B5EF4-FFF2-40B4-BE49-F238E27FC236}">
                <a16:creationId xmlns:a16="http://schemas.microsoft.com/office/drawing/2014/main" id="{9C97229B-0A0E-D869-963D-00A9CB11FE2E}"/>
              </a:ext>
            </a:extLst>
          </xdr:cNvPr>
          <xdr:cNvSpPr/>
        </xdr:nvSpPr>
        <xdr:spPr>
          <a:xfrm>
            <a:off x="36632" y="2554875"/>
            <a:ext cx="3259373" cy="1552419"/>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mc:AlternateContent xmlns:mc="http://schemas.openxmlformats.org/markup-compatibility/2006">
        <mc:Choice xmlns:a14="http://schemas.microsoft.com/office/drawing/2010/main" Requires="a14">
          <xdr:graphicFrame macro="">
            <xdr:nvGraphicFramePr>
              <xdr:cNvPr id="3" name="discount of 50% or more">
                <a:extLst>
                  <a:ext uri="{FF2B5EF4-FFF2-40B4-BE49-F238E27FC236}">
                    <a16:creationId xmlns:a16="http://schemas.microsoft.com/office/drawing/2014/main" id="{AC86DB02-19CF-4BC8-B7CF-DA6375B318FA}"/>
                  </a:ext>
                </a:extLst>
              </xdr:cNvPr>
              <xdr:cNvGraphicFramePr/>
            </xdr:nvGraphicFramePr>
            <xdr:xfrm>
              <a:off x="97690" y="2838147"/>
              <a:ext cx="3114557" cy="1039090"/>
            </xdr:xfrm>
            <a:graphic>
              <a:graphicData uri="http://schemas.microsoft.com/office/drawing/2010/slicer">
                <sle:slicer xmlns:sle="http://schemas.microsoft.com/office/drawing/2010/slicer" name="discount of 50% or more"/>
              </a:graphicData>
            </a:graphic>
          </xdr:graphicFrame>
        </mc:Choice>
        <mc:Fallback>
          <xdr:sp macro="" textlink="">
            <xdr:nvSpPr>
              <xdr:cNvPr id="0" name=""/>
              <xdr:cNvSpPr>
                <a:spLocks noTextEdit="1"/>
              </xdr:cNvSpPr>
            </xdr:nvSpPr>
            <xdr:spPr>
              <a:xfrm>
                <a:off x="114490" y="3908891"/>
                <a:ext cx="3088079" cy="104720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12</xdr:col>
      <xdr:colOff>519544</xdr:colOff>
      <xdr:row>33</xdr:row>
      <xdr:rowOff>51955</xdr:rowOff>
    </xdr:from>
    <xdr:to>
      <xdr:col>20</xdr:col>
      <xdr:colOff>377726</xdr:colOff>
      <xdr:row>54</xdr:row>
      <xdr:rowOff>37568</xdr:rowOff>
    </xdr:to>
    <xdr:grpSp>
      <xdr:nvGrpSpPr>
        <xdr:cNvPr id="45" name="Group 44">
          <a:extLst>
            <a:ext uri="{FF2B5EF4-FFF2-40B4-BE49-F238E27FC236}">
              <a16:creationId xmlns:a16="http://schemas.microsoft.com/office/drawing/2014/main" id="{B6515774-AF78-A8E8-4B63-202C2CD345A1}"/>
            </a:ext>
          </a:extLst>
        </xdr:cNvPr>
        <xdr:cNvGrpSpPr/>
      </xdr:nvGrpSpPr>
      <xdr:grpSpPr>
        <a:xfrm>
          <a:off x="8749144" y="6967105"/>
          <a:ext cx="5344582" cy="4386163"/>
          <a:chOff x="16140545" y="5385954"/>
          <a:chExt cx="5400000" cy="4349795"/>
        </a:xfrm>
        <a:solidFill>
          <a:schemeClr val="bg2"/>
        </a:solidFill>
      </xdr:grpSpPr>
      <xdr:sp macro="" textlink="">
        <xdr:nvSpPr>
          <xdr:cNvPr id="39" name="Rectangle: Rounded Corners 38">
            <a:extLst>
              <a:ext uri="{FF2B5EF4-FFF2-40B4-BE49-F238E27FC236}">
                <a16:creationId xmlns:a16="http://schemas.microsoft.com/office/drawing/2014/main" id="{510DA598-F49C-4FF2-8561-6DB3681109CD}"/>
              </a:ext>
            </a:extLst>
          </xdr:cNvPr>
          <xdr:cNvSpPr/>
        </xdr:nvSpPr>
        <xdr:spPr>
          <a:xfrm>
            <a:off x="16140545" y="5415749"/>
            <a:ext cx="5400000" cy="4320000"/>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graphicFrame macro="">
        <xdr:nvGraphicFramePr>
          <xdr:cNvPr id="6" name="Top 5 Categories by Revenue">
            <a:extLst>
              <a:ext uri="{FF2B5EF4-FFF2-40B4-BE49-F238E27FC236}">
                <a16:creationId xmlns:a16="http://schemas.microsoft.com/office/drawing/2014/main" id="{07563424-D9AA-47A9-AAFA-8550AF654971}"/>
              </a:ext>
            </a:extLst>
          </xdr:cNvPr>
          <xdr:cNvGraphicFramePr>
            <a:graphicFrameLocks/>
          </xdr:cNvGraphicFramePr>
        </xdr:nvGraphicFramePr>
        <xdr:xfrm>
          <a:off x="16244455" y="5385954"/>
          <a:ext cx="5126181" cy="396586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585354</xdr:colOff>
      <xdr:row>12</xdr:row>
      <xdr:rowOff>65810</xdr:rowOff>
    </xdr:from>
    <xdr:to>
      <xdr:col>12</xdr:col>
      <xdr:colOff>443536</xdr:colOff>
      <xdr:row>33</xdr:row>
      <xdr:rowOff>21628</xdr:rowOff>
    </xdr:to>
    <xdr:grpSp>
      <xdr:nvGrpSpPr>
        <xdr:cNvPr id="29" name="Group 28">
          <a:extLst>
            <a:ext uri="{FF2B5EF4-FFF2-40B4-BE49-F238E27FC236}">
              <a16:creationId xmlns:a16="http://schemas.microsoft.com/office/drawing/2014/main" id="{EA33716C-25A4-9677-C72B-423F3807E2A9}"/>
            </a:ext>
          </a:extLst>
        </xdr:cNvPr>
        <xdr:cNvGrpSpPr/>
      </xdr:nvGrpSpPr>
      <xdr:grpSpPr>
        <a:xfrm>
          <a:off x="3328554" y="2580410"/>
          <a:ext cx="5344582" cy="4356368"/>
          <a:chOff x="3356263" y="2559628"/>
          <a:chExt cx="5400000" cy="4320000"/>
        </a:xfrm>
      </xdr:grpSpPr>
      <xdr:sp macro="" textlink="">
        <xdr:nvSpPr>
          <xdr:cNvPr id="50" name="Rectangle: Rounded Corners 49">
            <a:extLst>
              <a:ext uri="{FF2B5EF4-FFF2-40B4-BE49-F238E27FC236}">
                <a16:creationId xmlns:a16="http://schemas.microsoft.com/office/drawing/2014/main" id="{8414AABF-3DEE-4182-A20C-7D785BC3BB2B}"/>
              </a:ext>
            </a:extLst>
          </xdr:cNvPr>
          <xdr:cNvSpPr/>
        </xdr:nvSpPr>
        <xdr:spPr>
          <a:xfrm>
            <a:off x="3356263" y="2559628"/>
            <a:ext cx="5400000" cy="4320000"/>
          </a:xfrm>
          <a:prstGeom prst="roundRect">
            <a:avLst/>
          </a:prstGeom>
          <a:solidFill>
            <a:schemeClr val="bg2"/>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graphicFrame macro="">
        <xdr:nvGraphicFramePr>
          <xdr:cNvPr id="7" name="Revenue by Price Bucket">
            <a:extLst>
              <a:ext uri="{FF2B5EF4-FFF2-40B4-BE49-F238E27FC236}">
                <a16:creationId xmlns:a16="http://schemas.microsoft.com/office/drawing/2014/main" id="{164D822D-999D-4D3D-AD2F-C4E08F00C7DF}"/>
              </a:ext>
            </a:extLst>
          </xdr:cNvPr>
          <xdr:cNvGraphicFramePr>
            <a:graphicFrameLocks/>
          </xdr:cNvGraphicFramePr>
        </xdr:nvGraphicFramePr>
        <xdr:xfrm>
          <a:off x="3515591" y="2684318"/>
          <a:ext cx="5108863" cy="412172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45515</xdr:colOff>
      <xdr:row>54</xdr:row>
      <xdr:rowOff>101688</xdr:rowOff>
    </xdr:from>
    <xdr:to>
      <xdr:col>20</xdr:col>
      <xdr:colOff>381000</xdr:colOff>
      <xdr:row>74</xdr:row>
      <xdr:rowOff>113900</xdr:rowOff>
    </xdr:to>
    <xdr:grpSp>
      <xdr:nvGrpSpPr>
        <xdr:cNvPr id="41" name="Group 40">
          <a:extLst>
            <a:ext uri="{FF2B5EF4-FFF2-40B4-BE49-F238E27FC236}">
              <a16:creationId xmlns:a16="http://schemas.microsoft.com/office/drawing/2014/main" id="{56BA2EEB-0396-93A1-1336-EB37E1072115}"/>
            </a:ext>
          </a:extLst>
        </xdr:cNvPr>
        <xdr:cNvGrpSpPr/>
      </xdr:nvGrpSpPr>
      <xdr:grpSpPr>
        <a:xfrm>
          <a:off x="45515" y="11417388"/>
          <a:ext cx="14051485" cy="4203212"/>
          <a:chOff x="989134" y="9744808"/>
          <a:chExt cx="12797693" cy="3919903"/>
        </a:xfrm>
        <a:solidFill>
          <a:schemeClr val="bg2"/>
        </a:solidFill>
      </xdr:grpSpPr>
      <xdr:sp macro="" textlink="">
        <xdr:nvSpPr>
          <xdr:cNvPr id="36" name="Rectangle: Rounded Corners 35">
            <a:extLst>
              <a:ext uri="{FF2B5EF4-FFF2-40B4-BE49-F238E27FC236}">
                <a16:creationId xmlns:a16="http://schemas.microsoft.com/office/drawing/2014/main" id="{85C40229-56CA-4D69-A8D0-D71B06FA795E}"/>
              </a:ext>
            </a:extLst>
          </xdr:cNvPr>
          <xdr:cNvSpPr/>
        </xdr:nvSpPr>
        <xdr:spPr>
          <a:xfrm>
            <a:off x="989134" y="9744808"/>
            <a:ext cx="12797693" cy="3919903"/>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graphicFrame macro="">
        <xdr:nvGraphicFramePr>
          <xdr:cNvPr id="8" name="Chart 7">
            <a:extLst>
              <a:ext uri="{FF2B5EF4-FFF2-40B4-BE49-F238E27FC236}">
                <a16:creationId xmlns:a16="http://schemas.microsoft.com/office/drawing/2014/main" id="{5F5CC16E-0D88-4D77-928E-EA85AC8BA0FB}"/>
              </a:ext>
            </a:extLst>
          </xdr:cNvPr>
          <xdr:cNvGraphicFramePr>
            <a:graphicFrameLocks/>
          </xdr:cNvGraphicFramePr>
        </xdr:nvGraphicFramePr>
        <xdr:xfrm>
          <a:off x="1166750" y="9860892"/>
          <a:ext cx="12510745" cy="374556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584570</xdr:colOff>
      <xdr:row>33</xdr:row>
      <xdr:rowOff>34637</xdr:rowOff>
    </xdr:from>
    <xdr:to>
      <xdr:col>12</xdr:col>
      <xdr:colOff>442752</xdr:colOff>
      <xdr:row>54</xdr:row>
      <xdr:rowOff>190501</xdr:rowOff>
    </xdr:to>
    <xdr:grpSp>
      <xdr:nvGrpSpPr>
        <xdr:cNvPr id="60" name="Group 59">
          <a:extLst>
            <a:ext uri="{FF2B5EF4-FFF2-40B4-BE49-F238E27FC236}">
              <a16:creationId xmlns:a16="http://schemas.microsoft.com/office/drawing/2014/main" id="{F60EC1B5-D8FE-F34C-A370-E40F3E38C3A8}"/>
            </a:ext>
          </a:extLst>
        </xdr:cNvPr>
        <xdr:cNvGrpSpPr/>
      </xdr:nvGrpSpPr>
      <xdr:grpSpPr>
        <a:xfrm>
          <a:off x="3327770" y="6949787"/>
          <a:ext cx="5344582" cy="4556414"/>
          <a:chOff x="3359726" y="6893049"/>
          <a:chExt cx="5400000" cy="4520046"/>
        </a:xfrm>
        <a:solidFill>
          <a:schemeClr val="bg2"/>
        </a:solidFill>
      </xdr:grpSpPr>
      <xdr:sp macro="" textlink="">
        <xdr:nvSpPr>
          <xdr:cNvPr id="49" name="Rectangle: Rounded Corners 48">
            <a:extLst>
              <a:ext uri="{FF2B5EF4-FFF2-40B4-BE49-F238E27FC236}">
                <a16:creationId xmlns:a16="http://schemas.microsoft.com/office/drawing/2014/main" id="{4B15F241-25F1-42C8-8F52-436966E512E3}"/>
              </a:ext>
            </a:extLst>
          </xdr:cNvPr>
          <xdr:cNvSpPr/>
        </xdr:nvSpPr>
        <xdr:spPr>
          <a:xfrm>
            <a:off x="3359726" y="6944592"/>
            <a:ext cx="5400000" cy="4320000"/>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graphicFrame macro="">
        <xdr:nvGraphicFramePr>
          <xdr:cNvPr id="9" name="top 5 prodt. by price drop vs dicount">
            <a:extLst>
              <a:ext uri="{FF2B5EF4-FFF2-40B4-BE49-F238E27FC236}">
                <a16:creationId xmlns:a16="http://schemas.microsoft.com/office/drawing/2014/main" id="{9F14E741-31F6-4B63-AE93-38D7870317B4}"/>
              </a:ext>
            </a:extLst>
          </xdr:cNvPr>
          <xdr:cNvGraphicFramePr>
            <a:graphicFrameLocks/>
          </xdr:cNvGraphicFramePr>
        </xdr:nvGraphicFramePr>
        <xdr:xfrm>
          <a:off x="3619498" y="6893049"/>
          <a:ext cx="4883727" cy="452004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42021</xdr:colOff>
      <xdr:row>0</xdr:row>
      <xdr:rowOff>49564</xdr:rowOff>
    </xdr:from>
    <xdr:to>
      <xdr:col>20</xdr:col>
      <xdr:colOff>392206</xdr:colOff>
      <xdr:row>8</xdr:row>
      <xdr:rowOff>12212</xdr:rowOff>
    </xdr:to>
    <xdr:sp macro="" textlink="">
      <xdr:nvSpPr>
        <xdr:cNvPr id="10" name="Rectangle: Rounded Corners 9">
          <a:extLst>
            <a:ext uri="{FF2B5EF4-FFF2-40B4-BE49-F238E27FC236}">
              <a16:creationId xmlns:a16="http://schemas.microsoft.com/office/drawing/2014/main" id="{16A826B6-5FF9-FAAA-20F4-AF60E1838B99}"/>
            </a:ext>
          </a:extLst>
        </xdr:cNvPr>
        <xdr:cNvSpPr/>
      </xdr:nvSpPr>
      <xdr:spPr>
        <a:xfrm>
          <a:off x="42021" y="49564"/>
          <a:ext cx="14204730" cy="1625193"/>
        </a:xfrm>
        <a:prstGeom prst="roundRect">
          <a:avLst/>
        </a:prstGeom>
        <a:solidFill>
          <a:schemeClr val="bg2"/>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6000" b="1">
              <a:solidFill>
                <a:schemeClr val="tx1">
                  <a:lumMod val="85000"/>
                  <a:lumOff val="15000"/>
                </a:schemeClr>
              </a:solidFill>
            </a:rPr>
            <a:t>AMAZON PRODUCTS REVIEW DASHBOARD</a:t>
          </a:r>
          <a:endParaRPr lang="en-NG" sz="6000" b="1">
            <a:solidFill>
              <a:schemeClr val="tx1">
                <a:lumMod val="85000"/>
                <a:lumOff val="15000"/>
              </a:schemeClr>
            </a:solidFill>
          </a:endParaRPr>
        </a:p>
      </xdr:txBody>
    </xdr:sp>
    <xdr:clientData/>
  </xdr:twoCellAnchor>
  <xdr:twoCellAnchor>
    <xdr:from>
      <xdr:col>0</xdr:col>
      <xdr:colOff>51955</xdr:colOff>
      <xdr:row>8</xdr:row>
      <xdr:rowOff>61776</xdr:rowOff>
    </xdr:from>
    <xdr:to>
      <xdr:col>4</xdr:col>
      <xdr:colOff>536865</xdr:colOff>
      <xdr:row>17</xdr:row>
      <xdr:rowOff>0</xdr:rowOff>
    </xdr:to>
    <xdr:grpSp>
      <xdr:nvGrpSpPr>
        <xdr:cNvPr id="28" name="Group 27">
          <a:extLst>
            <a:ext uri="{FF2B5EF4-FFF2-40B4-BE49-F238E27FC236}">
              <a16:creationId xmlns:a16="http://schemas.microsoft.com/office/drawing/2014/main" id="{5E9B9C4C-62F1-C017-6880-7EE6B7C8A70A}"/>
            </a:ext>
          </a:extLst>
        </xdr:cNvPr>
        <xdr:cNvGrpSpPr/>
      </xdr:nvGrpSpPr>
      <xdr:grpSpPr>
        <a:xfrm>
          <a:off x="51955" y="1738176"/>
          <a:ext cx="3228110" cy="1824174"/>
          <a:chOff x="3227438" y="1624853"/>
          <a:chExt cx="3993574" cy="731974"/>
        </a:xfrm>
        <a:solidFill>
          <a:schemeClr val="bg2"/>
        </a:solidFill>
      </xdr:grpSpPr>
      <xdr:sp macro="" textlink="">
        <xdr:nvSpPr>
          <xdr:cNvPr id="11" name="Rectangle: Rounded Corners 10">
            <a:extLst>
              <a:ext uri="{FF2B5EF4-FFF2-40B4-BE49-F238E27FC236}">
                <a16:creationId xmlns:a16="http://schemas.microsoft.com/office/drawing/2014/main" id="{F766A066-68EE-0B1F-BA7B-2417F392AC30}"/>
              </a:ext>
            </a:extLst>
          </xdr:cNvPr>
          <xdr:cNvSpPr/>
        </xdr:nvSpPr>
        <xdr:spPr>
          <a:xfrm>
            <a:off x="3227438" y="1624853"/>
            <a:ext cx="3993574" cy="731974"/>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sp macro="" textlink="Sheet14!C4">
        <xdr:nvSpPr>
          <xdr:cNvPr id="12" name="TextBox 11">
            <a:extLst>
              <a:ext uri="{FF2B5EF4-FFF2-40B4-BE49-F238E27FC236}">
                <a16:creationId xmlns:a16="http://schemas.microsoft.com/office/drawing/2014/main" id="{E2149445-9AA2-1F24-2930-799D614A4EF7}"/>
              </a:ext>
            </a:extLst>
          </xdr:cNvPr>
          <xdr:cNvSpPr txBox="1"/>
        </xdr:nvSpPr>
        <xdr:spPr>
          <a:xfrm>
            <a:off x="3291166" y="1971261"/>
            <a:ext cx="3908604" cy="29307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5BDE20-899E-4E23-96DD-80C88DCA33D5}" type="TxLink">
              <a:rPr lang="en-US" sz="2300" b="1" i="1" u="none" strike="noStrike">
                <a:solidFill>
                  <a:schemeClr val="tx1">
                    <a:lumMod val="85000"/>
                    <a:lumOff val="15000"/>
                  </a:schemeClr>
                </a:solidFill>
                <a:latin typeface="Aptos Narrow"/>
              </a:rPr>
              <a:pPr algn="ctr"/>
              <a:t>Cables</a:t>
            </a:fld>
            <a:endParaRPr lang="en-NG" sz="2300" b="1" i="1">
              <a:solidFill>
                <a:schemeClr val="tx1">
                  <a:lumMod val="85000"/>
                  <a:lumOff val="15000"/>
                </a:schemeClr>
              </a:solidFill>
            </a:endParaRPr>
          </a:p>
        </xdr:txBody>
      </xdr:sp>
      <xdr:sp macro="" textlink="">
        <xdr:nvSpPr>
          <xdr:cNvPr id="13" name="TextBox 12">
            <a:extLst>
              <a:ext uri="{FF2B5EF4-FFF2-40B4-BE49-F238E27FC236}">
                <a16:creationId xmlns:a16="http://schemas.microsoft.com/office/drawing/2014/main" id="{363D251A-FC82-FFDB-A003-51CEEE339EAF}"/>
              </a:ext>
            </a:extLst>
          </xdr:cNvPr>
          <xdr:cNvSpPr txBox="1"/>
        </xdr:nvSpPr>
        <xdr:spPr>
          <a:xfrm>
            <a:off x="3599616" y="1737652"/>
            <a:ext cx="3182806" cy="232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tx1">
                    <a:lumMod val="85000"/>
                    <a:lumOff val="15000"/>
                  </a:schemeClr>
                </a:solidFill>
                <a:effectLst/>
                <a:latin typeface="+mn-lt"/>
                <a:ea typeface="+mn-ea"/>
                <a:cs typeface="+mn-cs"/>
              </a:rPr>
              <a:t>TOP SCORING</a:t>
            </a:r>
            <a:r>
              <a:rPr lang="en-US" sz="1600" b="1" baseline="0">
                <a:solidFill>
                  <a:schemeClr val="tx1">
                    <a:lumMod val="85000"/>
                    <a:lumOff val="15000"/>
                  </a:schemeClr>
                </a:solidFill>
                <a:effectLst/>
                <a:latin typeface="+mn-lt"/>
                <a:ea typeface="+mn-ea"/>
                <a:cs typeface="+mn-cs"/>
              </a:rPr>
              <a:t> PRODUCT</a:t>
            </a:r>
            <a:endParaRPr lang="en-NG" sz="1600" b="1">
              <a:solidFill>
                <a:schemeClr val="tx1">
                  <a:lumMod val="85000"/>
                  <a:lumOff val="15000"/>
                </a:schemeClr>
              </a:solidFill>
              <a:effectLst/>
            </a:endParaRPr>
          </a:p>
          <a:p>
            <a:endParaRPr lang="en-NG" sz="1600">
              <a:solidFill>
                <a:schemeClr val="tx1">
                  <a:lumMod val="85000"/>
                  <a:lumOff val="15000"/>
                </a:schemeClr>
              </a:solidFill>
            </a:endParaRPr>
          </a:p>
        </xdr:txBody>
      </xdr:sp>
    </xdr:grpSp>
    <xdr:clientData/>
  </xdr:twoCellAnchor>
  <xdr:twoCellAnchor>
    <xdr:from>
      <xdr:col>4</xdr:col>
      <xdr:colOff>606137</xdr:colOff>
      <xdr:row>8</xdr:row>
      <xdr:rowOff>61060</xdr:rowOff>
    </xdr:from>
    <xdr:to>
      <xdr:col>20</xdr:col>
      <xdr:colOff>381000</xdr:colOff>
      <xdr:row>12</xdr:row>
      <xdr:rowOff>28813</xdr:rowOff>
    </xdr:to>
    <xdr:grpSp>
      <xdr:nvGrpSpPr>
        <xdr:cNvPr id="58" name="Group 57">
          <a:extLst>
            <a:ext uri="{FF2B5EF4-FFF2-40B4-BE49-F238E27FC236}">
              <a16:creationId xmlns:a16="http://schemas.microsoft.com/office/drawing/2014/main" id="{7F37B917-EF41-C80E-6667-F5F7309A8C71}"/>
            </a:ext>
          </a:extLst>
        </xdr:cNvPr>
        <xdr:cNvGrpSpPr/>
      </xdr:nvGrpSpPr>
      <xdr:grpSpPr>
        <a:xfrm>
          <a:off x="3349337" y="1737460"/>
          <a:ext cx="10747663" cy="805953"/>
          <a:chOff x="3463637" y="1706286"/>
          <a:chExt cx="10760999" cy="799026"/>
        </a:xfrm>
        <a:solidFill>
          <a:schemeClr val="bg2"/>
        </a:solidFill>
      </xdr:grpSpPr>
      <xdr:grpSp>
        <xdr:nvGrpSpPr>
          <xdr:cNvPr id="27" name="Group 26">
            <a:extLst>
              <a:ext uri="{FF2B5EF4-FFF2-40B4-BE49-F238E27FC236}">
                <a16:creationId xmlns:a16="http://schemas.microsoft.com/office/drawing/2014/main" id="{311F0730-1905-C514-EB28-DEE11A327871}"/>
              </a:ext>
            </a:extLst>
          </xdr:cNvPr>
          <xdr:cNvGrpSpPr/>
        </xdr:nvGrpSpPr>
        <xdr:grpSpPr>
          <a:xfrm>
            <a:off x="3463637" y="1723602"/>
            <a:ext cx="3528000" cy="781709"/>
            <a:chOff x="5317377" y="1624134"/>
            <a:chExt cx="3993574" cy="731974"/>
          </a:xfrm>
          <a:grpFill/>
        </xdr:grpSpPr>
        <xdr:sp macro="" textlink="">
          <xdr:nvSpPr>
            <xdr:cNvPr id="14" name="Rectangle: Rounded Corners 13">
              <a:extLst>
                <a:ext uri="{FF2B5EF4-FFF2-40B4-BE49-F238E27FC236}">
                  <a16:creationId xmlns:a16="http://schemas.microsoft.com/office/drawing/2014/main" id="{CE8F1877-4A2E-426A-A19C-F30E4D353391}"/>
                </a:ext>
              </a:extLst>
            </xdr:cNvPr>
            <xdr:cNvSpPr/>
          </xdr:nvSpPr>
          <xdr:spPr>
            <a:xfrm>
              <a:off x="5317377" y="1624134"/>
              <a:ext cx="3993574" cy="731974"/>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sp macro="" textlink="">
          <xdr:nvSpPr>
            <xdr:cNvPr id="15" name="TextBox 14">
              <a:extLst>
                <a:ext uri="{FF2B5EF4-FFF2-40B4-BE49-F238E27FC236}">
                  <a16:creationId xmlns:a16="http://schemas.microsoft.com/office/drawing/2014/main" id="{C84A93F7-931C-4FB5-8D75-39D168579025}"/>
                </a:ext>
              </a:extLst>
            </xdr:cNvPr>
            <xdr:cNvSpPr txBox="1"/>
          </xdr:nvSpPr>
          <xdr:spPr>
            <a:xfrm>
              <a:off x="6373159" y="1660768"/>
              <a:ext cx="1831731" cy="30528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tx1">
                      <a:lumMod val="85000"/>
                      <a:lumOff val="15000"/>
                    </a:schemeClr>
                  </a:solidFill>
                  <a:effectLst/>
                  <a:latin typeface="+mn-lt"/>
                  <a:ea typeface="+mn-ea"/>
                  <a:cs typeface="+mn-cs"/>
                </a:rPr>
                <a:t>AVERAGE RATING</a:t>
              </a:r>
              <a:endParaRPr lang="en-NG" sz="1400" b="1">
                <a:solidFill>
                  <a:schemeClr val="tx1">
                    <a:lumMod val="85000"/>
                    <a:lumOff val="15000"/>
                  </a:schemeClr>
                </a:solidFill>
                <a:effectLst/>
              </a:endParaRPr>
            </a:p>
            <a:p>
              <a:endParaRPr lang="en-NG" sz="1400">
                <a:solidFill>
                  <a:schemeClr val="tx1">
                    <a:lumMod val="85000"/>
                    <a:lumOff val="15000"/>
                  </a:schemeClr>
                </a:solidFill>
              </a:endParaRPr>
            </a:p>
          </xdr:txBody>
        </xdr:sp>
        <xdr:sp macro="" textlink="Sheet14!A8">
          <xdr:nvSpPr>
            <xdr:cNvPr id="16" name="TextBox 15">
              <a:extLst>
                <a:ext uri="{FF2B5EF4-FFF2-40B4-BE49-F238E27FC236}">
                  <a16:creationId xmlns:a16="http://schemas.microsoft.com/office/drawing/2014/main" id="{048467F0-0EDE-4764-B799-D84E79C7181D}"/>
                </a:ext>
              </a:extLst>
            </xdr:cNvPr>
            <xdr:cNvSpPr txBox="1"/>
          </xdr:nvSpPr>
          <xdr:spPr>
            <a:xfrm>
              <a:off x="6422007" y="1892788"/>
              <a:ext cx="1734037" cy="43634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D8B66A-DE11-4FA9-83C6-878033A053C9}" type="TxLink">
                <a:rPr lang="en-US" sz="2400" b="1" i="0" u="none" strike="noStrike">
                  <a:solidFill>
                    <a:schemeClr val="tx1">
                      <a:lumMod val="85000"/>
                      <a:lumOff val="15000"/>
                    </a:schemeClr>
                  </a:solidFill>
                  <a:latin typeface="Aptos Narrow"/>
                </a:rPr>
                <a:pPr algn="ctr"/>
                <a:t>4.09</a:t>
              </a:fld>
              <a:endParaRPr lang="en-NG" sz="2400" b="1" i="1">
                <a:solidFill>
                  <a:schemeClr val="tx1">
                    <a:lumMod val="85000"/>
                    <a:lumOff val="15000"/>
                  </a:schemeClr>
                </a:solidFill>
              </a:endParaRPr>
            </a:p>
          </xdr:txBody>
        </xdr:sp>
      </xdr:grpSp>
      <xdr:grpSp>
        <xdr:nvGrpSpPr>
          <xdr:cNvPr id="26" name="Group 25">
            <a:extLst>
              <a:ext uri="{FF2B5EF4-FFF2-40B4-BE49-F238E27FC236}">
                <a16:creationId xmlns:a16="http://schemas.microsoft.com/office/drawing/2014/main" id="{E65E6A6C-4172-5645-2362-749329DF39D0}"/>
              </a:ext>
            </a:extLst>
          </xdr:cNvPr>
          <xdr:cNvGrpSpPr/>
        </xdr:nvGrpSpPr>
        <xdr:grpSpPr>
          <a:xfrm>
            <a:off x="7080136" y="1706286"/>
            <a:ext cx="3528000" cy="781709"/>
            <a:chOff x="7351521" y="1624135"/>
            <a:chExt cx="3993574" cy="731974"/>
          </a:xfrm>
          <a:grpFill/>
        </xdr:grpSpPr>
        <xdr:sp macro="" textlink="">
          <xdr:nvSpPr>
            <xdr:cNvPr id="17" name="Rectangle: Rounded Corners 16">
              <a:extLst>
                <a:ext uri="{FF2B5EF4-FFF2-40B4-BE49-F238E27FC236}">
                  <a16:creationId xmlns:a16="http://schemas.microsoft.com/office/drawing/2014/main" id="{509A1F5B-C0E3-4ED9-A1D2-6552B457DAC2}"/>
                </a:ext>
              </a:extLst>
            </xdr:cNvPr>
            <xdr:cNvSpPr/>
          </xdr:nvSpPr>
          <xdr:spPr>
            <a:xfrm>
              <a:off x="7351521" y="1624135"/>
              <a:ext cx="3993574" cy="731974"/>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sp macro="" textlink="">
          <xdr:nvSpPr>
            <xdr:cNvPr id="18" name="TextBox 17">
              <a:extLst>
                <a:ext uri="{FF2B5EF4-FFF2-40B4-BE49-F238E27FC236}">
                  <a16:creationId xmlns:a16="http://schemas.microsoft.com/office/drawing/2014/main" id="{1C356B43-04C7-4ECB-8925-0549C03D763B}"/>
                </a:ext>
              </a:extLst>
            </xdr:cNvPr>
            <xdr:cNvSpPr txBox="1"/>
          </xdr:nvSpPr>
          <xdr:spPr>
            <a:xfrm>
              <a:off x="7673910" y="1668780"/>
              <a:ext cx="3133952" cy="30528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tx1">
                      <a:lumMod val="85000"/>
                      <a:lumOff val="15000"/>
                    </a:schemeClr>
                  </a:solidFill>
                  <a:effectLst/>
                  <a:latin typeface="+mn-lt"/>
                  <a:ea typeface="+mn-ea"/>
                  <a:cs typeface="+mn-cs"/>
                </a:rPr>
                <a:t>NO. OF PRODUCTS</a:t>
              </a:r>
              <a:endParaRPr lang="en-NG" sz="1400" b="1">
                <a:solidFill>
                  <a:schemeClr val="tx1">
                    <a:lumMod val="85000"/>
                    <a:lumOff val="15000"/>
                  </a:schemeClr>
                </a:solidFill>
                <a:effectLst/>
              </a:endParaRPr>
            </a:p>
            <a:p>
              <a:endParaRPr lang="en-NG" sz="1400">
                <a:solidFill>
                  <a:schemeClr val="tx1">
                    <a:lumMod val="85000"/>
                    <a:lumOff val="15000"/>
                  </a:schemeClr>
                </a:solidFill>
              </a:endParaRPr>
            </a:p>
          </xdr:txBody>
        </xdr:sp>
        <xdr:sp macro="" textlink="Sheet14!A11">
          <xdr:nvSpPr>
            <xdr:cNvPr id="19" name="TextBox 18">
              <a:extLst>
                <a:ext uri="{FF2B5EF4-FFF2-40B4-BE49-F238E27FC236}">
                  <a16:creationId xmlns:a16="http://schemas.microsoft.com/office/drawing/2014/main" id="{4BEAFB5B-3D6B-43DA-B066-A48B502720F1}"/>
                </a:ext>
              </a:extLst>
            </xdr:cNvPr>
            <xdr:cNvSpPr txBox="1"/>
          </xdr:nvSpPr>
          <xdr:spPr>
            <a:xfrm>
              <a:off x="7845008" y="1929226"/>
              <a:ext cx="2328575" cy="3836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A47F270-C949-42A3-877B-9E120BB88713}" type="TxLink">
                <a:rPr lang="en-US" sz="2400" b="1" i="0" u="none" strike="noStrike">
                  <a:solidFill>
                    <a:schemeClr val="tx1">
                      <a:lumMod val="85000"/>
                      <a:lumOff val="15000"/>
                    </a:schemeClr>
                  </a:solidFill>
                  <a:latin typeface="Aptos Narrow"/>
                </a:rPr>
                <a:pPr algn="ctr"/>
                <a:t>1350</a:t>
              </a:fld>
              <a:endParaRPr lang="en-US" sz="2400" b="1" i="0" u="none" strike="noStrike">
                <a:solidFill>
                  <a:schemeClr val="tx1">
                    <a:lumMod val="85000"/>
                    <a:lumOff val="15000"/>
                  </a:schemeClr>
                </a:solidFill>
                <a:latin typeface="Aptos Narrow"/>
              </a:endParaRPr>
            </a:p>
          </xdr:txBody>
        </xdr:sp>
        <xdr:sp macro="" textlink="Sheet14!A14">
          <xdr:nvSpPr>
            <xdr:cNvPr id="20" name="TextBox 19">
              <a:extLst>
                <a:ext uri="{FF2B5EF4-FFF2-40B4-BE49-F238E27FC236}">
                  <a16:creationId xmlns:a16="http://schemas.microsoft.com/office/drawing/2014/main" id="{EF04F959-4FE5-4472-9DB8-1FA161F90E75}"/>
                </a:ext>
              </a:extLst>
            </xdr:cNvPr>
            <xdr:cNvSpPr txBox="1"/>
          </xdr:nvSpPr>
          <xdr:spPr>
            <a:xfrm>
              <a:off x="9553689" y="1965468"/>
              <a:ext cx="1036708" cy="34192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EFB19A-F4B2-48D8-A65B-7A569D36BC94}" type="TxLink">
                <a:rPr lang="en-US" sz="1400" b="1" i="1" u="none" strike="noStrike">
                  <a:solidFill>
                    <a:schemeClr val="tx1">
                      <a:lumMod val="85000"/>
                      <a:lumOff val="15000"/>
                    </a:schemeClr>
                  </a:solidFill>
                  <a:latin typeface="Aptos Narrow"/>
                </a:rPr>
                <a:pPr algn="ctr"/>
                <a:t>100%</a:t>
              </a:fld>
              <a:endParaRPr lang="en-NG" sz="1200" b="1" i="1">
                <a:solidFill>
                  <a:schemeClr val="tx1">
                    <a:lumMod val="85000"/>
                    <a:lumOff val="15000"/>
                  </a:schemeClr>
                </a:solidFill>
              </a:endParaRPr>
            </a:p>
          </xdr:txBody>
        </xdr:sp>
      </xdr:grpSp>
      <xdr:grpSp>
        <xdr:nvGrpSpPr>
          <xdr:cNvPr id="57" name="Group 56">
            <a:extLst>
              <a:ext uri="{FF2B5EF4-FFF2-40B4-BE49-F238E27FC236}">
                <a16:creationId xmlns:a16="http://schemas.microsoft.com/office/drawing/2014/main" id="{A81C8E1B-574E-32A6-130B-37E726A942FE}"/>
              </a:ext>
            </a:extLst>
          </xdr:cNvPr>
          <xdr:cNvGrpSpPr/>
        </xdr:nvGrpSpPr>
        <xdr:grpSpPr>
          <a:xfrm>
            <a:off x="10696636" y="1723603"/>
            <a:ext cx="3528000" cy="781709"/>
            <a:chOff x="9086047" y="1723603"/>
            <a:chExt cx="2920409" cy="781709"/>
          </a:xfrm>
          <a:grpFill/>
        </xdr:grpSpPr>
        <xdr:sp macro="" textlink="">
          <xdr:nvSpPr>
            <xdr:cNvPr id="21" name="Rectangle: Rounded Corners 20">
              <a:extLst>
                <a:ext uri="{FF2B5EF4-FFF2-40B4-BE49-F238E27FC236}">
                  <a16:creationId xmlns:a16="http://schemas.microsoft.com/office/drawing/2014/main" id="{BC6C395C-0B36-495D-B157-2CF199C3CBFB}"/>
                </a:ext>
              </a:extLst>
            </xdr:cNvPr>
            <xdr:cNvSpPr/>
          </xdr:nvSpPr>
          <xdr:spPr>
            <a:xfrm>
              <a:off x="9086047" y="1723603"/>
              <a:ext cx="2920409" cy="781709"/>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sp macro="" textlink="">
          <xdr:nvSpPr>
            <xdr:cNvPr id="22" name="TextBox 21">
              <a:extLst>
                <a:ext uri="{FF2B5EF4-FFF2-40B4-BE49-F238E27FC236}">
                  <a16:creationId xmlns:a16="http://schemas.microsoft.com/office/drawing/2014/main" id="{1F6127D1-B8D2-4CEE-8DBD-398B3016C471}"/>
                </a:ext>
              </a:extLst>
            </xdr:cNvPr>
            <xdr:cNvSpPr txBox="1"/>
          </xdr:nvSpPr>
          <xdr:spPr>
            <a:xfrm>
              <a:off x="9493056" y="1823008"/>
              <a:ext cx="2150728" cy="2617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tx1">
                      <a:lumMod val="85000"/>
                      <a:lumOff val="15000"/>
                    </a:schemeClr>
                  </a:solidFill>
                  <a:effectLst/>
                  <a:latin typeface="+mn-lt"/>
                  <a:ea typeface="+mn-ea"/>
                  <a:cs typeface="+mn-cs"/>
                </a:rPr>
                <a:t>TOTAL REVENUE</a:t>
              </a:r>
              <a:endParaRPr lang="en-NG" sz="1400" b="1">
                <a:solidFill>
                  <a:schemeClr val="tx1">
                    <a:lumMod val="85000"/>
                    <a:lumOff val="15000"/>
                  </a:schemeClr>
                </a:solidFill>
                <a:effectLst/>
              </a:endParaRPr>
            </a:p>
            <a:p>
              <a:endParaRPr lang="en-NG" sz="1400">
                <a:solidFill>
                  <a:schemeClr val="tx1">
                    <a:lumMod val="85000"/>
                    <a:lumOff val="15000"/>
                  </a:schemeClr>
                </a:solidFill>
              </a:endParaRPr>
            </a:p>
          </xdr:txBody>
        </xdr:sp>
        <xdr:sp macro="" textlink="Sheet14!A4">
          <xdr:nvSpPr>
            <xdr:cNvPr id="44" name="TextBox 43">
              <a:extLst>
                <a:ext uri="{FF2B5EF4-FFF2-40B4-BE49-F238E27FC236}">
                  <a16:creationId xmlns:a16="http://schemas.microsoft.com/office/drawing/2014/main" id="{2F49F8FD-AAAC-4512-B929-27D52555436B}"/>
                </a:ext>
              </a:extLst>
            </xdr:cNvPr>
            <xdr:cNvSpPr txBox="1"/>
          </xdr:nvSpPr>
          <xdr:spPr>
            <a:xfrm>
              <a:off x="9291205" y="2094058"/>
              <a:ext cx="2564534" cy="38244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D071E5E-1083-4729-8D4C-16BE0E84FFBF}" type="TxLink">
                <a:rPr lang="en-US" sz="2400" b="1" i="0" u="none" strike="noStrike">
                  <a:solidFill>
                    <a:schemeClr val="tx1">
                      <a:lumMod val="85000"/>
                      <a:lumOff val="15000"/>
                    </a:schemeClr>
                  </a:solidFill>
                  <a:latin typeface="Aptos Narrow"/>
                </a:rPr>
                <a:pPr algn="ctr"/>
                <a:t> ₹ 68,958,985,998.13 </a:t>
              </a:fld>
              <a:endParaRPr lang="en-US" sz="2400" b="1" i="0" u="none" strike="noStrike">
                <a:solidFill>
                  <a:schemeClr val="tx1">
                    <a:lumMod val="85000"/>
                    <a:lumOff val="15000"/>
                  </a:schemeClr>
                </a:solidFill>
                <a:latin typeface="Aptos Narrow"/>
              </a:endParaRPr>
            </a:p>
          </xdr:txBody>
        </xdr:sp>
      </xdr:grpSp>
    </xdr:grpSp>
    <xdr:clientData/>
  </xdr:twoCellAnchor>
  <xdr:twoCellAnchor>
    <xdr:from>
      <xdr:col>12</xdr:col>
      <xdr:colOff>519547</xdr:colOff>
      <xdr:row>12</xdr:row>
      <xdr:rowOff>64587</xdr:rowOff>
    </xdr:from>
    <xdr:to>
      <xdr:col>20</xdr:col>
      <xdr:colOff>377729</xdr:colOff>
      <xdr:row>33</xdr:row>
      <xdr:rowOff>20405</xdr:rowOff>
    </xdr:to>
    <xdr:grpSp>
      <xdr:nvGrpSpPr>
        <xdr:cNvPr id="46" name="Group 45">
          <a:extLst>
            <a:ext uri="{FF2B5EF4-FFF2-40B4-BE49-F238E27FC236}">
              <a16:creationId xmlns:a16="http://schemas.microsoft.com/office/drawing/2014/main" id="{05E7F876-1E77-FDDC-2F35-23EA934B730C}"/>
            </a:ext>
          </a:extLst>
        </xdr:cNvPr>
        <xdr:cNvGrpSpPr/>
      </xdr:nvGrpSpPr>
      <xdr:grpSpPr>
        <a:xfrm>
          <a:off x="8749147" y="2579187"/>
          <a:ext cx="5344582" cy="4356368"/>
          <a:chOff x="16157864" y="1571268"/>
          <a:chExt cx="5400000" cy="4320000"/>
        </a:xfrm>
        <a:solidFill>
          <a:schemeClr val="bg2"/>
        </a:solidFill>
      </xdr:grpSpPr>
      <xdr:sp macro="" textlink="">
        <xdr:nvSpPr>
          <xdr:cNvPr id="37" name="Rectangle: Rounded Corners 36">
            <a:extLst>
              <a:ext uri="{FF2B5EF4-FFF2-40B4-BE49-F238E27FC236}">
                <a16:creationId xmlns:a16="http://schemas.microsoft.com/office/drawing/2014/main" id="{5F45CEF7-04B0-4F8B-859A-9BD4CE6142F1}"/>
              </a:ext>
            </a:extLst>
          </xdr:cNvPr>
          <xdr:cNvSpPr/>
        </xdr:nvSpPr>
        <xdr:spPr>
          <a:xfrm>
            <a:off x="16157864" y="1571268"/>
            <a:ext cx="5400000" cy="4320000"/>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xdr:graphicFrame macro="">
        <xdr:nvGraphicFramePr>
          <xdr:cNvPr id="5" name="Chart 1">
            <a:extLst>
              <a:ext uri="{FF2B5EF4-FFF2-40B4-BE49-F238E27FC236}">
                <a16:creationId xmlns:a16="http://schemas.microsoft.com/office/drawing/2014/main" id="{0E71B9A9-46E6-4D35-BDC3-2AAC09B8BEDA}"/>
              </a:ext>
            </a:extLst>
          </xdr:cNvPr>
          <xdr:cNvGraphicFramePr>
            <a:graphicFrameLocks/>
          </xdr:cNvGraphicFramePr>
        </xdr:nvGraphicFramePr>
        <xdr:xfrm>
          <a:off x="16297599" y="1679863"/>
          <a:ext cx="5124992" cy="401781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53953</xdr:colOff>
      <xdr:row>25</xdr:row>
      <xdr:rowOff>24423</xdr:rowOff>
    </xdr:from>
    <xdr:to>
      <xdr:col>4</xdr:col>
      <xdr:colOff>542417</xdr:colOff>
      <xdr:row>33</xdr:row>
      <xdr:rowOff>73269</xdr:rowOff>
    </xdr:to>
    <xdr:grpSp>
      <xdr:nvGrpSpPr>
        <xdr:cNvPr id="61" name="Group 60">
          <a:extLst>
            <a:ext uri="{FF2B5EF4-FFF2-40B4-BE49-F238E27FC236}">
              <a16:creationId xmlns:a16="http://schemas.microsoft.com/office/drawing/2014/main" id="{9DD70D8D-87C3-CD45-47E0-0247C96A92EB}"/>
            </a:ext>
          </a:extLst>
        </xdr:cNvPr>
        <xdr:cNvGrpSpPr/>
      </xdr:nvGrpSpPr>
      <xdr:grpSpPr>
        <a:xfrm>
          <a:off x="53953" y="5263173"/>
          <a:ext cx="3231664" cy="1725246"/>
          <a:chOff x="36635" y="4180787"/>
          <a:chExt cx="3259373" cy="1711391"/>
        </a:xfrm>
        <a:solidFill>
          <a:schemeClr val="bg2"/>
        </a:solidFill>
      </xdr:grpSpPr>
      <xdr:sp macro="" textlink="">
        <xdr:nvSpPr>
          <xdr:cNvPr id="34" name="Rectangle: Rounded Corners 33">
            <a:extLst>
              <a:ext uri="{FF2B5EF4-FFF2-40B4-BE49-F238E27FC236}">
                <a16:creationId xmlns:a16="http://schemas.microsoft.com/office/drawing/2014/main" id="{E982198E-AA7F-43EA-A000-80BFA4481988}"/>
              </a:ext>
            </a:extLst>
          </xdr:cNvPr>
          <xdr:cNvSpPr/>
        </xdr:nvSpPr>
        <xdr:spPr>
          <a:xfrm>
            <a:off x="36635" y="4180787"/>
            <a:ext cx="3259373" cy="1711391"/>
          </a:xfrm>
          <a:prstGeom prst="roundRect">
            <a:avLst/>
          </a:prstGeom>
          <a:grp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a:solidFill>
                  <a:schemeClr val="tx1">
                    <a:lumMod val="85000"/>
                    <a:lumOff val="15000"/>
                  </a:schemeClr>
                </a:solidFill>
              </a:rPr>
              <a:t> </a:t>
            </a:r>
            <a:endParaRPr lang="en-NG" sz="1100">
              <a:solidFill>
                <a:schemeClr val="tx1">
                  <a:lumMod val="85000"/>
                  <a:lumOff val="15000"/>
                </a:schemeClr>
              </a:solidFill>
            </a:endParaRPr>
          </a:p>
        </xdr:txBody>
      </xdr:sp>
      <mc:AlternateContent xmlns:mc="http://schemas.openxmlformats.org/markup-compatibility/2006">
        <mc:Choice xmlns:a14="http://schemas.microsoft.com/office/drawing/2010/main" Requires="a14">
          <xdr:graphicFrame macro="">
            <xdr:nvGraphicFramePr>
              <xdr:cNvPr id="4" name="Price Bucket">
                <a:extLst>
                  <a:ext uri="{FF2B5EF4-FFF2-40B4-BE49-F238E27FC236}">
                    <a16:creationId xmlns:a16="http://schemas.microsoft.com/office/drawing/2014/main" id="{0E575721-0146-473B-86B5-E403A7848787}"/>
                  </a:ext>
                </a:extLst>
              </xdr:cNvPr>
              <xdr:cNvGraphicFramePr/>
            </xdr:nvGraphicFramePr>
            <xdr:xfrm>
              <a:off x="102799" y="4370861"/>
              <a:ext cx="3152656" cy="1338639"/>
            </xdr:xfrm>
            <a:graphic>
              <a:graphicData uri="http://schemas.microsoft.com/office/drawing/2010/slicer">
                <sle:slicer xmlns:sle="http://schemas.microsoft.com/office/drawing/2010/slicer" name="Price Bucket"/>
              </a:graphicData>
            </a:graphic>
          </xdr:graphicFrame>
        </mc:Choice>
        <mc:Fallback>
          <xdr:sp macro="" textlink="">
            <xdr:nvSpPr>
              <xdr:cNvPr id="0" name=""/>
              <xdr:cNvSpPr>
                <a:spLocks noTextEdit="1"/>
              </xdr:cNvSpPr>
            </xdr:nvSpPr>
            <xdr:spPr>
              <a:xfrm>
                <a:off x="119555" y="5454786"/>
                <a:ext cx="3125854" cy="134947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O" refreshedDate="45841.751090740741" createdVersion="8" refreshedVersion="8" minRefreshableVersion="3" recordCount="1351" xr:uid="{2BD9C838-21DA-488D-A8A1-09A0364CAA5E}">
  <cacheSource type="worksheet">
    <worksheetSource ref="A1:T1048576" sheet="amazon cleaned"/>
  </cacheSource>
  <cacheFields count="20">
    <cacheField name="product_id" numFmtId="0">
      <sharedItems containsBlank="1"/>
    </cacheField>
    <cacheField name="product_name" numFmtId="0">
      <sharedItems containsBlank="1" longText="1"/>
    </cacheField>
    <cacheField name="category" numFmtId="0">
      <sharedItems containsBlank="1" count="10">
        <s v="Electronics"/>
        <s v="Computers&amp;Accessories"/>
        <s v="Home&amp;Kitchen"/>
        <s v="MusicalInstruments"/>
        <s v="OfficeProducts"/>
        <s v="Toys&amp;Games"/>
        <s v="HomeImprovement"/>
        <s v="Health&amp;PersonalCare"/>
        <s v="Car&amp;Motorbike"/>
        <m/>
      </sharedItems>
    </cacheField>
    <cacheField name="level 2 category" numFmtId="0">
      <sharedItems containsBlank="1"/>
    </cacheField>
    <cacheField name="level 3 category" numFmtId="0">
      <sharedItems containsBlank="1"/>
    </cacheField>
    <cacheField name="level 4 category" numFmtId="0">
      <sharedItems containsBlank="1" count="168">
        <s v="Cables"/>
        <s v="MicroSD"/>
        <s v="PenDrives"/>
        <s v="Smartphones"/>
        <s v="ManualChoppers&amp;Chippers"/>
        <s v="Chargers"/>
        <s v="Repeaters&amp;Extenders"/>
        <s v="In-Ear"/>
        <s v="InternalHardDrives"/>
        <s v="WirelessUSBAdapters"/>
        <s v="BluetoothAdapters"/>
        <s v="ExternalHardDisks"/>
        <s v="Routers"/>
        <s v="SecureDigitalCards"/>
        <s v="PowerBanks"/>
        <s v="Mice"/>
        <s v="On-Ear"/>
        <s v="Kettles&amp;HotWaterDispensers"/>
        <s v="DomeCameras"/>
        <s v="BasicMobiles"/>
        <s v="SmartWatches"/>
        <s v="Memory"/>
        <s v="SmartTelevisions"/>
        <s v="PowerLANAdapters"/>
        <s v="Batteries"/>
        <s v="BluetoothSpeakers"/>
        <s v="SurgeProtectors"/>
        <s v="Gamepads"/>
        <s v="Stands"/>
        <s v="InstantWaterHeaters"/>
        <s v="InductionCooktop"/>
        <s v="DigitalKitchenScales"/>
        <s v="Irons,Steamers&amp;Accessories"/>
        <s v="Over-Ear"/>
        <s v="NotebookComputerStands"/>
        <s v="SandwichMakers"/>
        <s v="Condenser"/>
        <s v="ScreenProtectors"/>
        <s v="Tripods&amp;Monopods"/>
        <s v="HardDiskBags"/>
        <s v="GamingMice"/>
        <s v="MixerGrinders"/>
        <s v="ImmersionRods"/>
        <s v="Bags&amp;Sleeves"/>
        <s v="AutomobileAccessories"/>
        <s v="Keyboards"/>
        <s v="Cleaners"/>
        <s v="Vacuums&amp;FloorCare"/>
        <s v="Keyboard&amp;MouseSets"/>
        <s v="CeilingFans"/>
        <s v="CoolingPads"/>
        <s v="Calculators"/>
        <s v="Webcams&amp;VoIPEquipment"/>
        <s v="ColouringPens&amp;Markers"/>
        <s v="EggBoilers"/>
        <s v="Cases"/>
        <s v="Lapdesks"/>
        <s v="OutdoorSpeakers"/>
        <s v="Paints"/>
        <s v="WaterFilters&amp;Purifiers"/>
        <s v="StylusPens"/>
        <s v="Adapters"/>
        <s v="HandMixers"/>
        <s v="Cables&amp;Adapters"/>
        <s v="Photo&amp;VideoAccessories"/>
        <s v="Maintenance,Upkeep&amp;Repairs"/>
        <s v="DrawingMedia"/>
        <s v="Batteries&amp;Chargers"/>
        <s v="Keyboard&amp;MiceAccessories"/>
        <s v="LaptopAccessories"/>
        <s v="Bags,Cases&amp;Sleeves"/>
        <s v="JuicerMixerGrinders"/>
        <s v="CameraPrivacyCovers"/>
        <s v="HandBlenders"/>
        <s v="StorageWaterHeaters"/>
        <s v="Pop-upToasters"/>
        <s v="Stationery"/>
        <s v="Cable Organiser"/>
        <s v="OvenToasterGrills"/>
        <s v="ExhaustFans"/>
        <s v="Headsets"/>
        <s v="CardReader"/>
        <s v="InkjetInkCartridges"/>
        <s v="WaterCartridges"/>
        <s v="Projectors"/>
        <s v="Film"/>
        <s v="SatelliteReceivers"/>
        <s v="GraphicTablets"/>
        <s v="Rice&amp;PastaCookers"/>
        <s v="PhotoStudio&amp;Lighting"/>
        <s v="Lamps"/>
        <s v="FanHeaters"/>
        <s v="Tape"/>
        <s v="SmallApplianceParts&amp;Accessories"/>
        <s v="Mounts"/>
        <s v="DeepFatFryers"/>
        <s v="GamingKeyboards"/>
        <s v="ElectricHeaters"/>
        <s v="USBHubs"/>
        <s v="LaundryBaskets"/>
        <s v="CableConnectionProtectors"/>
        <s v="LaptopChargers&amp;PowerSupplies"/>
        <s v="Tablets"/>
        <s v="Printers"/>
        <s v="Caddies"/>
        <s v="WaterPurifierAccessories"/>
        <s v="VacuumSealers"/>
        <s v="MiniFoodProcessors&amp;Choppers"/>
        <s v="PCSpeakers"/>
        <s v="Macro&amp;RinglightFlashes"/>
        <s v="Mills&amp;Grinders"/>
        <s v="CoffeeMakerAccessories"/>
        <s v="PedestalFans"/>
        <s v="Cases&amp;Covers"/>
        <s v="HEPAAirPurifiers"/>
        <s v="SoundbarSpeakers"/>
        <s v="USBtoUSBAdapters"/>
        <s v="Split-SystemAirConditioners"/>
        <s v="LaundryBags"/>
        <s v="Sewing&amp;EmbroideryMachines"/>
        <s v="PCMicrophones"/>
        <s v="MultimediaSpeakerSystems"/>
        <s v="DripCoffeeMachines"/>
        <s v="InkjetPrinters"/>
        <s v="StandardTelevisions"/>
        <s v="FanParts&amp;Accessories"/>
        <s v="Monitors"/>
        <s v="TableFans"/>
        <s v="Humidifiers"/>
        <s v="IroningAccessories"/>
        <s v="WeighingScales"/>
        <s v="SpeakerAccessories"/>
        <s v="EspressoMachines"/>
        <s v="TonerCartridges"/>
        <s v="TVMounts,Stands&amp;Turntables"/>
        <s v="D√©cor"/>
        <s v="RemoteControls"/>
        <s v="CoffeePresses"/>
        <s v="MilkFrothers"/>
        <s v="RoomHeaters"/>
        <s v="PCHeadsets"/>
        <s v="InkjetInkRefills&amp;Kits"/>
        <s v="Juicers"/>
        <s v="VideoCameras"/>
        <s v="PressureWashers,Steam&amp;WindowCleaners"/>
        <s v="WaffleMakers&amp;Irons"/>
        <s v="HeatConvectors"/>
        <s v="AVReceivers&amp;Amplifiers"/>
        <s v="StandMixers"/>
        <s v="StovetopEspressoPots"/>
        <s v="AirPurifiers&amp;Ionizers"/>
        <s v="RotiMakers"/>
        <s v="YogurtMakers"/>
        <s v="Copy&amp;PrintingPaper"/>
        <s v="PhoneCharms"/>
        <s v="StreamingClients"/>
        <s v="Earpads"/>
        <s v="HalogenHeaters"/>
        <s v="Laptops"/>
        <s v="3DGlasses"/>
        <s v="TowerSpeakers"/>
        <s v="CoffeeGrinders"/>
        <m/>
        <s v="Cable" u="1"/>
        <s v="Scientific" u="1"/>
        <s v="Financial&amp;Business" u="1"/>
        <s v="Basic" u="1"/>
        <s v="DisposableBatteries" u="1"/>
      </sharedItems>
    </cacheField>
    <cacheField name="discounted_price" numFmtId="167">
      <sharedItems containsString="0" containsBlank="1" containsNumber="1" minValue="39" maxValue="77990"/>
    </cacheField>
    <cacheField name="actual_price" numFmtId="167">
      <sharedItems containsString="0" containsBlank="1" containsNumber="1" minValue="39" maxValue="139900"/>
    </cacheField>
    <cacheField name="discount_percentage" numFmtId="9">
      <sharedItems containsString="0" containsBlank="1" containsNumber="1" minValue="0" maxValue="0.94"/>
    </cacheField>
    <cacheField name="discount of 50% or more" numFmtId="9">
      <sharedItems containsBlank="1"/>
    </cacheField>
    <cacheField name="rating" numFmtId="166">
      <sharedItems containsString="0" containsBlank="1" containsNumber="1" minValue="2" maxValue="5"/>
    </cacheField>
    <cacheField name="rounded rating" numFmtId="166">
      <sharedItems containsString="0" containsBlank="1" containsNumber="1" containsInteger="1" minValue="2" maxValue="5" count="5">
        <n v="4"/>
        <n v="5"/>
        <n v="3"/>
        <n v="2"/>
        <m/>
      </sharedItems>
    </cacheField>
    <cacheField name="average rating" numFmtId="166">
      <sharedItems containsString="0" containsBlank="1" containsNumber="1" minValue="2" maxValue="5"/>
    </cacheField>
    <cacheField name="rating_count" numFmtId="165">
      <sharedItems containsString="0" containsBlank="1" containsNumber="1" containsInteger="1" minValue="0" maxValue="426973"/>
    </cacheField>
    <cacheField name="Score" numFmtId="165">
      <sharedItems containsString="0" containsBlank="1" containsNumber="1" minValue="0" maxValue="23.45514378118013"/>
    </cacheField>
    <cacheField name="revenue" numFmtId="167">
      <sharedItems containsString="0" containsBlank="1" containsNumber="1" minValue="0" maxValue="2667292164"/>
    </cacheField>
    <cacheField name="Price Bucket" numFmtId="0">
      <sharedItems containsBlank="1" count="7">
        <s v="₹200-₹500"/>
        <s v="&gt;₹500"/>
        <s v="&lt;₹200"/>
        <m/>
        <s v="$200-$500" u="1"/>
        <s v="&gt;$500" u="1"/>
        <s v="&lt;$200" u="1"/>
      </sharedItems>
    </cacheField>
    <cacheField name="about_product" numFmtId="0">
      <sharedItems containsBlank="1" longText="1"/>
    </cacheField>
    <cacheField name="review_title" numFmtId="0">
      <sharedItems containsBlank="1" longText="1"/>
    </cacheField>
    <cacheField name="review_content"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O" refreshedDate="45841.990950694446" createdVersion="8" refreshedVersion="8" minRefreshableVersion="3" recordCount="1350" xr:uid="{A9CD4C76-DA99-4131-B3E2-B8B56B2854B4}">
  <cacheSource type="worksheet">
    <worksheetSource name="Table1"/>
  </cacheSource>
  <cacheFields count="20">
    <cacheField name="product_id" numFmtId="0">
      <sharedItems/>
    </cacheField>
    <cacheField name="product_name" numFmtId="0">
      <sharedItems longText="1"/>
    </cacheField>
    <cacheField name="category" numFmtId="0">
      <sharedItems/>
    </cacheField>
    <cacheField name="level 2 category" numFmtId="0">
      <sharedItems/>
    </cacheField>
    <cacheField name="level 3 category" numFmtId="0">
      <sharedItems/>
    </cacheField>
    <cacheField name="level 4 category" numFmtId="0">
      <sharedItems/>
    </cacheField>
    <cacheField name="discounted_price" numFmtId="167">
      <sharedItems containsSemiMixedTypes="0" containsString="0" containsNumber="1" minValue="39" maxValue="77990"/>
    </cacheField>
    <cacheField name="actual_price" numFmtId="167">
      <sharedItems containsSemiMixedTypes="0" containsString="0" containsNumber="1" minValue="39" maxValue="139900"/>
    </cacheField>
    <cacheField name="discount_percentage" numFmtId="9">
      <sharedItems containsSemiMixedTypes="0" containsString="0" containsNumber="1" minValue="0" maxValue="0.94"/>
    </cacheField>
    <cacheField name="discount of 50% or more" numFmtId="9">
      <sharedItems/>
    </cacheField>
    <cacheField name="rating" numFmtId="166">
      <sharedItems containsSemiMixedTypes="0" containsString="0" containsNumber="1" minValue="2" maxValue="5"/>
    </cacheField>
    <cacheField name="rounded rating" numFmtId="166">
      <sharedItems containsSemiMixedTypes="0" containsString="0" containsNumber="1" containsInteger="1" minValue="2" maxValue="5"/>
    </cacheField>
    <cacheField name="average rating" numFmtId="166">
      <sharedItems containsSemiMixedTypes="0" containsString="0" containsNumber="1" minValue="2" maxValue="5"/>
    </cacheField>
    <cacheField name="rating_count" numFmtId="165">
      <sharedItems containsSemiMixedTypes="0" containsString="0" containsNumber="1" containsInteger="1" minValue="0" maxValue="426973"/>
    </cacheField>
    <cacheField name="Score" numFmtId="165">
      <sharedItems containsSemiMixedTypes="0" containsString="0" containsNumber="1" minValue="0" maxValue="23.45514378118013"/>
    </cacheField>
    <cacheField name="revenue" numFmtId="167">
      <sharedItems containsSemiMixedTypes="0" containsString="0" containsNumber="1" minValue="0" maxValue="2667292164"/>
    </cacheField>
    <cacheField name="Price Bucket" numFmtId="168">
      <sharedItems/>
    </cacheField>
    <cacheField name="about_product" numFmtId="0">
      <sharedItems longText="1"/>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O" refreshedDate="45841.995415740741" createdVersion="8" refreshedVersion="8" minRefreshableVersion="3" recordCount="1351" xr:uid="{550E1580-642F-4CA2-AC06-4568BA97802E}">
  <cacheSource type="worksheet">
    <worksheetSource ref="A1:V1048576" sheet="amazon cleaned (2)"/>
  </cacheSource>
  <cacheFields count="22">
    <cacheField name="product_id" numFmtId="0">
      <sharedItems containsBlank="1"/>
    </cacheField>
    <cacheField name="product_name" numFmtId="0">
      <sharedItems containsBlank="1" longText="1"/>
    </cacheField>
    <cacheField name="category" numFmtId="0">
      <sharedItems containsBlank="1" count="10">
        <s v="Electronics"/>
        <s v="Computers&amp;Accessories"/>
        <s v="Home&amp;Kitchen"/>
        <s v="MusicalInstruments"/>
        <s v="OfficeProducts"/>
        <s v="Toys&amp;Games"/>
        <s v="HomeImprovement"/>
        <s v="Health&amp;PersonalCare"/>
        <s v="Car&amp;Motorbike"/>
        <m/>
      </sharedItems>
    </cacheField>
    <cacheField name="level 2 category" numFmtId="0">
      <sharedItems containsBlank="1"/>
    </cacheField>
    <cacheField name="level 3 category" numFmtId="0">
      <sharedItems containsBlank="1"/>
    </cacheField>
    <cacheField name="level 4 category" numFmtId="0">
      <sharedItems containsBlank="1" count="165">
        <s v="Cables"/>
        <s v="MicroSD"/>
        <s v="PenDrives"/>
        <s v="Smartphones"/>
        <s v="ManualChoppers&amp;Chippers"/>
        <s v="Chargers"/>
        <s v="Repeaters&amp;Extenders"/>
        <s v="In-Ear"/>
        <s v="InternalHardDrives"/>
        <s v="WirelessUSBAdapters"/>
        <s v="BluetoothAdapters"/>
        <s v="ExternalHardDisks"/>
        <s v="Routers"/>
        <s v="SecureDigitalCards"/>
        <s v="PowerBanks"/>
        <s v="Mice"/>
        <s v="On-Ear"/>
        <s v="Kettles&amp;HotWaterDispensers"/>
        <s v="DomeCameras"/>
        <s v="BasicMobiles"/>
        <s v="SmartWatches"/>
        <s v="Memory"/>
        <s v="SmartTelevisions"/>
        <s v="PowerLANAdapters"/>
        <s v="Batteries"/>
        <s v="BluetoothSpeakers"/>
        <s v="SurgeProtectors"/>
        <s v="Gamepads"/>
        <s v="Stands"/>
        <s v="InstantWaterHeaters"/>
        <s v="InductionCooktop"/>
        <s v="DigitalKitchenScales"/>
        <s v="Irons,Steamers&amp;Accessories"/>
        <s v="Over-Ear"/>
        <s v="NotebookComputerStands"/>
        <s v="SandwichMakers"/>
        <s v="Condenser"/>
        <s v="ScreenProtectors"/>
        <s v="Tripods&amp;Monopods"/>
        <s v="HardDiskBags"/>
        <s v="GamingMice"/>
        <s v="MixerGrinders"/>
        <s v="ImmersionRods"/>
        <s v="Bags&amp;Sleeves"/>
        <s v="AutomobileAccessories"/>
        <s v="Keyboards"/>
        <s v="Cleaners"/>
        <s v="Vacuums&amp;FloorCare"/>
        <s v="Keyboard&amp;MouseSets"/>
        <s v="CeilingFans"/>
        <s v="CoolingPads"/>
        <s v="Calculators"/>
        <s v="Webcams&amp;VoIPEquipment"/>
        <s v="ColouringPens&amp;Markers"/>
        <s v="EggBoilers"/>
        <s v="Cases"/>
        <s v="Lapdesks"/>
        <s v="OutdoorSpeakers"/>
        <s v="Paints"/>
        <s v="WaterFilters&amp;Purifiers"/>
        <s v="StylusPens"/>
        <s v="Adapters"/>
        <s v="HandMixers"/>
        <s v="Cables&amp;Adapters"/>
        <s v="Photo&amp;VideoAccessories"/>
        <s v="Maintenance,Upkeep&amp;Repairs"/>
        <s v="DrawingMedia"/>
        <s v="Batteries&amp;Chargers"/>
        <s v="Keyboard&amp;MiceAccessories"/>
        <s v="LaptopAccessories"/>
        <s v="Bags,Cases&amp;Sleeves"/>
        <s v="JuicerMixerGrinders"/>
        <s v="CameraPrivacyCovers"/>
        <s v="HandBlenders"/>
        <s v="StorageWaterHeaters"/>
        <s v="Pop-upToasters"/>
        <s v="Stationery"/>
        <s v="Cable Organiser"/>
        <s v="OvenToasterGrills"/>
        <s v="ExhaustFans"/>
        <s v="Headsets"/>
        <s v="CardReader"/>
        <s v="InkjetInkCartridges"/>
        <s v="WaterCartridges"/>
        <s v="Projectors"/>
        <s v="Film"/>
        <s v="SatelliteReceivers"/>
        <s v="GraphicTablets"/>
        <s v="Rice&amp;PastaCookers"/>
        <s v="PhotoStudio&amp;Lighting"/>
        <s v="Lamps"/>
        <s v="FanHeaters"/>
        <s v="Tape"/>
        <s v="SmallApplianceParts&amp;Accessories"/>
        <s v="Mounts"/>
        <s v="DeepFatFryers"/>
        <s v="GamingKeyboards"/>
        <s v="ElectricHeaters"/>
        <s v="USBHubs"/>
        <s v="LaundryBaskets"/>
        <s v="CableConnectionProtectors"/>
        <s v="LaptopChargers&amp;PowerSupplies"/>
        <s v="Tablets"/>
        <s v="Printers"/>
        <s v="Caddies"/>
        <s v="WaterPurifierAccessories"/>
        <s v="VacuumSealers"/>
        <s v="MiniFoodProcessors&amp;Choppers"/>
        <s v="PCSpeakers"/>
        <s v="Macro&amp;RinglightFlashes"/>
        <s v="Mills&amp;Grinders"/>
        <s v="CoffeeMakerAccessories"/>
        <s v="PedestalFans"/>
        <s v="Cases&amp;Covers"/>
        <s v="HEPAAirPurifiers"/>
        <s v="SoundbarSpeakers"/>
        <s v="USBtoUSBAdapters"/>
        <s v="Split-SystemAirConditioners"/>
        <s v="LaundryBags"/>
        <s v="Sewing&amp;EmbroideryMachines"/>
        <s v="PCMicrophones"/>
        <s v="MultimediaSpeakerSystems"/>
        <s v="DripCoffeeMachines"/>
        <s v="InkjetPrinters"/>
        <s v="StandardTelevisions"/>
        <s v="FanParts&amp;Accessories"/>
        <s v="Monitors"/>
        <s v="TableFans"/>
        <s v="Humidifiers"/>
        <s v="IroningAccessories"/>
        <s v="WeighingScales"/>
        <s v="SpeakerAccessories"/>
        <s v="EspressoMachines"/>
        <s v="TonerCartridges"/>
        <s v="TVMounts,Stands&amp;Turntables"/>
        <s v="USB Protector"/>
        <s v="RemoteControls"/>
        <s v="CoffeePresses"/>
        <s v="MilkFrothers"/>
        <s v="RoomHeaters"/>
        <s v="PCHeadsets"/>
        <s v="InkjetInkRefills&amp;Kits"/>
        <s v="Juicers"/>
        <s v="VideoCameras"/>
        <s v="PressureWashers,Steam&amp;WindowCleaners"/>
        <s v="WaffleMakers&amp;Irons"/>
        <s v="HeatConvectors"/>
        <s v="AVReceivers&amp;Amplifiers"/>
        <s v="StandMixers"/>
        <s v="StovetopEspressoPots"/>
        <s v="AirPurifiers&amp;Ionizers"/>
        <s v="RotiMakers"/>
        <s v="YogurtMakers"/>
        <s v="Copy&amp;PrintingPaper"/>
        <s v="PhoneCharms"/>
        <s v="StreamingClients"/>
        <s v="Earpads"/>
        <s v="HalogenHeaters"/>
        <s v="Laptops"/>
        <s v="3DGlasses"/>
        <s v="TowerSpeakers"/>
        <s v="CoffeeGrinders"/>
        <m/>
        <s v="D√©cor" u="1"/>
        <s v="Cable" u="1"/>
      </sharedItems>
    </cacheField>
    <cacheField name="Product Name" numFmtId="0">
      <sharedItems containsBlank="1"/>
    </cacheField>
    <cacheField name="discounted_price" numFmtId="167">
      <sharedItems containsString="0" containsBlank="1" containsNumber="1" minValue="39" maxValue="77990"/>
    </cacheField>
    <cacheField name="actual_price" numFmtId="167">
      <sharedItems containsString="0" containsBlank="1" containsNumber="1" minValue="39" maxValue="139900"/>
    </cacheField>
    <cacheField name="discount_percentage" numFmtId="9">
      <sharedItems containsString="0" containsBlank="1" containsNumber="1" minValue="0" maxValue="0.94"/>
    </cacheField>
    <cacheField name="discount of 50% or more" numFmtId="9">
      <sharedItems containsBlank="1" count="3">
        <s v="Yes"/>
        <s v="No"/>
        <m/>
      </sharedItems>
    </cacheField>
    <cacheField name="rating" numFmtId="166">
      <sharedItems containsString="0" containsBlank="1" containsNumber="1" minValue="2" maxValue="5"/>
    </cacheField>
    <cacheField name="rounded rating" numFmtId="166">
      <sharedItems containsString="0" containsBlank="1" containsNumber="1" containsInteger="1" minValue="2" maxValue="5"/>
    </cacheField>
    <cacheField name="average rating" numFmtId="166">
      <sharedItems containsString="0" containsBlank="1" containsNumber="1" minValue="2" maxValue="5"/>
    </cacheField>
    <cacheField name="rating_count" numFmtId="165">
      <sharedItems containsString="0" containsBlank="1" containsNumber="1" containsInteger="1" minValue="0" maxValue="426973"/>
    </cacheField>
    <cacheField name="Score" numFmtId="165">
      <sharedItems containsString="0" containsBlank="1" containsNumber="1" minValue="0" maxValue="23.45514378118013"/>
    </cacheField>
    <cacheField name="revenue" numFmtId="167">
      <sharedItems containsString="0" containsBlank="1" containsNumber="1" minValue="0" maxValue="2667292164"/>
    </cacheField>
    <cacheField name="Price Drop" numFmtId="167">
      <sharedItems containsString="0" containsBlank="1" containsNumber="1" minValue="0" maxValue="61910"/>
    </cacheField>
    <cacheField name="Price Bucket" numFmtId="0">
      <sharedItems containsBlank="1" count="7">
        <s v="₹200-₹500"/>
        <s v="&gt;₹500"/>
        <s v="&lt;₹200"/>
        <m/>
        <s v="$200-$500" u="1"/>
        <s v="&gt;$500" u="1"/>
        <s v="&lt;$200" u="1"/>
      </sharedItems>
    </cacheField>
    <cacheField name="about_product" numFmtId="0">
      <sharedItems containsBlank="1" longText="1"/>
    </cacheField>
    <cacheField name="review_title" numFmtId="0">
      <sharedItems containsBlank="1" longText="1"/>
    </cacheField>
    <cacheField name="review_content" numFmtId="0">
      <sharedItems containsBlank="1" longText="1"/>
    </cacheField>
  </cacheFields>
  <extLst>
    <ext xmlns:x14="http://schemas.microsoft.com/office/spreadsheetml/2009/9/main" uri="{725AE2AE-9491-48be-B2B4-4EB974FC3084}">
      <x14:pivotCacheDefinition pivotCacheId="70159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14I8SX4Y"/>
    <s v="Amazon Basics High-Speed HDMI Cable, 6 Feet (2-Pack),Black"/>
    <x v="0"/>
    <s v="HomeTheater,TV&amp;Video"/>
    <s v="Accessories"/>
    <x v="0"/>
    <n v="309"/>
    <n v="1400"/>
    <n v="0.78"/>
    <s v="Yes"/>
    <n v="4.4000000000000004"/>
    <x v="0"/>
    <n v="4.1658031088082899"/>
    <n v="426973"/>
    <n v="23.45514378118013"/>
    <n v="131934657"/>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14I8SSD0"/>
    <s v="Amazon Basics High-Speed HDMI Cable, 6 Feet - Supports Ethernet, 3D, 4K video,Black"/>
    <x v="0"/>
    <s v="HomeTheater,TV&amp;Video"/>
    <s v="Accessories"/>
    <x v="0"/>
    <n v="309"/>
    <n v="475"/>
    <n v="0.35"/>
    <s v="No"/>
    <n v="4.4000000000000004"/>
    <x v="0"/>
    <n v="4.1645833333333337"/>
    <n v="426973"/>
    <n v="23.448275955601584"/>
    <n v="131934657"/>
    <x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7KSMBL2H"/>
    <s v="AmazonBasics Flexible Premium HDMI Cable (Black, 4K@60Hz, 18Gbps), 3-Foot"/>
    <x v="0"/>
    <s v="HomeTheater,TV&amp;Video"/>
    <s v="Accessories"/>
    <x v="0"/>
    <n v="219"/>
    <n v="700"/>
    <n v="0.69"/>
    <s v="Yes"/>
    <n v="4.4000000000000004"/>
    <x v="0"/>
    <n v="4.163350785340314"/>
    <n v="426973"/>
    <n v="23.441336215619071"/>
    <n v="93507087"/>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X7DY7Q4"/>
    <s v="SanDisk Extreme SD UHS I 64GB Card for 4K Video for DSLR and Mirrorless Cameras 170MB/s Read &amp; 80MB/s Write"/>
    <x v="0"/>
    <s v="Accessories"/>
    <s v="MemoryCards"/>
    <x v="1"/>
    <n v="939"/>
    <n v="1800"/>
    <n v="0.48"/>
    <s v="No"/>
    <n v="4.5"/>
    <x v="1"/>
    <n v="4.3599999999999994"/>
    <n v="205052"/>
    <n v="23.159736316145356"/>
    <n v="192543828"/>
    <x v="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05FYNT3G"/>
    <s v="SanDisk Cruzer Blade 32GB USB Flash Drive"/>
    <x v="1"/>
    <s v="ExternalDevices&amp;DataStorage"/>
    <s v="PenDrives"/>
    <x v="2"/>
    <n v="289"/>
    <n v="650"/>
    <n v="0.56000000000000005"/>
    <s v="Yes"/>
    <n v="4.3"/>
    <x v="0"/>
    <n v="4.26"/>
    <n v="253105"/>
    <n v="23.018068396277695"/>
    <n v="73147345"/>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9GFPVD9Y"/>
    <s v="Redmi 9 Activ (Carbon Black, 4GB RAM, 64GB Storage) | Octa-core Helio G35 | 5000 mAh Battery"/>
    <x v="0"/>
    <s v="Mobiles&amp;Accessories"/>
    <s v="Smartphones&amp;BasicMobiles"/>
    <x v="3"/>
    <n v="8499"/>
    <n v="10999"/>
    <n v="0.23"/>
    <s v="No"/>
    <n v="4.0999999999999996"/>
    <x v="0"/>
    <n v="4.1000000000000005"/>
    <n v="313836"/>
    <n v="22.536486989071296"/>
    <n v="2667292164"/>
    <x v="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2GB RAM, 32GB Storage) | 2GHz Octa-core Helio G25 Processor | 5000 mAh Battery"/>
    <x v="0"/>
    <s v="Mobiles&amp;Accessories"/>
    <s v="Smartphones&amp;BasicMobiles"/>
    <x v="3"/>
    <n v="6499"/>
    <n v="8499"/>
    <n v="0.24"/>
    <s v="No"/>
    <n v="4.0999999999999996"/>
    <x v="0"/>
    <n v="4.1000000000000005"/>
    <n v="313836"/>
    <n v="22.536486989071296"/>
    <n v="2039620164"/>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M8CGS"/>
    <s v="Redmi 9A Sport (Carbon Black, 2GB RAM, 32GB Storage) | 2GHz Octa-core Helio G25 Processor | 5000 mAh Battery"/>
    <x v="0"/>
    <s v="Mobiles&amp;Accessories"/>
    <s v="Smartphones&amp;BasicMobiles"/>
    <x v="3"/>
    <n v="6499"/>
    <n v="7999"/>
    <n v="0.19"/>
    <s v="No"/>
    <n v="4.0999999999999996"/>
    <x v="0"/>
    <n v="4.1000000000000005"/>
    <n v="313832"/>
    <n v="22.536464294249164"/>
    <n v="2039594168"/>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PN6TP"/>
    <s v="Redmi 9A Sport (Coral Green, 3GB RAM, 32GB Storage) | 2GHz Octa-core Helio G25 Processor | 5000 mAh Battery"/>
    <x v="0"/>
    <s v="Mobiles&amp;Accessories"/>
    <s v="Smartphones&amp;BasicMobiles"/>
    <x v="3"/>
    <n v="7499"/>
    <n v="9499"/>
    <n v="0.21"/>
    <s v="No"/>
    <n v="4.0999999999999996"/>
    <x v="0"/>
    <n v="4.0999999999999996"/>
    <n v="313832"/>
    <n v="22.536464294249161"/>
    <n v="2353426168"/>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1N6LU1VF"/>
    <s v="SanDisk Ultra Dual 64 GB USB 3.0 OTG Pen Drive (Black)"/>
    <x v="1"/>
    <s v="ExternalDevices&amp;DataStorage"/>
    <s v="PenDrives"/>
    <x v="2"/>
    <n v="579"/>
    <n v="1400"/>
    <n v="0.59"/>
    <s v="Yes"/>
    <n v="4.3"/>
    <x v="0"/>
    <n v="4.2555555555555564"/>
    <n v="189104"/>
    <n v="22.455302817262975"/>
    <n v="109491216"/>
    <x v="1"/>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9MT84WV5"/>
    <s v="Samsung EVO Plus 128GB microSDXC UHS-I U3 130MB/s Full HD &amp; 4K UHD Memory Card with Adapter (MB-MC128KA), Blue"/>
    <x v="0"/>
    <s v="Accessories"/>
    <s v="MemoryCards"/>
    <x v="1"/>
    <n v="1149"/>
    <n v="3999"/>
    <n v="0.71"/>
    <s v="Yes"/>
    <n v="4.3"/>
    <x v="0"/>
    <n v="4.3444444444444441"/>
    <n v="140036"/>
    <n v="22.357565935015657"/>
    <n v="160901364"/>
    <x v="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9MT6XSFW"/>
    <s v="Samsung EVO Plus 64GB microSDXC UHS-I U1 130MB/s Full HD &amp; 4K UHD Memory Card with Adapter (MB-MC64KA), Blue"/>
    <x v="0"/>
    <s v="Accessories"/>
    <s v="MemoryCards"/>
    <x v="1"/>
    <n v="599"/>
    <n v="1899"/>
    <n v="0.68"/>
    <s v="Yes"/>
    <n v="4.3"/>
    <x v="0"/>
    <n v="4.3499999999999996"/>
    <n v="140036"/>
    <n v="22.386156172784219"/>
    <n v="83881564"/>
    <x v="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1LWYDEQ7"/>
    <s v="Pigeon Polypropylene Mini Handy and Compact Chopper with 3 Blades for Effortlessly Chopping Vegetables and Fruits for Your Kitchen (12420, Green, 400 ml)"/>
    <x v="2"/>
    <s v="Kitchen&amp;Dining"/>
    <s v="KitchenTools"/>
    <x v="4"/>
    <n v="199"/>
    <n v="495"/>
    <n v="0.6"/>
    <s v="Yes"/>
    <n v="4.0999999999999996"/>
    <x v="0"/>
    <n v="4.0999999999999996"/>
    <n v="270563"/>
    <n v="22.272307044614447"/>
    <n v="53842037"/>
    <x v="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8HV83HL3"/>
    <s v="MI Power Bank 3i 20000mAh Lithium Polymer 18W Fast Power Delivery Charging | Input- Type C | Micro USB| Triple Output | Sandstone Black"/>
    <x v="0"/>
    <s v="Mobiles&amp;Accessories"/>
    <s v="MobileAccessories"/>
    <x v="5"/>
    <n v="2049"/>
    <n v="2199"/>
    <n v="7.0000000000000007E-2"/>
    <s v="No"/>
    <n v="4.3"/>
    <x v="0"/>
    <n v="4.166666666666667"/>
    <n v="178912"/>
    <n v="21.886007908297167"/>
    <n v="366590688"/>
    <x v="1"/>
    <s v="20000mAh Lithium Polymer battery|18W Fast Charging|Triple port output|Dual input port (Micro-USB/USB-C, Charging Time : 6.9 hours|Power Delivery|Advanced 12 Layer chip protection|Smart power management|6 months domestic warranty"/>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DC4RZPY"/>
    <s v="Amazon Basics USB A to Lightning MFi Certified Charging Cable (White, 1.2 meter)"/>
    <x v="1"/>
    <s v="Accessories&amp;Peripherals"/>
    <s v="Cables&amp;Accessories"/>
    <x v="0"/>
    <n v="709"/>
    <n v="1999"/>
    <n v="0.65"/>
    <s v="Yes"/>
    <n v="4.0999999999999996"/>
    <x v="0"/>
    <n v="4.1621052631578941"/>
    <n v="178817"/>
    <n v="21.861088437889482"/>
    <n v="126781253"/>
    <x v="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8HVL8QN3"/>
    <s v="Mi 10000mAH Li-Polymer, Micro-USB and Type C Input Port, Power Bank 3i with 18W Fast Charging (Midnight Black)"/>
    <x v="0"/>
    <s v="Mobiles&amp;Accessories"/>
    <s v="MobileAccessories"/>
    <x v="5"/>
    <n v="1149"/>
    <n v="2199"/>
    <n v="0.48"/>
    <s v="No"/>
    <n v="4.3"/>
    <x v="0"/>
    <n v="4.1615384615384619"/>
    <n v="178912"/>
    <n v="21.859071283179262"/>
    <n v="205569888"/>
    <x v="1"/>
    <s v="Warranty : 6 months domestic warranty|Warranty : 6 months domestic warranty|It can be a gift option|Best-in class specs"/>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0A0VCJPI"/>
    <s v="TP-Link TL-WA850RE Single_Band 300Mbps RJ45 Wireless Range Extender, Broadband/Wi-Fi Extender, Wi-Fi Booster/Hotspot with 1 Ethernet Port, Plug and Play, Built-in Access Point Mode, White"/>
    <x v="1"/>
    <s v="NetworkingDevices"/>
    <s v="Repeaters&amp;Extenders"/>
    <x v="6"/>
    <n v="1469"/>
    <n v="2499"/>
    <n v="0.41"/>
    <s v="No"/>
    <n v="4.2"/>
    <x v="0"/>
    <n v="4.2"/>
    <n v="156638"/>
    <n v="21.818579587920567"/>
    <n v="230101222"/>
    <x v="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7GPXXNNG"/>
    <s v="boAt Bassheads 100 in Ear Wired Earphones with Mic(Taffy Pink)"/>
    <x v="0"/>
    <s v="Headphones,Earbuds&amp;Accessories"/>
    <s v="Headphones"/>
    <x v="7"/>
    <n v="349"/>
    <n v="999"/>
    <n v="0.65"/>
    <s v="Yes"/>
    <n v="4.0999999999999996"/>
    <x v="0"/>
    <n v="3.8941176470588239"/>
    <n v="363713"/>
    <n v="21.654253717717484"/>
    <n v="126935837"/>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GQD4K6L"/>
    <s v="boAt Bassheads 100 in Ear Wired Earphones with Mic(Furious Red)"/>
    <x v="0"/>
    <s v="Headphones,Earbuds&amp;Accessories"/>
    <s v="Headphones"/>
    <x v="7"/>
    <n v="379"/>
    <n v="999"/>
    <n v="0.62"/>
    <s v="Yes"/>
    <n v="4.0999999999999996"/>
    <x v="0"/>
    <n v="3.89"/>
    <n v="363713"/>
    <n v="21.631356470583945"/>
    <n v="137847227"/>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G3YNLJB"/>
    <s v="Crucial BX500 240GB 3D NAND SATA 6.35 cm (2.5-inch) SSD (CT240BX500SSD1)"/>
    <x v="1"/>
    <s v="Components"/>
    <s v="InternalSolidStateDrives"/>
    <x v="8"/>
    <n v="1815"/>
    <n v="3100"/>
    <n v="0.41"/>
    <s v="No"/>
    <n v="4.5"/>
    <x v="1"/>
    <n v="4.3499999999999996"/>
    <n v="92925"/>
    <n v="21.611397008549833"/>
    <n v="168658875"/>
    <x v="1"/>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71Z8M4KX"/>
    <s v="boAt BassHeads 100 in-Ear Wired Headphones with Mic (Black)"/>
    <x v="0"/>
    <s v="Headphones,Earbuds&amp;Accessories"/>
    <s v="Headphones"/>
    <x v="7"/>
    <n v="365"/>
    <n v="999"/>
    <n v="0.63"/>
    <s v="Yes"/>
    <n v="4.0999999999999996"/>
    <x v="0"/>
    <n v="3.8857142857142852"/>
    <n v="363711"/>
    <n v="21.60751536239691"/>
    <n v="132754515"/>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088TKTY2"/>
    <s v="TP-LINK WiFi Dongle 300 Mbps Mini Wireless Network USB Wi-Fi Adapter for PC Desktop Laptop(Supports Windows 11/10/8.1/8/7/XP, Mac OS 10.9-10.15 and Linux, WPS, Soft AP Mode, USB 2.0) (TL-WN823N),Black"/>
    <x v="1"/>
    <s v="NetworkingDevices"/>
    <s v="NetworkAdapters"/>
    <x v="9"/>
    <n v="649"/>
    <n v="1399"/>
    <n v="0.54"/>
    <s v="Yes"/>
    <n v="4.2"/>
    <x v="0"/>
    <n v="4.0928571428571434"/>
    <n v="179691"/>
    <n v="21.506035495999054"/>
    <n v="116619459"/>
    <x v="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8IFXQFU"/>
    <s v="TP-Link USB WiFi Adapter for PC(TL-WN725N), N150 Wireless Network Adapter for Desktop - Nano Size WiFi Dongle Compatible with Windows 11/10/7/8/8.1/XP/ Mac OS 10.9-10.15 Linux Kernel 2.6.18-4.4.3"/>
    <x v="1"/>
    <s v="NetworkingDevices"/>
    <s v="NetworkAdapters"/>
    <x v="9"/>
    <n v="499"/>
    <n v="999"/>
    <n v="0.5"/>
    <s v="Yes"/>
    <n v="4.2"/>
    <x v="0"/>
    <n v="4.0846153846153852"/>
    <n v="179691"/>
    <n v="21.462728940429184"/>
    <n v="89665809"/>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2SZEOLG"/>
    <s v="TP-Link Nano USB WiFi Dongle 150Mbps High Gain Wireless Network Wi-Fi Adapter for PC Desktop and Laptops, Supports Windows 10/8.1/8/7/XP, Linux, Mac OS X (TL-WN722N)"/>
    <x v="1"/>
    <s v="NetworkingDevices"/>
    <s v="NetworkAdapters"/>
    <x v="9"/>
    <n v="749"/>
    <n v="1339"/>
    <n v="0.44"/>
    <s v="No"/>
    <n v="4.2"/>
    <x v="0"/>
    <n v="4.0750000000000011"/>
    <n v="179692"/>
    <n v="21.412214474367168"/>
    <n v="134589308"/>
    <x v="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8K3H92Z"/>
    <s v="TP-Link USB Bluetooth Adapter for PC, 5.0 Bluetooth Dongle Receiver (UB500) Supports Windows 11/10/8.1/7 for Desktop, Laptop, Mouse, Keyboard, Printers, Headsets, Speakers, PS4/ Xbox Controllers"/>
    <x v="1"/>
    <s v="NetworkingDevices"/>
    <s v="NetworkAdapters"/>
    <x v="10"/>
    <n v="599"/>
    <n v="899"/>
    <n v="0.33"/>
    <s v="No"/>
    <n v="4.3"/>
    <x v="0"/>
    <n v="4.3"/>
    <n v="95116"/>
    <n v="21.406510019775542"/>
    <n v="56974484"/>
    <x v="1"/>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7VTFN6HM"/>
    <s v="Western Digital WD 2TB My Passport Portable Hard Disk Drive, USB 3.0 with¬† Automatic Backup, 256 Bit AES Hardware Encryption,Password Protection,Compatible with Windows and Mac, External HDD-Black"/>
    <x v="1"/>
    <s v="ExternalDevices&amp;DataStorage"/>
    <s v="ExternalHardDisks"/>
    <x v="11"/>
    <n v="5599"/>
    <n v="7350"/>
    <n v="0.24"/>
    <s v="No"/>
    <n v="4.4000000000000004"/>
    <x v="0"/>
    <n v="4.4000000000000004"/>
    <n v="73005"/>
    <n v="21.398777637998066"/>
    <n v="408754995"/>
    <x v="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1HGCLUH6"/>
    <s v="TP-link N300 WiFi Wireless Router TL-WR845N | 300Mbps Wi-Fi Speed | Three 5dBi high gain Antennas | IPv6 Compatible | AP/RE/WISP Mode | Parental Control | Guest Network"/>
    <x v="1"/>
    <s v="NetworkingDevices"/>
    <s v="Routers"/>
    <x v="12"/>
    <n v="1149"/>
    <n v="1699"/>
    <n v="0.32"/>
    <s v="No"/>
    <n v="4.2"/>
    <x v="0"/>
    <n v="4.2"/>
    <n v="122478"/>
    <n v="21.36985885371011"/>
    <n v="140727222"/>
    <x v="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8GYG6T12"/>
    <s v="SanDisk Ultra SDHC UHS-I Card 32GB 120MB/s R for DSLR Cameras, for Full HD Recording, 10Y Warranty"/>
    <x v="0"/>
    <s v="Accessories"/>
    <s v="MemoryCards"/>
    <x v="13"/>
    <n v="449"/>
    <n v="800"/>
    <n v="0.44"/>
    <s v="No"/>
    <n v="4.4000000000000004"/>
    <x v="0"/>
    <n v="4.4000000000000004"/>
    <n v="69585"/>
    <n v="21.307096240046889"/>
    <n v="31243665"/>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8HVJCW95"/>
    <s v="MI 10000mAh 3i Lithium Polymer Power Bank Dual Input(Micro-USB and Type C) and Output Ports 18W Fast Charging (Metallic Blue)"/>
    <x v="0"/>
    <s v="Mobiles&amp;Accessories"/>
    <s v="MobileAccessories"/>
    <x v="14"/>
    <n v="1149"/>
    <n v="2199"/>
    <n v="0.48"/>
    <s v="No"/>
    <n v="4.3"/>
    <x v="0"/>
    <n v="4.0333333333333341"/>
    <n v="178912"/>
    <n v="21.18565565523166"/>
    <n v="205569888"/>
    <x v="1"/>
    <s v="10000mAh Lithium Polymer battery|18W Fast Charging|Dual output and input ports|Advanced 12 Layer chip protection|Smart power management|Micro-USB and Type C input port|6 months domestic warranty"/>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1MF8MB65"/>
    <s v="boAt Bassheads 225 in Ear Wired Earphones with Mic(Blue)"/>
    <x v="0"/>
    <s v="Headphones,Earbuds&amp;Accessories"/>
    <s v="Headphones"/>
    <x v="7"/>
    <n v="699"/>
    <n v="999"/>
    <n v="0.3"/>
    <s v="No"/>
    <n v="4.0999999999999996"/>
    <x v="0"/>
    <n v="3.8812499999999996"/>
    <n v="273189"/>
    <n v="21.100278997787154"/>
    <n v="190959111"/>
    <x v="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8L5FM4JC"/>
    <s v="SanDisk Ultra microSD UHS-I Card 64GB, 120MB/s R"/>
    <x v="0"/>
    <s v="Accessories"/>
    <s v="MemoryCards"/>
    <x v="1"/>
    <n v="649"/>
    <n v="2400"/>
    <n v="0.73"/>
    <s v="Yes"/>
    <n v="4.4000000000000004"/>
    <x v="0"/>
    <n v="4.3571428571428568"/>
    <n v="67260"/>
    <n v="21.035254465195731"/>
    <n v="43651740"/>
    <x v="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YW3RN3"/>
    <s v="SanDisk Ultra¬Æ microSDXC‚Ñ¢ UHS-I Card, 256GB, 150MB/s R, 10 Y Warranty, for Smartphones"/>
    <x v="0"/>
    <s v="Accessories"/>
    <s v="MemoryCards"/>
    <x v="1"/>
    <n v="1989"/>
    <n v="3500"/>
    <n v="0.43"/>
    <s v="No"/>
    <n v="4.4000000000000004"/>
    <x v="0"/>
    <n v="4.3500000000000005"/>
    <n v="67260"/>
    <n v="21.000770441482299"/>
    <n v="133780140"/>
    <x v="1"/>
    <s v="Ideal storage for Android smartphones and tablets|Up to 15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RVFDKP"/>
    <s v="SanDisk Ultra¬Æ microSDXC‚Ñ¢ UHS-I Card, 64GB, 140MB/s R, 10 Y Warranty, for Smartphones"/>
    <x v="0"/>
    <s v="Accessories"/>
    <s v="MemoryCards"/>
    <x v="1"/>
    <n v="569"/>
    <n v="1000"/>
    <n v="0.43"/>
    <s v="No"/>
    <n v="4.4000000000000004"/>
    <x v="0"/>
    <n v="4.3400000000000007"/>
    <n v="67259"/>
    <n v="20.952464785327198"/>
    <n v="38270371"/>
    <x v="1"/>
    <s v="Ideal storage for Android smartphones and tablets|Up to 14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0NH11KIK"/>
    <s v="AmazonBasics USB 2.0 Cable - A-Male to B-Male - for Personal Computer, Printer- 6 Feet (1.8 Meters), Black"/>
    <x v="1"/>
    <s v="Accessories&amp;Peripherals"/>
    <s v="Cables&amp;Accessories"/>
    <x v="0"/>
    <n v="209"/>
    <n v="695"/>
    <n v="0.7"/>
    <s v="Yes"/>
    <n v="4.5"/>
    <x v="1"/>
    <n v="4.162433862433863"/>
    <n v="107687"/>
    <n v="20.94606361775762"/>
    <n v="22506583"/>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1EZ0X3L8"/>
    <s v="SanDisk Ultra 64 GB USB Pen Drives (SDDDC2-064G-I35, Black, Silver)"/>
    <x v="1"/>
    <s v="ExternalDevices&amp;DataStorage"/>
    <s v="PenDrives"/>
    <x v="2"/>
    <n v="729"/>
    <n v="1650"/>
    <n v="0.56000000000000005"/>
    <s v="Yes"/>
    <n v="4.3"/>
    <x v="0"/>
    <n v="4.2500000000000009"/>
    <n v="82356"/>
    <n v="20.891727202716627"/>
    <n v="60037524"/>
    <x v="1"/>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BDYVC5TD"/>
    <s v="SanDisk Ultra¬Æ microSDXC‚Ñ¢ UHS-I Card, 128GB, 140MB/s R, 10 Y Warranty, for Smartphones"/>
    <x v="0"/>
    <s v="Accessories"/>
    <s v="MemoryCards"/>
    <x v="1"/>
    <n v="959"/>
    <n v="1800"/>
    <n v="0.47"/>
    <s v="No"/>
    <n v="4.4000000000000004"/>
    <x v="0"/>
    <n v="4.3250000000000002"/>
    <n v="67259"/>
    <n v="20.880048432382516"/>
    <n v="64501381"/>
    <x v="1"/>
    <s v="Ideal storage for Android smartphones and tablets|Up to 14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L5HMJVW"/>
    <s v="SanDisk Ultra microSD UHS-I Card 32GB, 120MB/s R"/>
    <x v="0"/>
    <s v="Accessories"/>
    <s v="MemoryCards"/>
    <x v="1"/>
    <n v="369"/>
    <n v="700"/>
    <n v="0.47"/>
    <s v="No"/>
    <n v="4.4000000000000004"/>
    <x v="0"/>
    <n v="4.3"/>
    <n v="67259"/>
    <n v="20.759354510808048"/>
    <n v="24818571"/>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ZJDWTJ1"/>
    <s v="Seagate Expansion 1TB External HDD - USB 3.0 for Windows and Mac with 3 yr Data Recovery Services, Portable Hard Drive (STKM1000400)"/>
    <x v="1"/>
    <s v="ExternalDevices&amp;DataStorage"/>
    <s v="ExternalHardDisks"/>
    <x v="11"/>
    <n v="4098"/>
    <n v="4999"/>
    <n v="0.18"/>
    <s v="No"/>
    <n v="4.5"/>
    <x v="1"/>
    <n v="4.4000000000000004"/>
    <n v="50810"/>
    <n v="20.706214065889426"/>
    <n v="208219380"/>
    <x v="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HDJ86NZ"/>
    <s v="boAt Deuce USB 300 2 in 1 Type-C &amp; Micro USB Stress Resistant, Tangle-Free, Sturdy Cable with 3A Fast Charging &amp; 480mbps Data Transmission, 10000+ Bends Lifespan and Extended 1.5m Length(Martian Red)"/>
    <x v="1"/>
    <s v="Accessories&amp;Peripherals"/>
    <s v="Cables&amp;Accessories"/>
    <x v="0"/>
    <n v="329"/>
    <n v="699"/>
    <n v="0.53"/>
    <s v="Yes"/>
    <n v="4.2"/>
    <x v="0"/>
    <n v="4.1606382978723406"/>
    <n v="94363"/>
    <n v="20.69836979074384"/>
    <n v="31045427"/>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CRL2GY6"/>
    <s v="boAt Rugged V3 Braided Micro USB Cable (Pearl White)"/>
    <x v="1"/>
    <s v="Accessories&amp;Peripherals"/>
    <s v="Cables&amp;Accessories"/>
    <x v="0"/>
    <n v="299"/>
    <n v="799"/>
    <n v="0.63"/>
    <s v="Yes"/>
    <n v="4.2"/>
    <x v="0"/>
    <n v="4.1604278074866308"/>
    <n v="94363"/>
    <n v="20.697322641838095"/>
    <n v="28214537"/>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89LZTCJ"/>
    <s v="boAt Rugged v3 Extra Tough Unbreakable Braided Micro USB Cable 1.5 Meter (Black)"/>
    <x v="1"/>
    <s v="Accessories&amp;Peripherals"/>
    <s v="Cables&amp;Accessories"/>
    <x v="0"/>
    <n v="299"/>
    <n v="799"/>
    <n v="0.63"/>
    <s v="Yes"/>
    <n v="4.2"/>
    <x v="0"/>
    <n v="4.1602150537634408"/>
    <n v="94363"/>
    <n v="20.6962642332667"/>
    <n v="28214537"/>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HDH26JX"/>
    <s v="boAt Deuce USB 300 2 in 1 Type-C &amp; Micro USB Stress Resistant, Sturdy Cable with 3A Fast Charging &amp; 480mbps Data Transmission, 10000+ Bends Lifespan and Extended 1.5m Length(Mercurial Black)"/>
    <x v="1"/>
    <s v="Accessories&amp;Peripherals"/>
    <s v="Cables&amp;Accessories"/>
    <x v="0"/>
    <n v="299"/>
    <n v="699"/>
    <n v="0.56999999999999995"/>
    <s v="Yes"/>
    <n v="4.2"/>
    <x v="0"/>
    <n v="4.160000000000001"/>
    <n v="94363"/>
    <n v="20.695194382440484"/>
    <n v="28214537"/>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11PVX6Z"/>
    <s v="AmazonBasics Micro USB Fast Charging Cable for Android Phones with Gold Plated Connectors (3 Feet, Black)"/>
    <x v="1"/>
    <s v="Accessories&amp;Peripherals"/>
    <s v="Cables&amp;Accessories"/>
    <x v="0"/>
    <n v="179"/>
    <n v="500"/>
    <n v="0.64"/>
    <s v="Yes"/>
    <n v="4.2"/>
    <x v="0"/>
    <n v="4.1597826086956529"/>
    <n v="92595"/>
    <n v="20.659943967262407"/>
    <n v="16574505"/>
    <x v="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232M876"/>
    <s v="Amazonbasics Micro Usb Fast Charging Cable For Android Smartphone,Personal Computer,Printer With Gold Plated Connectors (6 Feet, Black)"/>
    <x v="1"/>
    <s v="Accessories&amp;Peripherals"/>
    <s v="Cables&amp;Accessories"/>
    <x v="0"/>
    <n v="199"/>
    <n v="395"/>
    <n v="0.5"/>
    <s v="Yes"/>
    <n v="4.2"/>
    <x v="0"/>
    <n v="4.1595628415300556"/>
    <n v="92595"/>
    <n v="20.658852473366167"/>
    <n v="18426405"/>
    <x v="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94QZLJQ6"/>
    <s v="Seagate One Touch 2TB External HDD with Password Protection ‚Äì Black, for Windows and Mac, with 3 yr Data Recovery Services, and 4 Months Adobe CC Photography (STKY2000400)"/>
    <x v="1"/>
    <s v="ExternalDevices&amp;DataStorage"/>
    <s v="ExternalHardDisks"/>
    <x v="11"/>
    <n v="5799"/>
    <n v="7999"/>
    <n v="0.28000000000000003"/>
    <s v="No"/>
    <n v="4.5"/>
    <x v="1"/>
    <n v="4.3800000000000008"/>
    <n v="50273"/>
    <n v="20.591884270722886"/>
    <n v="291533127"/>
    <x v="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1J0XWYKQ"/>
    <s v="Logitech B170 Wireless Mouse, 2.4 GHz with USB Nano Receiver, Optical Tracking, 12-Months Battery Life, Ambidextrous, PC/Mac/Laptop - Black"/>
    <x v="1"/>
    <s v="Accessories&amp;Peripherals"/>
    <s v="Keyboards,Mice&amp;InputDevices"/>
    <x v="15"/>
    <n v="599"/>
    <n v="895"/>
    <n v="0.33"/>
    <s v="No"/>
    <n v="4.4000000000000004"/>
    <x v="0"/>
    <n v="4.2875000000000005"/>
    <n v="61314"/>
    <n v="20.526692366017205"/>
    <n v="36727086"/>
    <x v="1"/>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1DEWVZ2C"/>
    <s v="JBL C100SI Wired In Ear Headphones with Mic, JBL Pure Bass Sound, One Button Multi-function Remote, Angled Buds for Comfort fit (Black)"/>
    <x v="0"/>
    <s v="Headphones,Earbuds&amp;Accessories"/>
    <s v="Headphones"/>
    <x v="7"/>
    <n v="599"/>
    <n v="999"/>
    <n v="0.4"/>
    <s v="No"/>
    <n v="4.0999999999999996"/>
    <x v="0"/>
    <n v="3.8765957446808508"/>
    <n v="192590"/>
    <n v="20.486397383964594"/>
    <n v="115361410"/>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1DF26V7A"/>
    <s v="JBL C100SI Wired In Ear Headphones with Mic, JBL Pure Bass Sound, One Button Multi-function Remote, Premium Metallic Finish, Angled Buds for Comfort fit (Red)"/>
    <x v="0"/>
    <s v="Headphones,Earbuds&amp;Accessories"/>
    <s v="Headphones"/>
    <x v="7"/>
    <n v="599"/>
    <n v="1299"/>
    <n v="0.54"/>
    <s v="Yes"/>
    <n v="4.0999999999999996"/>
    <x v="0"/>
    <n v="3.8717391304347819"/>
    <n v="192589"/>
    <n v="20.460723214708985"/>
    <n v="115360811"/>
    <x v="1"/>
    <s v="JBL Signature Sound|Extra Deep Bass, Frequency range: 20-20kHz. Slip Proof : No|One-Button Universal Remote with Mic|Quick Launch Access to Google Assistant / Siri|Noise Cancelling Microphone|Sleek, Glossy &amp; Ergonomic design|Lightweight and Comfortable with 3 sizes of ear tips"/>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s v="boAt Rockerz 450 Bluetooth On Ear Headphones with Mic, Upto 15 Hours Playback, 40MM Drivers, Padded Ear Cushions, Integrated Controls and Dual Modes(Luscious Black)"/>
    <x v="0"/>
    <s v="Headphones,Earbuds&amp;Accessories"/>
    <s v="Headphones"/>
    <x v="16"/>
    <n v="1220"/>
    <n v="3990"/>
    <n v="0.69"/>
    <s v="Yes"/>
    <n v="4.0999999999999996"/>
    <x v="0"/>
    <n v="4.0571428571428569"/>
    <n v="107151"/>
    <n v="20.407429713887964"/>
    <n v="130724220"/>
    <x v="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1L8ZNWN2"/>
    <s v="HP v236w USB 2.0 64GB Pen Drive, Metal"/>
    <x v="1"/>
    <s v="ExternalDevices&amp;DataStorage"/>
    <s v="PenDrives"/>
    <x v="2"/>
    <n v="475"/>
    <n v="1500"/>
    <n v="0.68"/>
    <s v="Yes"/>
    <n v="4.2"/>
    <x v="0"/>
    <n v="4.2428571428571429"/>
    <n v="64273"/>
    <n v="20.399807036399213"/>
    <n v="30529675"/>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7WMS7TWB"/>
    <s v="Pigeon by Stovekraft Amaze Plus Electric Kettle (14289) with Stainless Steel Body, 1.5 litre, used for boiling Water, making tea and coffee, instant noodles, soup etc. 1500 Watt (Silver)"/>
    <x v="2"/>
    <s v="Kitchen&amp;HomeAppliances"/>
    <s v="SmallKitchenAppliances"/>
    <x v="17"/>
    <n v="649"/>
    <n v="1245"/>
    <n v="0.48"/>
    <s v="No"/>
    <n v="3.9"/>
    <x v="0"/>
    <n v="4.0031249999999998"/>
    <n v="123365"/>
    <n v="20.380691919748497"/>
    <n v="80063885"/>
    <x v="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7XLML2YS"/>
    <s v="TP-Link Tapo 360¬∞ 2MP 1080p Full HD Pan/Tilt Home Security Wi-Fi Smart Camera| Alexa Enabled| 2-Way Audio| Night Vision| Motion Detection| Sound and Light Alarm| Indoor CCTV (Tapo C200) White"/>
    <x v="0"/>
    <s v="Cameras&amp;Photography"/>
    <s v="SecurityCameras"/>
    <x v="18"/>
    <n v="2499"/>
    <n v="3299"/>
    <n v="0.24"/>
    <s v="No"/>
    <n v="4.2"/>
    <x v="0"/>
    <n v="4.0999999999999996"/>
    <n v="93112"/>
    <n v="20.372942309423181"/>
    <n v="232686888"/>
    <x v="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JQN8DGZ"/>
    <s v="boAt Airdopes 121v2 in-Ear True Wireless Earbuds with Upto 14 Hours Playback, 8MM Drivers, Battery Indicators, Lightweight Earbuds &amp; Multifunction Controls (Active Black, with Mic)"/>
    <x v="0"/>
    <s v="Headphones,Earbuds&amp;Accessories"/>
    <s v="Headphones"/>
    <x v="7"/>
    <n v="1299"/>
    <n v="2990"/>
    <n v="0.56999999999999995"/>
    <s v="Yes"/>
    <n v="3.8"/>
    <x v="0"/>
    <n v="3.8666666666666663"/>
    <n v="180998"/>
    <n v="20.329681211722711"/>
    <n v="235116402"/>
    <x v="1"/>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759QMF85"/>
    <s v="TP-Link AC750 Dual Band Wireless Cable Router, 4 10/100 LAN + 10/100 WAN Ports, Support Guest Network and Parental Control, 750Mbps Speed Wi-Fi, 3 Antennas (Archer C20) Blue, 2.4 GHz"/>
    <x v="1"/>
    <s v="NetworkingDevices"/>
    <s v="Routers"/>
    <x v="12"/>
    <n v="1529"/>
    <n v="2399"/>
    <n v="0.36"/>
    <s v="No"/>
    <n v="4.3"/>
    <x v="0"/>
    <n v="4.2"/>
    <n v="68409"/>
    <n v="20.307502279783112"/>
    <n v="104597361"/>
    <x v="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4IO5BMQ"/>
    <s v="Logitech M235 Wireless Mouse, 1000 DPI Optical Tracking, 12 Month Life Battery, Compatible with Windows, Mac, Chromebook/PC/Laptop"/>
    <x v="1"/>
    <s v="Accessories&amp;Peripherals"/>
    <s v="Keyboards,Mice&amp;InputDevices"/>
    <x v="15"/>
    <n v="699"/>
    <n v="995"/>
    <n v="0.3"/>
    <s v="No"/>
    <n v="4.5"/>
    <x v="1"/>
    <n v="4.2826086956521738"/>
    <n v="54405"/>
    <n v="20.280922153155437"/>
    <n v="38029095"/>
    <x v="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0NH13Q8W"/>
    <s v="AmazonBasics USB 2.0 Extension Cable for Personal Computer, Printer, 2-Pack - A-Male to A-Female - 3.3 Feet (1 Meter, Black)"/>
    <x v="1"/>
    <s v="Accessories&amp;Peripherals"/>
    <s v="Cables&amp;Accessories"/>
    <x v="0"/>
    <n v="299"/>
    <n v="800"/>
    <n v="0.63"/>
    <s v="Yes"/>
    <n v="4.5"/>
    <x v="1"/>
    <n v="4.1593406593406597"/>
    <n v="74977"/>
    <n v="20.276510580787747"/>
    <n v="22418123"/>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NH11PEY"/>
    <s v="AmazonBasics USB 2.0 - A-Male to A-Female Extension Cable for Personal Computer, Printer (Black, 9.8 Feet/3 Meters)"/>
    <x v="1"/>
    <s v="Accessories&amp;Peripherals"/>
    <s v="Cables&amp;Accessories"/>
    <x v="0"/>
    <n v="199"/>
    <n v="750"/>
    <n v="0.73"/>
    <s v="Yes"/>
    <n v="4.5"/>
    <x v="1"/>
    <n v="4.1574585635359123"/>
    <n v="74976"/>
    <n v="20.267311406861875"/>
    <n v="14920224"/>
    <x v="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9VCGPSY"/>
    <s v="HP X1000 Wired USB Mouse with 3 Handy Buttons, Fast-Moving Scroll Wheel and Optical Sensor works on most Surfaces (H2C21AA, Black/Grey)"/>
    <x v="1"/>
    <s v="Accessories&amp;Peripherals"/>
    <s v="Keyboards,Mice&amp;InputDevices"/>
    <x v="15"/>
    <n v="269"/>
    <n v="649"/>
    <n v="0.59"/>
    <s v="Yes"/>
    <n v="4.3"/>
    <x v="0"/>
    <n v="4.2727272727272725"/>
    <n v="54315"/>
    <n v="20.231055058491926"/>
    <n v="14610735"/>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7JJFSG2B"/>
    <s v="SanDisk Ultra 128 GB USB 3.0 Pen Drive (Black)"/>
    <x v="1"/>
    <s v="ExternalDevices&amp;DataStorage"/>
    <s v="PenDrives"/>
    <x v="2"/>
    <n v="889"/>
    <n v="2500"/>
    <n v="0.64"/>
    <s v="Yes"/>
    <n v="4.3"/>
    <x v="0"/>
    <n v="4.2499999999999991"/>
    <n v="55747"/>
    <n v="20.171474488320918"/>
    <n v="49559083"/>
    <x v="1"/>
    <s v="USB 3.0 enabled (USB 2.0 compatible)|Transfer up to 10 times faster than standard USB 2.0 drives; up to 100MB/s read speed|Secure file encryption and password protection|Stylish and portable design|SanDisk secure access software keeps files private|Country of Origin: Malaysia"/>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7S9S86BF"/>
    <s v="boAt Bassheads 242 in Ear Wired Earphones with Mic(Active Black)"/>
    <x v="0"/>
    <s v="Headphones,Earbuds&amp;Accessories"/>
    <s v="Headphones"/>
    <x v="7"/>
    <n v="599"/>
    <n v="1490"/>
    <n v="0.6"/>
    <s v="Yes"/>
    <n v="4.0999999999999996"/>
    <x v="0"/>
    <n v="3.8681818181818173"/>
    <n v="161679"/>
    <n v="20.148029598780305"/>
    <n v="96845721"/>
    <x v="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1D5H8LDM"/>
    <s v="AmazonBasics 3.5mm to 2-Male RCA Adapter Cable For Tablet, Smartphone (Black, 15 feet)"/>
    <x v="0"/>
    <s v="HomeTheater,TV&amp;Video"/>
    <s v="Accessories"/>
    <x v="0"/>
    <n v="489"/>
    <n v="1200"/>
    <n v="0.59"/>
    <s v="Yes"/>
    <n v="4.4000000000000004"/>
    <x v="0"/>
    <n v="4.1555555555555559"/>
    <n v="69538"/>
    <n v="20.122149299496286"/>
    <n v="34004082"/>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8H9Z3XQW"/>
    <s v="boAt Bassheads 242 in Ear Wired Earphones with Mic(Blue)"/>
    <x v="0"/>
    <s v="Headphones,Earbuds&amp;Accessories"/>
    <s v="Headphones"/>
    <x v="7"/>
    <n v="455"/>
    <n v="1490"/>
    <n v="0.69"/>
    <s v="Yes"/>
    <n v="4.0999999999999996"/>
    <x v="0"/>
    <n v="3.8627906976744177"/>
    <n v="161677"/>
    <n v="20.119928352891343"/>
    <n v="73563035"/>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78W65FJ7"/>
    <s v="boAt BassHeads 900 On-Ear Wired Headphones with Mic (White)"/>
    <x v="0"/>
    <s v="Headphones,Earbuds&amp;Accessories"/>
    <s v="Headphones"/>
    <x v="16"/>
    <n v="849"/>
    <n v="2490"/>
    <n v="0.66"/>
    <s v="Yes"/>
    <n v="4.2"/>
    <x v="0"/>
    <n v="4.05"/>
    <n v="91188"/>
    <n v="20.087766935295086"/>
    <n v="77418612"/>
    <x v="1"/>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GTYFC37"/>
    <s v="SanDisk 1TB Extreme Portable SSD 1050MB/s R, 1000MB/s W,Upto 2 Meter Drop Protection with IP55 Water/dust Resistance, HW Encryption, PC,MAC &amp; TypeC Smartphone Compatible, 5Y Warranty, External SSD"/>
    <x v="1"/>
    <s v="ExternalDevices&amp;DataStorage"/>
    <s v="ExternalSolidStateDrives"/>
    <x v="11"/>
    <n v="10389"/>
    <n v="32000"/>
    <n v="0.68"/>
    <s v="Yes"/>
    <n v="4.4000000000000004"/>
    <x v="0"/>
    <n v="4.3500000000000005"/>
    <n v="41398"/>
    <n v="20.083905850933572"/>
    <n v="430083822"/>
    <x v="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1FSYQ2A4"/>
    <s v="boAt Rockerz 400 Bluetooth On Ear Headphones With Mic With Upto 8 Hours Playback &amp; Soft Padded Ear Cushions(Grey/Green)"/>
    <x v="0"/>
    <s v="Headphones,Earbuds&amp;Accessories"/>
    <s v="Headphones"/>
    <x v="16"/>
    <n v="1399"/>
    <n v="2990"/>
    <n v="0.53"/>
    <s v="Yes"/>
    <n v="4.0999999999999996"/>
    <x v="0"/>
    <n v="4.0200000000000005"/>
    <n v="97175"/>
    <n v="20.049987254289679"/>
    <n v="135947825"/>
    <x v="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19ZZK5K"/>
    <s v="SanDisk Ultra Dual Drive Go USB Type C Pendrive for Mobile (Black, 128 GB, 5Y - SDDDC3-128G-I35)"/>
    <x v="1"/>
    <s v="ExternalDevices&amp;DataStorage"/>
    <s v="PenDrives"/>
    <x v="2"/>
    <n v="1109"/>
    <n v="2800"/>
    <n v="0.6"/>
    <s v="Yes"/>
    <n v="4.3"/>
    <x v="0"/>
    <n v="4.24"/>
    <n v="53464"/>
    <n v="20.047014981716544"/>
    <n v="59291576"/>
    <x v="1"/>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9V2Q4QVQ"/>
    <s v="Nokia 105 Single SIM, Keypad Mobile Phone with Wireless FM Radio | Charcoal"/>
    <x v="0"/>
    <s v="Mobiles&amp;Accessories"/>
    <s v="Smartphones&amp;BasicMobiles"/>
    <x v="19"/>
    <n v="1299"/>
    <n v="1599"/>
    <n v="0.19"/>
    <s v="No"/>
    <n v="4"/>
    <x v="0"/>
    <n v="3.9111111111111114"/>
    <n v="128311"/>
    <n v="19.979000895353742"/>
    <n v="166675989"/>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2PZDX8"/>
    <s v="Nokia 105 Single SIM, Keypad Mobile Phone with Wireless FM Radio | Blue"/>
    <x v="0"/>
    <s v="Mobiles&amp;Accessories"/>
    <s v="Smartphones&amp;BasicMobiles"/>
    <x v="19"/>
    <n v="1299"/>
    <n v="1599"/>
    <n v="0.19"/>
    <s v="No"/>
    <n v="4"/>
    <x v="0"/>
    <n v="3.9"/>
    <n v="128311"/>
    <n v="19.922242370082849"/>
    <n v="166675989"/>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HV25BBQ"/>
    <s v="Noise ColorFit Pro 2 Full Touch Control Smart Watch with 35g Weight &amp; Upgraded LCD Display (Deep Wine)"/>
    <x v="0"/>
    <s v="WearableTechnology"/>
    <s v="SmartWatches"/>
    <x v="20"/>
    <n v="1499"/>
    <n v="4999"/>
    <n v="0.7"/>
    <s v="Yes"/>
    <n v="4"/>
    <x v="0"/>
    <n v="4.008064516129032"/>
    <n v="92588"/>
    <n v="19.906290472576128"/>
    <n v="138789412"/>
    <x v="1"/>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7YY1BY5B"/>
    <s v="Noise ColorFit Pro 2 Full Touch Control Smart Watch with 35g Weight &amp; Upgraded LCD Display,IP68 Waterproof,Heart Rate Monitor,Sleep &amp; Step Tracker,Call &amp; Message Alerts &amp; Long Battery Life (Jet Black)"/>
    <x v="0"/>
    <s v="WearableTechnology"/>
    <s v="SmartWatches"/>
    <x v="20"/>
    <n v="1499"/>
    <n v="4999"/>
    <n v="0.7"/>
    <s v="Yes"/>
    <n v="4"/>
    <x v="0"/>
    <n v="4.0081967213114753"/>
    <n v="92588"/>
    <n v="19.906947077466867"/>
    <n v="138789412"/>
    <x v="1"/>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8C4Z69LN"/>
    <s v="Crucial RAM 8GB DDR4 3200MHz CL22 (or 2933MHz or 2666MHz) Laptop Memory CT8G4SFRA32A"/>
    <x v="1"/>
    <s v="Components"/>
    <s v="Memory"/>
    <x v="21"/>
    <n v="1792"/>
    <n v="3500"/>
    <n v="0.49"/>
    <s v="No"/>
    <n v="4.5"/>
    <x v="1"/>
    <n v="4.5"/>
    <n v="26194"/>
    <n v="19.881982812527841"/>
    <n v="46939648"/>
    <x v="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8TV2P1N8"/>
    <s v="boAt Rockerz 255 Pro+ in-Ear Bluetooth Neckband with Upto 40 Hours Playback, ASAP  Charge, IPX7, Dual Pairing, BT v5.0, with Mic (Active Black)"/>
    <x v="0"/>
    <s v="Headphones,Earbuds&amp;Accessories"/>
    <s v="Headphones"/>
    <x v="7"/>
    <n v="1399"/>
    <n v="3990"/>
    <n v="0.65"/>
    <s v="Yes"/>
    <n v="4.0999999999999996"/>
    <x v="0"/>
    <n v="3.8571428571428559"/>
    <n v="141841"/>
    <n v="19.871247264197191"/>
    <n v="198435559"/>
    <x v="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9YDFDVNS"/>
    <s v="Nokia 105 Plus Single SIM, Keypad Mobile Phone with Wireless FM Radio, Memory Card Slot and MP3 Player | Red"/>
    <x v="0"/>
    <s v="Mobiles&amp;Accessories"/>
    <s v="Smartphones&amp;BasicMobiles"/>
    <x v="19"/>
    <n v="1324"/>
    <n v="1699"/>
    <n v="0.22"/>
    <s v="No"/>
    <n v="4"/>
    <x v="0"/>
    <n v="3.8857142857142857"/>
    <n v="128311"/>
    <n v="19.849267123305989"/>
    <n v="169883764"/>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N3ZNHTY"/>
    <s v="boAt Airdopes 141 Bluetooth Truly Wireless in Ear Earbuds with mic, 42H Playtime, Beast Mode(Low Latency Upto 80ms) for Gaming, ENx Tech, ASAP Charge, IWP, IPX4 Water Resistance (Bold Black)"/>
    <x v="0"/>
    <s v="Headphones,Earbuds&amp;Accessories"/>
    <s v="Headphones"/>
    <x v="7"/>
    <n v="1499"/>
    <n v="4490"/>
    <n v="0.67"/>
    <s v="Yes"/>
    <n v="3.9"/>
    <x v="0"/>
    <n v="3.8512195121951205"/>
    <n v="136954"/>
    <n v="19.782089004546965"/>
    <n v="205294046"/>
    <x v="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9YDFKJF8"/>
    <s v="Nokia 105 Plus Single SIM, Keypad Mobile Phone with Wireless FM Radio, Memory Card Slot and MP3 Player | Charcoal"/>
    <x v="0"/>
    <s v="Mobiles&amp;Accessories"/>
    <s v="Smartphones&amp;BasicMobiles"/>
    <x v="19"/>
    <n v="1324"/>
    <n v="1699"/>
    <n v="0.22"/>
    <s v="No"/>
    <n v="4"/>
    <x v="0"/>
    <n v="3.8666666666666667"/>
    <n v="128311"/>
    <n v="19.751966794270174"/>
    <n v="169883764"/>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0KXULGJQ"/>
    <s v="TP-Link AC750 Wifi Range Extender | Up to 750Mbps | Dual Band WiFi Extender, Repeater, Wifi Signal Booster, Access Point| Easy Set-Up | Extends Wifi to Smart Home &amp; Alexa Devices (RE200)"/>
    <x v="1"/>
    <s v="NetworkingDevices"/>
    <s v="Repeaters&amp;Extenders"/>
    <x v="6"/>
    <n v="1889"/>
    <n v="5499"/>
    <n v="0.66"/>
    <s v="Yes"/>
    <n v="4.2"/>
    <x v="0"/>
    <n v="4.2"/>
    <n v="49551"/>
    <n v="19.719256989653388"/>
    <n v="93601839"/>
    <x v="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9RFC46VP"/>
    <s v="Redmi 108 cm (43 inches) 4K Ultra HD Android Smart LED TV X43 | L43R7-7AIN (Black)"/>
    <x v="0"/>
    <s v="HomeTheater,TV&amp;Video"/>
    <s v="Televisions"/>
    <x v="22"/>
    <n v="26999"/>
    <n v="42999"/>
    <n v="0.37"/>
    <s v="No"/>
    <n v="4.2"/>
    <x v="0"/>
    <n v="4.2066666666666679"/>
    <n v="45238"/>
    <n v="19.584191338011436"/>
    <n v="1221380762"/>
    <x v="1"/>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9F9YQQ7B"/>
    <s v="Redmi 80 cm (32 inches) Android 11 Series HD Ready Smart LED TV | L32M6-RA/L32M7-RA (Black)"/>
    <x v="0"/>
    <s v="HomeTheater,TV&amp;Video"/>
    <s v="Televisions"/>
    <x v="22"/>
    <n v="13999"/>
    <n v="24999"/>
    <n v="0.44"/>
    <s v="No"/>
    <n v="4.2"/>
    <x v="0"/>
    <n v="4.2067796610169506"/>
    <n v="45238"/>
    <n v="19.584717384677692"/>
    <n v="633286762"/>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Y55LPBF"/>
    <s v="Redmi 126 cm (50 inches) 4K Ultra HD Android Smart LED TV X50 | L50M6-RA (Black)"/>
    <x v="0"/>
    <s v="HomeTheater,TV&amp;Video"/>
    <s v="Televisions"/>
    <x v="22"/>
    <n v="32999"/>
    <n v="44999"/>
    <n v="0.27"/>
    <s v="No"/>
    <n v="4.2"/>
    <x v="0"/>
    <n v="4.2068965517241388"/>
    <n v="45238"/>
    <n v="19.58526157088416"/>
    <n v="1492808762"/>
    <x v="1"/>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FYB5HHK"/>
    <s v="TP-Link UE300C USB Type-C to RJ45 Gigabit Ethernet Network Adapter/RJ45 LAN Wired Adapter for Ultrabook, Chromebook, Laptop, Desktop, Plug &amp; Play, USB 3.0, Foldable and Portable Design"/>
    <x v="1"/>
    <s v="NetworkingDevices"/>
    <s v="NetworkAdapters"/>
    <x v="23"/>
    <n v="1199"/>
    <n v="1999"/>
    <n v="0.4"/>
    <s v="No"/>
    <n v="4.5"/>
    <x v="1"/>
    <n v="4.5"/>
    <n v="22420"/>
    <n v="19.577947404051354"/>
    <n v="26881580"/>
    <x v="1"/>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0E3DVQFS"/>
    <s v="Duracell Rechargeable AA 2500mAh Batteries, 4 Pcs"/>
    <x v="0"/>
    <s v="GeneralPurposeBatteries&amp;BatteryChargers"/>
    <s v="DisposableBatteries"/>
    <x v="24"/>
    <n v="879"/>
    <n v="1109"/>
    <n v="0.21"/>
    <s v="No"/>
    <n v="4.4000000000000004"/>
    <x v="0"/>
    <n v="4.3499999999999988"/>
    <n v="31599"/>
    <n v="19.573638809390051"/>
    <n v="27775521"/>
    <x v="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7CD2BN46"/>
    <s v="Xiaomi Mi Wired in Ear Earphones with Mic Basic with Ultra Deep Bass &amp; Aluminum Alloy Sound Chamber (Black)"/>
    <x v="0"/>
    <s v="Headphones,Earbuds&amp;Accessories"/>
    <s v="Headphones"/>
    <x v="7"/>
    <n v="429"/>
    <n v="599"/>
    <n v="0.28000000000000003"/>
    <s v="No"/>
    <n v="4.0999999999999996"/>
    <x v="0"/>
    <n v="3.8499999999999992"/>
    <n v="119466"/>
    <n v="19.547404638407379"/>
    <n v="51250914"/>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8444S68L"/>
    <s v="OPPO A31 (Mystery Black, 6GB RAM, 128GB Storage) with No Cost EMI/Additional Exchange Offers"/>
    <x v="0"/>
    <s v="Mobiles&amp;Accessories"/>
    <s v="Smartphones&amp;BasicMobiles"/>
    <x v="3"/>
    <n v="12490"/>
    <n v="15990"/>
    <n v="0.22"/>
    <s v="No"/>
    <n v="4.2"/>
    <x v="0"/>
    <n v="4.0999999999999996"/>
    <n v="58506"/>
    <n v="19.545552102320965"/>
    <n v="730739940"/>
    <x v="1"/>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BD3T6Z1D"/>
    <s v="Samsung Galaxy M32 Prime Edition (Light Blue, 4GB RAM, 64GB)"/>
    <x v="0"/>
    <s v="Mobiles&amp;Accessories"/>
    <s v="Smartphones&amp;BasicMobiles"/>
    <x v="3"/>
    <n v="12999"/>
    <n v="13499"/>
    <n v="0.04"/>
    <s v="No"/>
    <n v="4.0999999999999996"/>
    <x v="0"/>
    <n v="4.0984126984126981"/>
    <n v="56098"/>
    <n v="19.463177966985842"/>
    <n v="729217902"/>
    <x v="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7B88KQZ8"/>
    <s v="JBL Go 2, Wireless Portable Bluetooth Speaker with Mic, JBL Signature Sound, Vibrant Color Options with IPX7 Waterproof &amp; AUX (Blue)"/>
    <x v="0"/>
    <s v="HomeAudio"/>
    <s v="Speakers"/>
    <x v="25"/>
    <n v="1999"/>
    <n v="2999"/>
    <n v="0.33"/>
    <s v="No"/>
    <n v="4.3"/>
    <x v="0"/>
    <n v="4.05"/>
    <n v="63899"/>
    <n v="19.462278475541517"/>
    <n v="127734101"/>
    <x v="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083T231O"/>
    <s v="Belkin Essential Series 4-Socket Surge Protector Universal Socket with 5ft Heavy Duty Cable (Grey)"/>
    <x v="0"/>
    <s v="PowerAccessories"/>
    <s v="SurgeProtectors"/>
    <x v="26"/>
    <n v="1289"/>
    <n v="1499"/>
    <n v="0.14000000000000001"/>
    <s v="No"/>
    <n v="4.5"/>
    <x v="1"/>
    <n v="4.5"/>
    <n v="20668"/>
    <n v="19.418937593664378"/>
    <n v="26641052"/>
    <x v="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9MQSCJQ1"/>
    <s v="boAt Xtend Smartwatch with Alexa Built-in, 1.69‚Äù HD Display, Multiple Watch Faces, Stress Monitor, Heart &amp; SpO2 Monitoring, 14 Sports Modes, Sleep Monitor, 5 ATM &amp; 7 Days Battery(Charcoal Black)"/>
    <x v="0"/>
    <s v="WearableTechnology"/>
    <s v="SmartWatches"/>
    <x v="20"/>
    <n v="2299"/>
    <n v="7990"/>
    <n v="0.71"/>
    <s v="Yes"/>
    <n v="4.2"/>
    <x v="0"/>
    <n v="4.0083333333333337"/>
    <n v="69622"/>
    <n v="19.411367203801632"/>
    <n v="160060978"/>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1M72LILF"/>
    <s v="Logitech M221 Wireless Mouse, Silent Buttons, 2.4 GHz with USB Mini Receiver, 1000 DPI Optical Tracking, 18-Month Battery Life, Ambidextrous PC / Mac / Laptop - Charcoal Grey"/>
    <x v="1"/>
    <s v="Accessories&amp;Peripherals"/>
    <s v="Keyboards,Mice&amp;InputDevices"/>
    <x v="15"/>
    <n v="799"/>
    <n v="1295"/>
    <n v="0.38"/>
    <s v="No"/>
    <n v="4.4000000000000004"/>
    <x v="0"/>
    <n v="4.2714285714285705"/>
    <n v="34852"/>
    <n v="19.401854424580357"/>
    <n v="27846748"/>
    <x v="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92X94QNQ"/>
    <s v="boAt Rockerz 330 in-Ear Bluetooth Neckband with Upto 30 Hours Playtime, ASAP  Charge, Signature Sound, Dual Pairing &amp; IPX5 with Mic (Active Black)"/>
    <x v="0"/>
    <s v="Headphones,Earbuds&amp;Accessories"/>
    <s v="Headphones"/>
    <x v="7"/>
    <n v="1499"/>
    <n v="3990"/>
    <n v="0.62"/>
    <s v="Yes"/>
    <n v="4.0999999999999996"/>
    <x v="0"/>
    <n v="3.8435897435897428"/>
    <n v="109864"/>
    <n v="19.374995335167757"/>
    <n v="164686136"/>
    <x v="1"/>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97R25DP7"/>
    <s v="Noise ColorFit Pulse Smartwatch with 3.56 cm (1.4&quot;) Full Touch HD Display, SpO2, Heart Rate, Sleep Monitors &amp; 10-Day Battery - Jet Black"/>
    <x v="0"/>
    <s v="WearableTechnology"/>
    <s v="SmartWatches"/>
    <x v="20"/>
    <n v="1599"/>
    <n v="4999"/>
    <n v="0.68"/>
    <s v="Yes"/>
    <n v="4"/>
    <x v="0"/>
    <n v="4.0050847457627121"/>
    <n v="67950"/>
    <n v="19.353353897003458"/>
    <n v="108652050"/>
    <x v="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14SZO90Y"/>
    <s v="Duracell Ultra Alkaline AA Battery, 8 Pcs"/>
    <x v="0"/>
    <s v="GeneralPurposeBatteries&amp;BatteryChargers"/>
    <s v="DisposableBatteries"/>
    <x v="24"/>
    <n v="266"/>
    <n v="315"/>
    <n v="0.16"/>
    <s v="No"/>
    <n v="4.5"/>
    <x v="1"/>
    <n v="4.3461538461538458"/>
    <n v="28030"/>
    <n v="19.330121570317548"/>
    <n v="7455980"/>
    <x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1J1CFO5I"/>
    <s v="Redgear MP35 Speed-Type Gaming Mousepad (Black/Red)"/>
    <x v="1"/>
    <s v="Accessories&amp;Peripherals"/>
    <s v="PCGamingPeripherals"/>
    <x v="27"/>
    <n v="299"/>
    <n v="550"/>
    <n v="0.46"/>
    <s v="No"/>
    <n v="4.5999999999999996"/>
    <x v="1"/>
    <n v="4.2666666666666666"/>
    <n v="33434"/>
    <n v="19.303258997486587"/>
    <n v="9996766"/>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0GG59HU2"/>
    <s v="BlueRigger High Speed HDMI Cable with Ethernet - Supports 3D, 4K 60Hz and Audio Return - Latest Version (3 Feet / 0.9 Meter)"/>
    <x v="0"/>
    <s v="HomeTheater,TV&amp;Video"/>
    <s v="Accessories"/>
    <x v="0"/>
    <n v="467"/>
    <n v="599"/>
    <n v="0.22"/>
    <s v="No"/>
    <n v="4.4000000000000004"/>
    <x v="0"/>
    <n v="4.154189944134079"/>
    <n v="44054"/>
    <n v="19.292038183621003"/>
    <n v="20573218"/>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82LSVT4B"/>
    <s v="Ambrane Unbreakable 60W / 3A Fast Charging 1.5m Braided Type C to Type C Cable for Smartphones, Tablets, Laptops &amp; Other Type C Devices, PD Technology, 480Mbps Data Sync (RCTT15, Black)"/>
    <x v="1"/>
    <s v="Accessories&amp;Peripherals"/>
    <s v="Cables&amp;Accessories"/>
    <x v="0"/>
    <n v="249"/>
    <n v="399"/>
    <n v="0.38"/>
    <s v="No"/>
    <n v="4"/>
    <x v="0"/>
    <n v="4.1528089887640451"/>
    <n v="43994"/>
    <n v="19.283167054208899"/>
    <n v="10954506"/>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8NS6PVG"/>
    <s v="Ambrane Unbreakable 60W / 3A Fast Charging 1.5m Braided Type C Cable for Smartphones, Tablets, Laptops &amp; other Type C devices, PD Technology, 480Mbps Data Sync, Quick Charge 3.0 (RCT15A, Black)"/>
    <x v="1"/>
    <s v="Accessories&amp;Peripherals"/>
    <s v="Cables&amp;Accessories"/>
    <x v="0"/>
    <n v="199"/>
    <n v="349"/>
    <n v="0.43"/>
    <s v="No"/>
    <n v="4"/>
    <x v="0"/>
    <n v="4.1536723163841813"/>
    <n v="43994"/>
    <n v="19.287175832548243"/>
    <n v="8754806"/>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QS9CWLV"/>
    <s v="Redmi Note 11 (Horizon Blue, 6GB RAM, 64GB Storage)|90Hz FHD+ AMOLED Display | Qualcomm¬Æ Snapdragon‚Ñ¢ 680-6nm | 33W Charger Included"/>
    <x v="0"/>
    <s v="Mobiles&amp;Accessories"/>
    <s v="Smartphones&amp;BasicMobiles"/>
    <x v="3"/>
    <n v="12999"/>
    <n v="18999"/>
    <n v="0.32"/>
    <s v="No"/>
    <n v="4.0999999999999996"/>
    <x v="0"/>
    <n v="4.0983870967741938"/>
    <n v="50772"/>
    <n v="19.285504852601694"/>
    <n v="65998522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9L8"/>
    <s v="Redmi Note 11 (Horizon Blue, 6GB RAM, 64GB Storage)|90Hz FHD+ AMOLED Display | Qualcomm¬Æ Snapdragon‚Ñ¢ 680-6nm | 33W Charger Included"/>
    <x v="0"/>
    <s v="Mobiles&amp;Accessories"/>
    <s v="Smartphones&amp;BasicMobiles"/>
    <x v="3"/>
    <n v="12999"/>
    <n v="18999"/>
    <n v="0.32"/>
    <s v="No"/>
    <n v="4.0999999999999996"/>
    <x v="0"/>
    <n v="4.0983606557377055"/>
    <n v="50772"/>
    <n v="19.285380430792465"/>
    <n v="65998522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8V5N8"/>
    <s v="Redmi Note 11 (Space Black, 4GB RAM, 64GB Storage)|90Hz FHD+ AMOLED Display | Qualcomm¬Æ Snapdragon‚Ñ¢ 680-6nm | 33W Charger Included"/>
    <x v="0"/>
    <s v="Mobiles&amp;Accessories"/>
    <s v="Smartphones&amp;BasicMobiles"/>
    <x v="3"/>
    <n v="12999"/>
    <n v="17999"/>
    <n v="0.28000000000000003"/>
    <s v="No"/>
    <n v="4.0999999999999996"/>
    <x v="0"/>
    <n v="4.0983333333333336"/>
    <n v="50772"/>
    <n v="19.28525186158959"/>
    <n v="65998522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16F"/>
    <s v="Redmi Note 11 (Space Black, 6GB RAM, 64GB Storage) | 90Hz FHD+ AMOLED Display | Qualcomm¬Æ Snapdragon‚Ñ¢ 680-6nm | 33W Charger Included"/>
    <x v="0"/>
    <s v="Mobiles&amp;Accessories"/>
    <s v="Smartphones&amp;BasicMobiles"/>
    <x v="3"/>
    <n v="12999"/>
    <n v="18999"/>
    <n v="0.32"/>
    <s v="No"/>
    <n v="4.0999999999999996"/>
    <x v="0"/>
    <n v="4.0983050847457632"/>
    <n v="50772"/>
    <n v="19.285118934108656"/>
    <n v="65998522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2LZGK39"/>
    <s v="Ambrane Unbreakable 60W / 3A Fast Charging 1.5m Braided Micro USB Cable for Smartphones, Tablets, Laptops &amp; Other Micro USB Devices, 480Mbps Data Sync, Quick Charge 3.0 (RCM15, Black)"/>
    <x v="1"/>
    <s v="Accessories&amp;Peripherals"/>
    <s v="Cables&amp;Accessories"/>
    <x v="0"/>
    <n v="199"/>
    <n v="299"/>
    <n v="0.33"/>
    <s v="No"/>
    <n v="4"/>
    <x v="0"/>
    <n v="4.1545454545454552"/>
    <n v="43994"/>
    <n v="19.291230165186899"/>
    <n v="8754806"/>
    <x v="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1HJI0FS2"/>
    <s v="Dell MS116 1000Dpi USB Wired Optical Mouse, Led Tracking, Scrolling Wheel, Plug and Play."/>
    <x v="1"/>
    <s v="Accessories&amp;Peripherals"/>
    <s v="Keyboards,Mice&amp;InputDevices"/>
    <x v="15"/>
    <n v="299"/>
    <n v="650"/>
    <n v="0.54"/>
    <s v="Yes"/>
    <n v="4.5"/>
    <x v="1"/>
    <n v="4.2649999999999997"/>
    <n v="33176"/>
    <n v="19.281370286010404"/>
    <n v="9919624"/>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YNTJ8ZM"/>
    <s v="Zebronics ZEB-COUNTY 3W Wireless Bluetooth Portable Speaker With Supporting Carry Handle, USB, SD Card, AUX, FM &amp; Call Function. (Green)"/>
    <x v="0"/>
    <s v="HomeAudio"/>
    <s v="Speakers"/>
    <x v="25"/>
    <n v="549"/>
    <n v="999"/>
    <n v="0.45"/>
    <s v="No"/>
    <n v="3.9"/>
    <x v="0"/>
    <n v="3.9999999999999991"/>
    <n v="64705"/>
    <n v="19.243778213622253"/>
    <n v="35523045"/>
    <x v="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1MQZ7J8K"/>
    <s v="Prestige Electric Kettle PKOSS - 1500watts, Steel (1.5Ltr), Black"/>
    <x v="2"/>
    <s v="Kitchen&amp;HomeAppliances"/>
    <s v="SmallKitchenAppliances"/>
    <x v="17"/>
    <n v="749"/>
    <n v="1445"/>
    <n v="0.48"/>
    <s v="No"/>
    <n v="3.9"/>
    <x v="0"/>
    <n v="4.0064516129032253"/>
    <n v="63350"/>
    <n v="19.237992953245403"/>
    <n v="47449150"/>
    <x v="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7GXHC691"/>
    <s v="STRIFF PS2_01 Multi Angle Mobile/Tablet Tabletop Stand. Phone Holder for iPhone, Android, Samsung, OnePlus, Xiaomi. Portable, Foldable Cell Phone Stand. Perfect for Bed, Office, Home &amp; Desktop (Black)"/>
    <x v="0"/>
    <s v="Mobiles&amp;Accessories"/>
    <s v="MobileAccessories"/>
    <x v="28"/>
    <n v="99"/>
    <n v="499"/>
    <n v="0.8"/>
    <s v="Yes"/>
    <n v="4.3"/>
    <x v="0"/>
    <n v="4.1545454545454552"/>
    <n v="42641"/>
    <n v="19.234870614386502"/>
    <n v="4221459"/>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7LG59NPV"/>
    <s v="Boult Audio Probass Curve Bluetooth Wireless in Ear Earphones with Mic with Ipx5 Water Resistant, 12H Battery Life &amp; Extra Bass (Black)"/>
    <x v="0"/>
    <s v="Headphones,Earbuds&amp;Accessories"/>
    <s v="Headphones"/>
    <x v="7"/>
    <n v="899"/>
    <n v="4499"/>
    <n v="0.8"/>
    <s v="Yes"/>
    <n v="3.8"/>
    <x v="0"/>
    <n v="3.8368421052631576"/>
    <n v="103052"/>
    <n v="19.234322136518788"/>
    <n v="92643748"/>
    <x v="1"/>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82T6GVG9"/>
    <s v="AmazonBasics New Release ABS USB-A to Lightning Cable Cord, Fast Charging MFi Certified Charger for Apple iPhone, iPad Tablet (3-Ft, White)"/>
    <x v="1"/>
    <s v="Accessories&amp;Peripherals"/>
    <s v="Cables&amp;Accessories"/>
    <x v="0"/>
    <n v="689"/>
    <n v="1500"/>
    <n v="0.54"/>
    <s v="Yes"/>
    <n v="4.2"/>
    <x v="0"/>
    <n v="4.1554285714285717"/>
    <n v="42301"/>
    <n v="19.224512269371786"/>
    <n v="29145389"/>
    <x v="1"/>
    <s v="Added Protection: An Additional Layer Of Protection Has Been Added To The Lightning And Usb Ends To Improve Durability And Reduce Fraying;"/>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03B00484"/>
    <s v="Duracell Plus AAA Rechargeable Batteries (750 mAh) Pack of 4"/>
    <x v="0"/>
    <s v="GeneralPurposeBatteries&amp;BatteryChargers"/>
    <s v="RechargeableBatteries"/>
    <x v="24"/>
    <n v="399"/>
    <n v="499"/>
    <n v="0.2"/>
    <s v="No"/>
    <n v="4.3"/>
    <x v="0"/>
    <n v="4.333333333333333"/>
    <n v="27201"/>
    <n v="19.216603623871421"/>
    <n v="10853199"/>
    <x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0LVMTA2A"/>
    <s v="Panasonic CR-2032/5BE Lithium Coin Battery - Pack of 5"/>
    <x v="0"/>
    <s v="GeneralPurposeBatteries&amp;BatteryChargers"/>
    <s v="Batteries"/>
    <x v="24"/>
    <n v="225"/>
    <n v="250"/>
    <n v="0.1"/>
    <s v="No"/>
    <n v="4.4000000000000004"/>
    <x v="0"/>
    <n v="4.3363636363636351"/>
    <n v="26556"/>
    <n v="19.184848995246167"/>
    <n v="5975100"/>
    <x v="0"/>
    <s v="Used in CMOS battery|Used in car remotes|Used in calculators|Used in scientific instruments|Used in watch"/>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BR4F878Q"/>
    <s v="Swiffer Instant Electric Water Heater Faucet Tap Home-Kitchen Instantaneous Water Heater Tank less for Tap, LED Electric Head Water Heaters Tail Gallon Comfort(3000W) ((Pack of 1))"/>
    <x v="2"/>
    <s v="Heating,Cooling&amp;AirQuality"/>
    <s v="WaterHeaters&amp;Geysers"/>
    <x v="29"/>
    <n v="1439"/>
    <n v="1999"/>
    <n v="0.28000000000000003"/>
    <s v="No"/>
    <n v="4.8"/>
    <x v="1"/>
    <n v="4.052173913043478"/>
    <n v="53803"/>
    <n v="19.170083363762537"/>
    <n v="77422517"/>
    <x v="1"/>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est Product,It‚Äôs expansive but it works well upto 800sqft area,Great product"/>
    <s v="Must buy best Fabulous product I recommend thisüëçüëç,For small place it‚Äôs gud,A great product. Works wonders on my vitrified tile floors."/>
  </r>
  <r>
    <s v="B01GFTEV5Y"/>
    <s v="Pigeon by Stovekraft Cruise 1800 watt Induction Cooktop (Black)"/>
    <x v="2"/>
    <s v="Kitchen&amp;HomeAppliances"/>
    <s v="SmallKitchenAppliances"/>
    <x v="30"/>
    <n v="1699"/>
    <n v="3193"/>
    <n v="0.47"/>
    <s v="No"/>
    <n v="3.8"/>
    <x v="0"/>
    <n v="4.05"/>
    <n v="54032"/>
    <n v="19.167269277824275"/>
    <n v="91800368"/>
    <x v="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83T5G5PM"/>
    <s v="Sennheiser CX 80S in-Ear Wired Headphones with in-line One-Button Smart Remote with Microphone Black"/>
    <x v="0"/>
    <s v="Headphones,Earbuds&amp;Accessories"/>
    <s v="Headphones"/>
    <x v="7"/>
    <n v="1490"/>
    <n v="1990"/>
    <n v="0.25"/>
    <s v="No"/>
    <n v="4.0999999999999996"/>
    <x v="0"/>
    <n v="3.8378378378378373"/>
    <n v="98250"/>
    <n v="19.159779758490689"/>
    <n v="146392500"/>
    <x v="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7VQGVL68"/>
    <s v="Glun Multipurpose Portable Electronic Digital Weighing Scale Weight Machine (10 Kg - with Back Light)"/>
    <x v="2"/>
    <s v="Kitchen&amp;HomeAppliances"/>
    <s v="SmallKitchenAppliances"/>
    <x v="31"/>
    <n v="293"/>
    <n v="499"/>
    <n v="0.41"/>
    <s v="No"/>
    <n v="3.9"/>
    <x v="0"/>
    <n v="4.1166666666666654"/>
    <n v="44994"/>
    <n v="19.155526187825238"/>
    <n v="13183242"/>
    <x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03L62T7W"/>
    <s v="Logitech B100 Wired USB Mouse, 3 yr Warranty, 800 DPI Optical Tracking, Ambidextrous PC/Mac/Laptop - Black"/>
    <x v="1"/>
    <s v="Accessories&amp;Peripherals"/>
    <s v="Keyboards,Mice&amp;InputDevices"/>
    <x v="15"/>
    <n v="279"/>
    <n v="375"/>
    <n v="0.26"/>
    <s v="No"/>
    <n v="4.3"/>
    <x v="0"/>
    <n v="4.2526315789473683"/>
    <n v="31534"/>
    <n v="19.131708478663715"/>
    <n v="8797986"/>
    <x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75DB1F13"/>
    <s v="Panasonic Eneloop BQ-CC55N Advanced, Smart and Quick Charger for AA &amp; AAA Rechargeable Batteries, White"/>
    <x v="0"/>
    <s v="GeneralPurposeBatteries&amp;BatteryChargers"/>
    <s v="Batteries"/>
    <x v="24"/>
    <n v="1500"/>
    <n v="1500"/>
    <n v="0"/>
    <s v="No"/>
    <n v="4.4000000000000004"/>
    <x v="0"/>
    <n v="4.33"/>
    <n v="25996"/>
    <n v="19.116617603989976"/>
    <n v="38994000"/>
    <x v="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7L8KNP5F"/>
    <s v="ZEBRONICS Zeb-Thunder Bluetooth Wireless Over Ear Headphone FM, mSD, 9 hrs Playback with Mic (Black)"/>
    <x v="0"/>
    <s v="Headphones,Earbuds&amp;Accessories"/>
    <s v="Headphones"/>
    <x v="16"/>
    <n v="599"/>
    <n v="1399"/>
    <n v="0.56999999999999995"/>
    <s v="Yes"/>
    <n v="3.8"/>
    <x v="0"/>
    <n v="4"/>
    <n v="60026"/>
    <n v="19.113386555765484"/>
    <n v="35955574"/>
    <x v="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9Q5SWVBJ"/>
    <s v="OnePlus 80 cm (32 inches) Y Series HD Ready Smart Android LED TV 32 Y1S (Black)"/>
    <x v="0"/>
    <s v="HomeTheater,TV&amp;Video"/>
    <s v="Televisions"/>
    <x v="22"/>
    <n v="15999"/>
    <n v="21999"/>
    <n v="0.27"/>
    <s v="No"/>
    <n v="4.2"/>
    <x v="0"/>
    <n v="4.2070175438596493"/>
    <n v="34899"/>
    <n v="19.11174626990897"/>
    <n v="558349101"/>
    <x v="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B42LWKN"/>
    <s v="OnePlus 80 cm (32 inches) Y Series HD Ready LED Smart Android TV 32Y1 (Black)"/>
    <x v="0"/>
    <s v="HomeTheater,TV&amp;Video"/>
    <s v="Televisions"/>
    <x v="22"/>
    <n v="14999"/>
    <n v="19999"/>
    <n v="0.25"/>
    <s v="No"/>
    <n v="4.2"/>
    <x v="0"/>
    <n v="4.2071428571428573"/>
    <n v="34899"/>
    <n v="19.112315546278264"/>
    <n v="523450101"/>
    <x v="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Q5P2MT3"/>
    <s v="OnePlus 108 cm (43 inches) Y Series Full HD Smart Android LED TV 43 Y1S (Black)"/>
    <x v="0"/>
    <s v="HomeTheater,TV&amp;Video"/>
    <s v="Televisions"/>
    <x v="22"/>
    <n v="24999"/>
    <n v="31999"/>
    <n v="0.22"/>
    <s v="No"/>
    <n v="4.2"/>
    <x v="0"/>
    <n v="4.2072727272727271"/>
    <n v="34899"/>
    <n v="19.11290552360644"/>
    <n v="872440101"/>
    <x v="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6XDKWLJH"/>
    <s v="Western Digital WD 1.5TB Elements Portable Hard Disk Drive, USB 3.0, Compatible with PC, PS4 and Xbox, External HDD (WDBU6Y0015BBK-WESN)"/>
    <x v="1"/>
    <s v="ExternalDevices&amp;DataStorage"/>
    <s v="ExternalHardDisks"/>
    <x v="11"/>
    <n v="4449"/>
    <n v="5734"/>
    <n v="0.22"/>
    <s v="No"/>
    <n v="4.4000000000000004"/>
    <x v="0"/>
    <n v="4.333333333333333"/>
    <n v="25006"/>
    <n v="19.058266907791815"/>
    <n v="111251694"/>
    <x v="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6XSK3XL6"/>
    <s v="boAt Dual Port Rapid Car Charger (Qualcomm Certified) with Quick Charge 3.0 + Free Micro USB Cable - (Black)"/>
    <x v="0"/>
    <s v="Mobiles&amp;Accessories"/>
    <s v="MobileAccessories"/>
    <x v="5"/>
    <n v="571"/>
    <n v="999"/>
    <n v="0.43"/>
    <s v="No"/>
    <n v="4.3"/>
    <x v="0"/>
    <n v="4.1560000000000015"/>
    <n v="38221"/>
    <n v="19.044094524300281"/>
    <n v="21824191"/>
    <x v="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GVR9TG7"/>
    <s v="TP-Link Archer AC1200 Archer C6 Wi-Fi Speed Up to 867 Mbps/5 GHz + 400 Mbps/2.4 GHz, 5 Gigabit Ports, 4 External Antennas, MU-MIMO, Dual Band, WiFi Coverage with Access Point Mode, Black"/>
    <x v="1"/>
    <s v="NetworkingDevices"/>
    <s v="Routers"/>
    <x v="12"/>
    <n v="2499"/>
    <n v="4999"/>
    <n v="0.5"/>
    <s v="Yes"/>
    <n v="4.4000000000000004"/>
    <x v="0"/>
    <n v="4.1888888888888891"/>
    <n v="35024"/>
    <n v="19.035895114134391"/>
    <n v="87524976"/>
    <x v="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7JQKQ91F"/>
    <s v="JBL C50HI, Wired in Ear Headphones with Mic, One Button Multi-Function Remote, Lightweight &amp; Comfortable fit (Black)"/>
    <x v="0"/>
    <s v="Headphones,Earbuds&amp;Accessories"/>
    <s v="Headphones"/>
    <x v="7"/>
    <n v="499"/>
    <n v="999"/>
    <n v="0.5"/>
    <s v="Yes"/>
    <n v="3.9"/>
    <x v="0"/>
    <n v="3.8305555555555548"/>
    <n v="92995"/>
    <n v="19.031978407506426"/>
    <n v="46404505"/>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08YW8M0G"/>
    <s v="Bajaj DX-7 1000W Dry Iron with Advance Soleplate and Anti-bacterial German Coating Technology, White"/>
    <x v="2"/>
    <s v="Kitchen&amp;HomeAppliances"/>
    <s v="Vacuum,Cleaning&amp;Ironing"/>
    <x v="32"/>
    <n v="775"/>
    <n v="875"/>
    <n v="0.11"/>
    <s v="No"/>
    <n v="4.2"/>
    <x v="0"/>
    <n v="4.0741379310344819"/>
    <n v="46647"/>
    <n v="19.021469734723944"/>
    <n v="36151425"/>
    <x v="1"/>
    <s v="Non-stick coated golden color sole plate|Super clean finish with pleasant aesthetics|Cool touch body with comfortable hand grip|Light weight and 360 degree swivel cord, Material - Plastic|Thermal fuse for safety|Warranty: 2years on product|Power: 1000 watts"/>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HQSV46W"/>
    <s v="Mi 100 cm (40 inches) Horizon Edition Full HD Android LED TV 4A | L40M6-EI (Black)"/>
    <x v="0"/>
    <s v="HomeTheater,TV&amp;Video"/>
    <s v="Televisions"/>
    <x v="22"/>
    <n v="21999"/>
    <n v="29999"/>
    <n v="0.27"/>
    <s v="No"/>
    <n v="4.2"/>
    <x v="0"/>
    <n v="4.2074074074074073"/>
    <n v="32840"/>
    <n v="19.002403701871529"/>
    <n v="722447160"/>
    <x v="1"/>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B8CXTTG3"/>
    <s v="MI 80 cm (32 inches) HD Ready Smart Android LED TV 5A Pro | L32M7-EAIN (Black)"/>
    <x v="0"/>
    <s v="HomeTheater,TV&amp;Video"/>
    <s v="Televisions"/>
    <x v="22"/>
    <n v="16999"/>
    <n v="25999"/>
    <n v="0.35"/>
    <s v="No"/>
    <n v="4.2"/>
    <x v="0"/>
    <n v="4.2075471698113205"/>
    <n v="32840"/>
    <n v="19.003034927080865"/>
    <n v="558247160"/>
    <x v="1"/>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6F7LX4C"/>
    <s v="MI 80 cm (32 inches) 5A Series HD Ready Smart Android LED TV L32M7-5AIN (Black)"/>
    <x v="0"/>
    <s v="HomeTheater,TV&amp;Video"/>
    <s v="Televisions"/>
    <x v="22"/>
    <n v="13999"/>
    <n v="24999"/>
    <n v="0.44"/>
    <s v="No"/>
    <n v="4.2"/>
    <x v="0"/>
    <n v="4.2076923076923078"/>
    <n v="32840"/>
    <n v="19.003690430182871"/>
    <n v="459727160"/>
    <x v="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6F8HHR6"/>
    <s v="MI 108 cm (43 inches) 5A Series Full HD Smart Android LED TV L43M7-EAIN (Black)"/>
    <x v="0"/>
    <s v="HomeTheater,TV&amp;Video"/>
    <s v="Televisions"/>
    <x v="22"/>
    <n v="24999"/>
    <n v="35999"/>
    <n v="0.31"/>
    <s v="No"/>
    <n v="4.2"/>
    <x v="0"/>
    <n v="4.2078431372549021"/>
    <n v="32840"/>
    <n v="19.004371639288877"/>
    <n v="820967160"/>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B6F98KJJ"/>
    <s v="MI 100 cm (40 inches) 5A Series Full HD Smart Android LED TV with 24W Dolby Audio &amp; Metal Bezel-Less Frame (Black) (2022 Model)"/>
    <x v="0"/>
    <s v="HomeTheater,TV&amp;Video"/>
    <s v="Televisions"/>
    <x v="22"/>
    <n v="21999"/>
    <n v="29999"/>
    <n v="0.27"/>
    <s v="No"/>
    <n v="4.2"/>
    <x v="0"/>
    <n v="4.2080000000000002"/>
    <n v="32840"/>
    <n v="19.005080096759119"/>
    <n v="722447160"/>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KY3FNQP"/>
    <s v="boAt Bassheads 152 in Ear Wired Earphones with Mic(Active Black)"/>
    <x v="0"/>
    <s v="Headphones,Earbuds&amp;Accessories"/>
    <s v="Headphones"/>
    <x v="7"/>
    <n v="449"/>
    <n v="1290"/>
    <n v="0.65"/>
    <s v="Yes"/>
    <n v="4.0999999999999996"/>
    <x v="0"/>
    <n v="3.8285714285714287"/>
    <n v="91770"/>
    <n v="19.000072348275502"/>
    <n v="41204730"/>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856HY85J"/>
    <s v="boAt Rockerz 550 Over Ear Bluetooth Headphones with Upto 20 Hours Playback, 50MM Drivers, Soft Padded Ear Cushions and Physical Noise Isolation, Without Mic (Black)"/>
    <x v="0"/>
    <s v="Headphones,Earbuds&amp;Accessories"/>
    <s v="Headphones"/>
    <x v="33"/>
    <n v="1799"/>
    <n v="4999"/>
    <n v="0.64"/>
    <s v="Yes"/>
    <n v="4.0999999999999996"/>
    <x v="0"/>
    <n v="4"/>
    <n v="55192"/>
    <n v="18.967536002645264"/>
    <n v="99290408"/>
    <x v="1"/>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9CYTJV3N"/>
    <s v="MI 360¬∞ Home Security Wireless Camera 2K Pro with Bluetooth Gateway BLE 4.2 l Dual Band Wi-fi Connection l 3 Million 1296p| Full Color in Low-Light | AI Human Detection, White"/>
    <x v="0"/>
    <s v="Cameras&amp;Photography"/>
    <s v="SecurityCameras"/>
    <x v="18"/>
    <n v="4499"/>
    <n v="5999"/>
    <n v="0.25"/>
    <s v="No"/>
    <n v="4.3"/>
    <x v="0"/>
    <n v="4.0749999999999993"/>
    <n v="44696"/>
    <n v="18.949884377608008"/>
    <n v="201087304"/>
    <x v="1"/>
    <s v="2K Resolution image quality|Dual Band Wifi|Physical Lens shield|Included Components: Mi 360¬∞ Home Security Camera 2k Pro, User Manual, Power Cable, Standard Adapter, Wall Mounting Acce"/>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X963JNS"/>
    <s v="URBN 10000 mAh Lithium Power Bank UPR10K with 12 Watt Fast Charging, Blue"/>
    <x v="0"/>
    <s v="Mobiles&amp;Accessories"/>
    <s v="MobileAccessories"/>
    <x v="5"/>
    <n v="900"/>
    <n v="2499"/>
    <n v="0.64"/>
    <s v="Yes"/>
    <n v="4"/>
    <x v="0"/>
    <n v="4.1500000000000012"/>
    <n v="36384"/>
    <n v="18.92782787391851"/>
    <n v="32745600"/>
    <x v="1"/>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5ZTJ9XR"/>
    <s v="AmazonBasics High-Speed Braided HDMI Cable - 3 Feet - Supports Ethernet, 3D, 4K and Audio Return (Black)"/>
    <x v="0"/>
    <s v="HomeTheater,TV&amp;Video"/>
    <s v="Accessories"/>
    <x v="0"/>
    <n v="269"/>
    <n v="650"/>
    <n v="0.59"/>
    <s v="Yes"/>
    <n v="4.4000000000000004"/>
    <x v="0"/>
    <n v="4.1551724137931041"/>
    <n v="35877"/>
    <n v="18.926096592297721"/>
    <n v="9650913"/>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7SLMR1K6"/>
    <s v="SanDisk Ultra Flair 64GB USB 3.0 Pen Drive, Multicolor"/>
    <x v="1"/>
    <s v="ExternalDevices&amp;DataStorage"/>
    <s v="PenDrives"/>
    <x v="2"/>
    <n v="519"/>
    <n v="1350"/>
    <n v="0.62"/>
    <s v="Yes"/>
    <n v="4.3"/>
    <x v="0"/>
    <n v="4.2249999999999996"/>
    <n v="30058"/>
    <n v="18.919442382587242"/>
    <n v="15600102"/>
    <x v="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7XCM6T4N"/>
    <s v="STRIFF Adjustable Laptop Tabletop Stand Patented Riser Ventilated Portable Foldable Compatible with MacBook Notebook Tablet Tray Desk Table Book with Free Phone Stand (Black)"/>
    <x v="1"/>
    <s v="Accessories&amp;Peripherals"/>
    <s v="LaptopAccessories"/>
    <x v="34"/>
    <n v="349"/>
    <n v="1499"/>
    <n v="0.77"/>
    <s v="Yes"/>
    <n v="4.3"/>
    <x v="0"/>
    <n v="4.3"/>
    <n v="24791"/>
    <n v="18.895539721894274"/>
    <n v="8652059"/>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8FB2LNSZ"/>
    <s v="JBL Tune 215BT, 16 Hrs Playtime with Quick Charge, in Ear Bluetooth Wireless Earphones with Mic, 12.5mm Premium Earbuds with Pure Bass, BT 5.0, Dual Pairing, Type C &amp; Voice Assistant Support (Black)"/>
    <x v="0"/>
    <s v="Headphones,Earbuds&amp;Accessories"/>
    <s v="Headphones"/>
    <x v="7"/>
    <n v="1499"/>
    <n v="2999"/>
    <n v="0.5"/>
    <s v="Yes"/>
    <n v="3.7"/>
    <x v="0"/>
    <n v="3.8205882352941178"/>
    <n v="87798"/>
    <n v="18.887038090422124"/>
    <n v="131609202"/>
    <x v="1"/>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7S851WX5"/>
    <s v="Prestige Sandwich Maker PGMFD 01, Black"/>
    <x v="2"/>
    <s v="Kitchen&amp;HomeAppliances"/>
    <s v="SmallKitchenAppliances"/>
    <x v="35"/>
    <n v="1299"/>
    <n v="1299"/>
    <n v="0"/>
    <s v="No"/>
    <n v="4.2"/>
    <x v="0"/>
    <n v="4.0999999999999996"/>
    <n v="40106"/>
    <n v="18.873202729833892"/>
    <n v="52097694"/>
    <x v="1"/>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76B8G5D8"/>
    <s v="Boya ByM1 Auxiliary Omnidirectional Lavalier Condenser Microphone with 20ft Audio Cable (Black)"/>
    <x v="3"/>
    <s v="Microphones"/>
    <s v="Condenser"/>
    <x v="36"/>
    <n v="798"/>
    <n v="1995"/>
    <n v="0.6"/>
    <s v="Yes"/>
    <n v="4"/>
    <x v="0"/>
    <n v="3.9"/>
    <n v="68664"/>
    <n v="18.863268155134108"/>
    <n v="54793872"/>
    <x v="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7DWFX9YS"/>
    <s v="Amazon Basics USB A to Lightning PVC Molded Nylon MFi Certified Charging Cable (Black, 1.2 meter)"/>
    <x v="1"/>
    <s v="Accessories&amp;Peripherals"/>
    <s v="Cables&amp;Accessories"/>
    <x v="0"/>
    <n v="789"/>
    <n v="1999"/>
    <n v="0.61"/>
    <s v="Yes"/>
    <n v="4.2"/>
    <x v="0"/>
    <n v="4.1537572254335275"/>
    <n v="34540"/>
    <n v="18.851141410213408"/>
    <n v="27252060"/>
    <x v="1"/>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873L7J6X"/>
    <s v="Infinity (JBL Glide 510, 72 Hrs Playtime with Quick Charge, Wireless On Ear Headphone with Mic, Deep Bass, Dual Equalizer, Bluetooth 5.0 with Voice Assistant Support (Black)"/>
    <x v="0"/>
    <s v="Headphones,Earbuds&amp;Accessories"/>
    <s v="Headphones"/>
    <x v="16"/>
    <n v="1499"/>
    <n v="3999"/>
    <n v="0.63"/>
    <s v="Yes"/>
    <n v="4.2"/>
    <x v="0"/>
    <n v="4.0666666666666664"/>
    <n v="42775"/>
    <n v="18.833547362441955"/>
    <n v="64119725"/>
    <x v="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85W8CFLH"/>
    <s v="PTron Tangent Lite Bluetooth 5.0 Earphones with Mic, Hi-Fi Stereo Sound Neckband, 8Hrs Playtime, Lightweight Snug-fit in-Ear Headphones, IPX4 Water Resistant, Fast Charge &amp; Voice Assistant (Black)"/>
    <x v="0"/>
    <s v="Headphones,Earbuds&amp;Accessories"/>
    <s v="Headphones"/>
    <x v="7"/>
    <n v="599"/>
    <n v="1800"/>
    <n v="0.67"/>
    <s v="Yes"/>
    <n v="3.5"/>
    <x v="0"/>
    <n v="3.8242424242424247"/>
    <n v="83996"/>
    <n v="18.83157843753887"/>
    <n v="50313604"/>
    <x v="1"/>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5RTJH1M"/>
    <s v="Spigen EZ Fit Tempered Glass Screen Protector Guard for iPhone 14/13/13 Pro - 2 Pack"/>
    <x v="0"/>
    <s v="Mobiles&amp;Accessories"/>
    <s v="MobileAccessories"/>
    <x v="37"/>
    <n v="999"/>
    <n v="2899"/>
    <n v="0.66"/>
    <s v="Yes"/>
    <n v="4.5999999999999996"/>
    <x v="1"/>
    <n v="4.25"/>
    <n v="26603"/>
    <n v="18.806024491438979"/>
    <n v="26576397"/>
    <x v="1"/>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7N42JB4S"/>
    <s v="SYVO WT 3130 Aluminum Tripod (133CM), Universal Lightweight Tripod with Mobile Phone Holder Mount &amp; Carry Bag for All Smart Phones, Gopro, Cameras - Brown"/>
    <x v="0"/>
    <s v="Cameras&amp;Photography"/>
    <s v="Accessories"/>
    <x v="38"/>
    <n v="799"/>
    <n v="3990"/>
    <n v="0.8"/>
    <s v="Yes"/>
    <n v="4.3"/>
    <x v="0"/>
    <n v="4.24"/>
    <n v="27139"/>
    <n v="18.798505735692565"/>
    <n v="21684061"/>
    <x v="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96VF5YYF"/>
    <s v="boAt Xtend Smartwatch with Alexa Built-in, 1.69‚Äù HD Display, Multiple Watch Faces, Stress Monitor, Heart &amp; SpO2 Monitoring, 14 Sports Modes, Sleep Monitor, 5 ATM &amp; 7 Days Battery(Pitch Black)"/>
    <x v="0"/>
    <s v="WearableTechnology"/>
    <s v="SmartWatches"/>
    <x v="20"/>
    <n v="2999"/>
    <n v="7990"/>
    <n v="0.62"/>
    <s v="Yes"/>
    <n v="4.0999999999999996"/>
    <x v="0"/>
    <n v="4.0051724137931037"/>
    <n v="48449"/>
    <n v="18.765409403726725"/>
    <n v="145298551"/>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73BRXPZX"/>
    <s v="Lenovo 300 Wired Plug &amp; Play USB Mouse, High Resolution 1600 DPI Optical Sensor, 3-Button Design with clickable Scroll Wheel, Ambidextrous, Ergonomic Mouse for Comfortable All-Day Grip (GX30M39704)"/>
    <x v="1"/>
    <s v="Accessories&amp;Peripherals"/>
    <s v="Keyboards,Mice&amp;InputDevices"/>
    <x v="15"/>
    <n v="289"/>
    <n v="590"/>
    <n v="0.51"/>
    <s v="Yes"/>
    <n v="4.4000000000000004"/>
    <x v="0"/>
    <n v="4.25"/>
    <n v="25886"/>
    <n v="18.755597325762523"/>
    <n v="7481054"/>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0EDJJ7FS"/>
    <s v="Philips Viva Collection HD4928/01 2100-Watt Induction Cooktop with Feather Touch Sensor and Crystal Glass Plate (Black)"/>
    <x v="2"/>
    <s v="Kitchen&amp;HomeAppliances"/>
    <s v="SmallKitchenAppliances"/>
    <x v="30"/>
    <n v="3229"/>
    <n v="5295"/>
    <n v="0.39"/>
    <s v="No"/>
    <n v="4.2"/>
    <x v="0"/>
    <n v="4.0777777777777775"/>
    <n v="39724"/>
    <n v="18.753960593974956"/>
    <n v="128268796"/>
    <x v="1"/>
    <s v="Philips Domestic Appliances is Asia‚Äôs most trusted brand(As per Research by ibrands360 &amp; WCRCINT. Category: Home Appliances.)"/>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0NNQMYNE"/>
    <s v="AirCase Rugged Hard Drive Case for 2.5-inch Western Digital, Seagate, Toshiba, Portable Storage Shell for Gadget Hard Disk USB Cable Power Bank Mobile Charger Earphone, Waterproof (Black)"/>
    <x v="1"/>
    <s v="Accessories&amp;Peripherals"/>
    <s v="HardDiskBags"/>
    <x v="39"/>
    <n v="299"/>
    <n v="499"/>
    <n v="0.4"/>
    <s v="No"/>
    <n v="4.5"/>
    <x v="1"/>
    <n v="4.333333333333333"/>
    <n v="21010"/>
    <n v="18.730602465295039"/>
    <n v="6281990"/>
    <x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8MTLLSL8"/>
    <s v="boAt Bassheads 102 Wired in Ear Earphones with Mic (Mint Green)"/>
    <x v="0"/>
    <s v="Headphones,Earbuds&amp;Accessories"/>
    <s v="Headphones"/>
    <x v="7"/>
    <n v="399"/>
    <n v="1290"/>
    <n v="0.69"/>
    <s v="Yes"/>
    <n v="4.2"/>
    <x v="0"/>
    <n v="3.8343750000000005"/>
    <n v="76042"/>
    <n v="18.715811531199652"/>
    <n v="30340758"/>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4872DQY"/>
    <s v="Mi 80 cm (32 inches) HD Ready Android Smart LED TV 4A PRO | L32M5-AL (Black)"/>
    <x v="0"/>
    <s v="HomeTheater,TV&amp;Video"/>
    <s v="Televisions"/>
    <x v="22"/>
    <n v="14999"/>
    <n v="14999"/>
    <n v="0"/>
    <s v="No"/>
    <n v="4.3"/>
    <x v="0"/>
    <n v="4.2081632653061218"/>
    <n v="27508"/>
    <n v="18.682034784569808"/>
    <n v="412592492"/>
    <x v="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7TCN5VR9"/>
    <s v="Boult Audio BassBuds X1 in-Ear Wired Earphones with 10mm Extra Bass Driver and HD Sound with mic(Black)"/>
    <x v="0"/>
    <s v="Headphones,Earbuds&amp;Accessories"/>
    <s v="Headphones"/>
    <x v="7"/>
    <n v="329"/>
    <n v="999"/>
    <n v="0.67"/>
    <s v="Yes"/>
    <n v="3.9"/>
    <x v="0"/>
    <n v="3.8225806451612909"/>
    <n v="77027"/>
    <n v="18.67960844113647"/>
    <n v="25341883"/>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819HZPXL"/>
    <s v="Zebronics Zeb-Transformer-M Optical USB Gaming Mouse with LED Effect(Black)"/>
    <x v="1"/>
    <s v="Accessories&amp;Peripherals"/>
    <s v="PCGamingPeripherals"/>
    <x v="40"/>
    <n v="399"/>
    <n v="549"/>
    <n v="0.27"/>
    <s v="No"/>
    <n v="4.4000000000000004"/>
    <x v="0"/>
    <n v="4.3833333333333329"/>
    <n v="18139"/>
    <n v="18.667026755940533"/>
    <n v="7237461"/>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9JPC82QC"/>
    <s v="Mi 108 cm (43 inches) Full HD Android LED TV 4C | L43M6-INC (Black)"/>
    <x v="0"/>
    <s v="HomeTheater,TV&amp;Video"/>
    <s v="Televisions"/>
    <x v="22"/>
    <n v="19999"/>
    <n v="34999"/>
    <n v="0.43"/>
    <s v="No"/>
    <n v="4.3"/>
    <x v="0"/>
    <n v="4.2062499999999998"/>
    <n v="27151"/>
    <n v="18.649678926295206"/>
    <n v="542992849"/>
    <x v="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08QTK47Q"/>
    <s v="Philips GC1905 1440-Watt Steam Iron with Spray (Blue)"/>
    <x v="2"/>
    <s v="Kitchen&amp;HomeAppliances"/>
    <s v="Vacuum,Cleaning&amp;Ironing"/>
    <x v="32"/>
    <n v="1614"/>
    <n v="1745"/>
    <n v="0.08"/>
    <s v="No"/>
    <n v="4.3"/>
    <x v="0"/>
    <n v="4.0719298245614022"/>
    <n v="37974"/>
    <n v="18.647393602216354"/>
    <n v="61290036"/>
    <x v="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9X5C9VLK"/>
    <s v="Lifelong LLMG23 Power Pro 500-Watt Mixer Grinder with 3 Jars (Liquidizing, Wet Grinding and Chutney Jar), Stainless Steel blades, 1 Year Warranty (Black)"/>
    <x v="2"/>
    <s v="Kitchen&amp;HomeAppliances"/>
    <s v="SmallKitchenAppliances"/>
    <x v="41"/>
    <n v="1299"/>
    <n v="3500"/>
    <n v="0.63"/>
    <s v="Yes"/>
    <n v="3.8"/>
    <x v="0"/>
    <n v="4.0111111111111111"/>
    <n v="44050"/>
    <n v="18.6274225956221"/>
    <n v="57220950"/>
    <x v="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756K5DYZ"/>
    <s v="Prestige Iris 750 Watt Mixer Grinder with 3 Stainless Steel Jar + 1 Juicer Jar (White and Blue)"/>
    <x v="2"/>
    <s v="Kitchen&amp;HomeAppliances"/>
    <s v="SmallKitchenAppliances"/>
    <x v="41"/>
    <n v="3249"/>
    <n v="6295"/>
    <n v="0.48"/>
    <s v="No"/>
    <n v="3.9"/>
    <x v="0"/>
    <n v="4.0192307692307692"/>
    <n v="43070"/>
    <n v="18.625858761853415"/>
    <n v="139934430"/>
    <x v="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8DDRGWTJ"/>
    <s v="MI Usb Type-C Cable Smartphone (Black)"/>
    <x v="1"/>
    <s v="Accessories&amp;Peripherals"/>
    <s v="Cables&amp;Accessories"/>
    <x v="0"/>
    <n v="229"/>
    <n v="299"/>
    <n v="0.23"/>
    <s v="No"/>
    <n v="4.3"/>
    <x v="0"/>
    <n v="4.1534883720930242"/>
    <n v="30411"/>
    <n v="18.620275203537407"/>
    <n v="6964119"/>
    <x v="0"/>
    <s v="1m long Type-C USB Cable|Sturdy and Durable. With USB cable you can transfer data with speeds of upto 480 Mbps|Upto 3A output|6months warranty|Sturdy and Durable. With USB cable you can transfer data with speeds of upto 480 Mbps|6months warranty|Up To 3A Output"/>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YTNKVJQ"/>
    <s v="MI Xiaomi USB Type C HYperCharge Cable 6A 100cm Sturdy and Durable Black Supports 120W HyperCharging"/>
    <x v="1"/>
    <s v="Accessories&amp;Peripherals"/>
    <s v="Cables&amp;Accessories"/>
    <x v="0"/>
    <n v="499"/>
    <n v="1299"/>
    <n v="0.62"/>
    <s v="Yes"/>
    <n v="4.3"/>
    <x v="0"/>
    <n v="4.1526315789473696"/>
    <n v="30411"/>
    <n v="18.616434161325326"/>
    <n v="15175089"/>
    <x v="0"/>
    <s v="Supports 120W Fast Charging|High Quality Design"/>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5LJQMZC"/>
    <s v="BlueRigger Digital Optical Audio Toslink Cable (6 Feet / 1.8 Meter) With 8 Channel (7.1) Audio Support (for Home Theatre, Xbox, Playstation etc.)"/>
    <x v="0"/>
    <s v="HomeTheater,TV&amp;Video"/>
    <s v="Accessories"/>
    <x v="0"/>
    <n v="486"/>
    <n v="1999"/>
    <n v="0.76"/>
    <s v="Yes"/>
    <n v="4.2"/>
    <x v="0"/>
    <n v="4.1517647058823544"/>
    <n v="30023"/>
    <n v="18.589395903421579"/>
    <n v="14591178"/>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05LJQMCK"/>
    <s v="BlueRigger Digital Optical Audio Toslink Cable (3.3 Feet / 1 Meter) With 8 Channel (7.1) Audio Support (for Home Theatre, Xbox, Playstation etc.)"/>
    <x v="0"/>
    <s v="HomeTheater,TV&amp;Video"/>
    <s v="Accessories"/>
    <x v="0"/>
    <n v="416"/>
    <n v="599"/>
    <n v="0.31"/>
    <s v="No"/>
    <n v="4.2"/>
    <x v="0"/>
    <n v="4.1514792899408297"/>
    <n v="30023"/>
    <n v="18.58811796251933"/>
    <n v="12489568"/>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08YW3CYM"/>
    <s v="USHA EI 1602 1000 W Lightweight Dry Iron with Non-Stick Soleplate (Multi-colour)"/>
    <x v="2"/>
    <s v="Kitchen&amp;HomeAppliances"/>
    <s v="Vacuum,Cleaning&amp;Ironing"/>
    <x v="32"/>
    <n v="616"/>
    <n v="1190"/>
    <n v="0.48"/>
    <s v="No"/>
    <n v="4.0999999999999996"/>
    <x v="0"/>
    <n v="4.0678571428571413"/>
    <n v="37126"/>
    <n v="18.588845529632476"/>
    <n v="22869616"/>
    <x v="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0ABMASXG"/>
    <s v="Bajaj Immersion Rod Water Heater 1500 Watts, Silver"/>
    <x v="2"/>
    <s v="Heating,Cooling&amp;AirQuality"/>
    <s v="WaterHeaters&amp;Geysers"/>
    <x v="42"/>
    <n v="539"/>
    <n v="720"/>
    <n v="0.25"/>
    <s v="No"/>
    <n v="4.0999999999999996"/>
    <x v="0"/>
    <n v="4.0777777777777784"/>
    <n v="36017"/>
    <n v="18.580474343360038"/>
    <n v="19413163"/>
    <x v="1"/>
    <s v="No Installation is required|Product Dimensions: 40 Cms|Type : Rod , Power Requirement :230 - 250 V, 50 - 60 Hz , Low Cost Water Heating|Anti-corrosive Material ; Low Cost Water Heating ; Consumes less energy ; Heating Element Type: Hairpin Tubular Element|Warranty : 1 years on Product"/>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0HVXS7WC"/>
    <s v="Bajaj Rex 500W Mixer Grinder with Nutri-Pro Feature, 3 Jars, White"/>
    <x v="2"/>
    <s v="Kitchen&amp;HomeAppliances"/>
    <s v="SmallKitchenAppliances"/>
    <x v="41"/>
    <n v="1999"/>
    <n v="3210"/>
    <n v="0.38"/>
    <s v="No"/>
    <n v="4.2"/>
    <x v="0"/>
    <n v="4.024"/>
    <n v="41349"/>
    <n v="18.576697467887588"/>
    <n v="82656651"/>
    <x v="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7NC12T2R"/>
    <s v="boAt Stone 650 10W Bluetooth Speaker with Upto 7 Hours Playback, IPX5 and Integrated Controls (Blue)"/>
    <x v="0"/>
    <s v="HomeAudio"/>
    <s v="Speakers"/>
    <x v="25"/>
    <n v="1799"/>
    <n v="4990"/>
    <n v="0.64"/>
    <s v="Yes"/>
    <n v="4.2"/>
    <x v="0"/>
    <n v="4.0249999999999995"/>
    <n v="41226"/>
    <n v="18.576106476439993"/>
    <n v="74165574"/>
    <x v="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1GGKZ0V6"/>
    <s v="AmazonBasics USB Type-C to USB Type-C 2.0 Cable - 3 Feet Laptop (0.9 Meters) - White"/>
    <x v="1"/>
    <s v="Accessories&amp;Peripherals"/>
    <s v="Cables&amp;Accessories"/>
    <x v="0"/>
    <n v="329"/>
    <n v="845"/>
    <n v="0.61"/>
    <s v="Yes"/>
    <n v="4.2"/>
    <x v="0"/>
    <n v="4.1511904761904779"/>
    <n v="29746"/>
    <n v="18.570114697424717"/>
    <n v="9786434"/>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1GGKZ4NU"/>
    <s v="AmazonBasics USB Type-C to USB Type-C 2.0 Cable for Charging Adapter, Smartphone - 9 Feet (2.7 Meters) - White"/>
    <x v="1"/>
    <s v="Accessories&amp;Peripherals"/>
    <s v="Cables&amp;Accessories"/>
    <x v="0"/>
    <n v="549"/>
    <n v="995"/>
    <n v="0.45"/>
    <s v="No"/>
    <n v="4.2"/>
    <x v="0"/>
    <n v="4.1508982035928161"/>
    <n v="29746"/>
    <n v="18.56880723256792"/>
    <n v="16330554"/>
    <x v="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7XJWTYM2"/>
    <s v="realme Buds Wireless in Ear Bluetooth Earphones with mic, 11.2mm Bass Boost Driver, Magnetic Fast Pair, Fast Charging and 12 Hrs Playtime (Yellow)"/>
    <x v="0"/>
    <s v="Headphones,Earbuds&amp;Accessories"/>
    <s v="Headphones"/>
    <x v="7"/>
    <n v="1679"/>
    <n v="1999"/>
    <n v="0.16"/>
    <s v="No"/>
    <n v="4.0999999999999996"/>
    <x v="0"/>
    <n v="3.8200000000000003"/>
    <n v="72563"/>
    <n v="18.567955039976628"/>
    <n v="121833277"/>
    <x v="1"/>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0C3GBCIS"/>
    <s v="GIZGA Club-laptop Neoprene Reversible for 15.6-inches Laptop Sleeve - Black-Red"/>
    <x v="1"/>
    <s v="Accessories&amp;Peripherals"/>
    <s v="LaptopAccessories"/>
    <x v="43"/>
    <n v="249"/>
    <n v="499"/>
    <n v="0.5"/>
    <s v="Yes"/>
    <n v="4.2"/>
    <x v="0"/>
    <n v="4.25"/>
    <n v="22860"/>
    <n v="18.526154700523453"/>
    <n v="5692140"/>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972BQ2RS"/>
    <s v="Fire-Boltt India's No 1 Smartwatch Brand Ring Bluetooth Calling with SpO2 &amp; 1.7‚Äù Metal Body with Blood Oxygen Monitoring, Continuous Heart Rate, Full Touch &amp; Multiple Watch Faces"/>
    <x v="0"/>
    <s v="WearableTechnology"/>
    <s v="SmartWatches"/>
    <x v="20"/>
    <n v="2499"/>
    <n v="9999"/>
    <n v="0.75"/>
    <s v="Yes"/>
    <n v="4.0999999999999996"/>
    <x v="0"/>
    <n v="4.003508771929825"/>
    <n v="42139"/>
    <n v="18.515005123443668"/>
    <n v="105305361"/>
    <x v="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8VB34KJ1"/>
    <s v="OPPO A74 5G (Fantastic Purple,6GB RAM,128GB Storage) with No Cost EMI/Additional Exchange Offers"/>
    <x v="0"/>
    <s v="Mobiles&amp;Accessories"/>
    <s v="Smartphones&amp;BasicMobiles"/>
    <x v="3"/>
    <n v="15490"/>
    <n v="20990"/>
    <n v="0.26"/>
    <s v="No"/>
    <n v="4.2"/>
    <x v="0"/>
    <n v="4.0982758620689657"/>
    <n v="32916"/>
    <n v="18.513634359049927"/>
    <n v="509868840"/>
    <x v="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1KK0HU3Y"/>
    <s v="HP Z3700 Wireless Optical Mouse with USB Receiver and 2.4GHz Wireless Connection/ 1200DPI / 16 Months Long Battery Life /Ambidextrous and Slim Design (Modern Gold)"/>
    <x v="1"/>
    <s v="Accessories&amp;Peripherals"/>
    <s v="Keyboards,Mice&amp;InputDevices"/>
    <x v="15"/>
    <n v="899"/>
    <n v="1499"/>
    <n v="0.4"/>
    <s v="No"/>
    <n v="4.2"/>
    <x v="0"/>
    <n v="4.2411764705882353"/>
    <n v="23174"/>
    <n v="18.512819026886596"/>
    <n v="20833426"/>
    <x v="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46JGVDS"/>
    <s v="ELV Car Mount Adjustable Car Phone Holder Universal Long Arm, Windshield for Smartphones - Black"/>
    <x v="0"/>
    <s v="Mobiles&amp;Accessories"/>
    <s v="MobileAccessories"/>
    <x v="44"/>
    <n v="349"/>
    <n v="999"/>
    <n v="0.65"/>
    <s v="Yes"/>
    <n v="3.9"/>
    <x v="0"/>
    <n v="3.9666666666666668"/>
    <n v="46399"/>
    <n v="18.510521322867692"/>
    <n v="16193251"/>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NCKT9FG"/>
    <s v="Boat A 350 Type C Cable 1.5m(Jet Black)"/>
    <x v="1"/>
    <s v="Accessories&amp;Peripherals"/>
    <s v="Cables&amp;Accessories"/>
    <x v="0"/>
    <n v="299"/>
    <n v="798"/>
    <n v="0.63"/>
    <s v="Yes"/>
    <n v="4.4000000000000004"/>
    <x v="0"/>
    <n v="4.1506024096385552"/>
    <n v="28791"/>
    <n v="18.508664417959672"/>
    <n v="8608509"/>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8VB2CMR3"/>
    <s v="OPPO A74 5G (Fluid Black, 6GB RAM, 128GB Storage) with No Cost EMI/Additional Exchange Offers"/>
    <x v="0"/>
    <s v="Mobiles&amp;Accessories"/>
    <s v="Smartphones&amp;BasicMobiles"/>
    <x v="3"/>
    <n v="15490"/>
    <n v="20990"/>
    <n v="0.26"/>
    <s v="No"/>
    <n v="4.2"/>
    <x v="0"/>
    <n v="4.0964912280701755"/>
    <n v="32916"/>
    <n v="18.505572417289461"/>
    <n v="509868840"/>
    <x v="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74H97TJ"/>
    <s v="boAt A 350 Type C Cable for Smartphone, Charging Adapter (1.5m, Carbon Black)"/>
    <x v="1"/>
    <s v="Accessories&amp;Peripherals"/>
    <s v="Cables&amp;Accessories"/>
    <x v="0"/>
    <n v="299"/>
    <n v="799"/>
    <n v="0.63"/>
    <s v="Yes"/>
    <n v="4.4000000000000004"/>
    <x v="0"/>
    <n v="4.1490909090909103"/>
    <n v="28791"/>
    <n v="18.501924226141021"/>
    <n v="8608509"/>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15OW3M1W"/>
    <s v="AmazonBasics 6-Feet DisplayPort (not USB port) to HDMI Cable Black"/>
    <x v="0"/>
    <s v="HomeTheater,TV&amp;Video"/>
    <s v="Accessories"/>
    <x v="0"/>
    <n v="799"/>
    <n v="1700"/>
    <n v="0.53"/>
    <s v="Yes"/>
    <n v="4.0999999999999996"/>
    <x v="0"/>
    <n v="4.1475609756097578"/>
    <n v="28638"/>
    <n v="18.485504446347949"/>
    <n v="22881762"/>
    <x v="1"/>
    <s v="DisplayPort male to HDMI male cable allows you to connect a DisplayPort output to an HDMI input|Connect your TV, projector or monitor; Not compatible with a USB port|Allows both the video and audio signals to transmit over a single cable|1 year limited warranty"/>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88ZFJY82"/>
    <s v="Elv Aluminium Adjustable Mobile Phone Foldable Holder Tabletop Stand Dock Mount for All Smartphones, Tabs, Kindle, iPad (Moonlight Silver)"/>
    <x v="0"/>
    <s v="Mobiles&amp;Accessories"/>
    <s v="MobileAccessories"/>
    <x v="28"/>
    <n v="314"/>
    <n v="1499"/>
    <n v="0.79"/>
    <s v="Yes"/>
    <n v="4.5"/>
    <x v="1"/>
    <n v="4.1400000000000006"/>
    <n v="28978"/>
    <n v="18.473025254760248"/>
    <n v="909909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77T3BG5L"/>
    <s v="Zebronics ZEB-KM2100 Multimedia USB Keyboard Comes with 114 Keys Including 12 Dedicated Multimedia Keys &amp; with Rupee Key"/>
    <x v="1"/>
    <s v="Accessories&amp;Peripherals"/>
    <s v="Keyboards,Mice&amp;InputDevices"/>
    <x v="45"/>
    <n v="329"/>
    <n v="399"/>
    <n v="0.18"/>
    <s v="No"/>
    <n v="3.6"/>
    <x v="0"/>
    <n v="4.12"/>
    <n v="33735"/>
    <n v="18.655745582588047"/>
    <n v="11098815"/>
    <x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9LHZSMRR"/>
    <s v="Redmi Note 11T 5G (Stardust White, 6GB RAM, 128GB ROM)| Dimensity 810 5G | 33W Pro Fast Charging | Charger Included | Additional Exchange Offers|Get 2 Months of YouTube Premium Free!"/>
    <x v="0"/>
    <s v="Mobiles&amp;Accessories"/>
    <s v="Smartphones&amp;BasicMobiles"/>
    <x v="3"/>
    <n v="16999"/>
    <n v="20999"/>
    <n v="0.19"/>
    <s v="No"/>
    <n v="4.0999999999999996"/>
    <x v="0"/>
    <n v="4.0946428571428566"/>
    <n v="31822"/>
    <n v="18.437116759683274"/>
    <n v="540942178"/>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HYZ3GJ"/>
    <s v="Redmi Note 11T 5G (Matte Black, 6GB RAM, 128GB ROM)| Dimensity 810 5G | 33W Pro Fast Charging | Charger Included | Additional Exchange Offers|Get 2 Months of YouTube Premium Free!"/>
    <x v="0"/>
    <s v="Mobiles&amp;Accessories"/>
    <s v="Smartphones&amp;BasicMobiles"/>
    <x v="3"/>
    <n v="16999"/>
    <n v="20999"/>
    <n v="0.19"/>
    <s v="No"/>
    <n v="4.0999999999999996"/>
    <x v="0"/>
    <n v="4.0945454545454547"/>
    <n v="31822"/>
    <n v="18.436678181002872"/>
    <n v="540942178"/>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J116B5"/>
    <s v="Redmi Note 11T 5G (Aquamarine Blue, 6GB RAM, 128GB ROM)| Dimensity 810 5G | 33W Pro Fast Charging | Charger Included | Additional Exchange Offers| Get 2 Months of YouTube Premium Free!"/>
    <x v="0"/>
    <s v="Mobiles&amp;Accessories"/>
    <s v="Smartphones&amp;BasicMobiles"/>
    <x v="3"/>
    <n v="16999"/>
    <n v="20999"/>
    <n v="0.19"/>
    <s v="No"/>
    <n v="4.0999999999999996"/>
    <x v="0"/>
    <n v="4.0944444444444441"/>
    <n v="31822"/>
    <n v="18.43622335866764"/>
    <n v="540942178"/>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0MUTWLW4"/>
    <s v="Logitech K480 Wireless Multi-Device Keyboard for Windows, macOS, iPadOS, Android or Chrome OS, Bluetooth, Compact, Compatible with PC, Mac, Laptop, Smartphone, Tablet - Black"/>
    <x v="1"/>
    <s v="Accessories&amp;Peripherals"/>
    <s v="Keyboards,Mice&amp;InputDevices"/>
    <x v="45"/>
    <n v="2595"/>
    <n v="3295"/>
    <n v="0.21"/>
    <s v="No"/>
    <n v="4.4000000000000004"/>
    <x v="0"/>
    <n v="4.25"/>
    <n v="22618"/>
    <n v="18.506511952489703"/>
    <n v="58693710"/>
    <x v="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1IBRHE3E"/>
    <s v="Gizga Essentials Professional 3-in-1 Cleaning Kit for Camera, Lens, Binocular, Laptop, TV, Monitor, Smartphone, Tablet (Includes: Cleaning Liquid 100ml, Plush Microfiber Cloth, Dust Removal Brush)"/>
    <x v="0"/>
    <s v="Cameras&amp;Photography"/>
    <s v="Accessories"/>
    <x v="46"/>
    <n v="299"/>
    <n v="499"/>
    <n v="0.4"/>
    <s v="No"/>
    <n v="4.2"/>
    <x v="0"/>
    <n v="4.2"/>
    <n v="24432"/>
    <n v="18.429502538959838"/>
    <n v="7305168"/>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8CHZ3ZQ7"/>
    <s v="Redgear A-15 Wired Gaming Mouse with Upto 6400 DPI, RGB &amp; Driver Customization for PC(Black)"/>
    <x v="1"/>
    <s v="Accessories&amp;Peripherals"/>
    <s v="PCGamingPeripherals"/>
    <x v="40"/>
    <n v="599"/>
    <n v="799"/>
    <n v="0.25"/>
    <s v="No"/>
    <n v="4.3"/>
    <x v="0"/>
    <n v="4.38"/>
    <n v="15790"/>
    <n v="18.389034194895395"/>
    <n v="9458210"/>
    <x v="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9FKDH6FS"/>
    <s v="realme narzo 50i (Mint Green, 2GB RAM+32GB Storage) Octa Core Processor | 6.5&quot; inch Large Display"/>
    <x v="0"/>
    <s v="Mobiles&amp;Accessories"/>
    <s v="Smartphones&amp;BasicMobiles"/>
    <x v="3"/>
    <n v="7499"/>
    <n v="7999"/>
    <n v="0.06"/>
    <s v="No"/>
    <n v="4"/>
    <x v="0"/>
    <n v="4.0943396226415096"/>
    <n v="30907"/>
    <n v="18.383875208968661"/>
    <n v="231771593"/>
    <x v="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0ZYLMQH0"/>
    <s v="Dell KB216 Wired Multimedia USB Keyboard with Super Quite Plunger Keys with Spill-Resistant ‚Äì Black"/>
    <x v="1"/>
    <s v="Accessories&amp;Peripherals"/>
    <s v="Keyboards,Mice&amp;InputDevices"/>
    <x v="45"/>
    <n v="549"/>
    <n v="1799"/>
    <n v="0.69"/>
    <s v="Yes"/>
    <n v="4.3"/>
    <x v="0"/>
    <n v="4.2"/>
    <n v="28829"/>
    <n v="18.731347498030473"/>
    <n v="15827121"/>
    <x v="1"/>
    <s v="DEVICE TYPE: Keyboard|CONNECTIVITY TECHNOLOGY: Wired|INTERFACE: USB|HOT KEYS FUNCTION: Volume, Mute, Play/Pause, Backward, Forward|KEYS STYLE: Chiclet"/>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1DJJVFPC"/>
    <s v="Duracell Ultra Alkaline AAA Battery, 8 Pcs"/>
    <x v="0"/>
    <s v="GeneralPurposeBatteries&amp;BatteryChargers"/>
    <s v="DisposableBatteries"/>
    <x v="24"/>
    <n v="269"/>
    <n v="315"/>
    <n v="0.15"/>
    <s v="No"/>
    <n v="4.5"/>
    <x v="1"/>
    <n v="4.322222222222222"/>
    <n v="17810"/>
    <n v="18.372419445757615"/>
    <n v="4790890"/>
    <x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94JB13XL"/>
    <s v="Noise ColorFit Ultra Smart Watch with 1.75&quot; HD Display, Aluminium Alloy Body, 60 Sports Modes, Spo2, Lightweight, Stock Market Info, Calls &amp; SMS Reply (Space Blue)"/>
    <x v="0"/>
    <s v="WearableTechnology"/>
    <s v="SmartWatches"/>
    <x v="20"/>
    <n v="2499"/>
    <n v="5999"/>
    <n v="0.57999999999999996"/>
    <s v="Yes"/>
    <n v="4.0999999999999996"/>
    <x v="0"/>
    <n v="4.0017857142857149"/>
    <n v="38879"/>
    <n v="18.367100964760262"/>
    <n v="97158621"/>
    <x v="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0V9NHDI4"/>
    <s v="Eureka Forbes Trendy Zip 1000 Watts powerful suction vacuum cleaner with resuable dust bag &amp; 5 accessories,1 year warrantycompact,light weight &amp; easy to use (Black)"/>
    <x v="2"/>
    <s v="Kitchen&amp;HomeAppliances"/>
    <s v="Vacuum,Cleaning&amp;Ironing"/>
    <x v="47"/>
    <n v="2799"/>
    <n v="3799"/>
    <n v="0.26"/>
    <s v="No"/>
    <n v="3.9"/>
    <x v="0"/>
    <n v="4.0650000000000013"/>
    <n v="32931"/>
    <n v="18.364117603896002"/>
    <n v="92173869"/>
    <x v="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9BNXQ6BR"/>
    <s v="Noise ColorFit Ultra SE Smart Watch with 1.75&quot;(4.3cm) HD Display, Aluminium Alloy Body, 60 Sports Modes, Spo2, Lightweight, Stock Market Info, Calls &amp; SMS Reply (Vintage Brown)"/>
    <x v="0"/>
    <s v="WearableTechnology"/>
    <s v="SmartWatches"/>
    <x v="20"/>
    <n v="2799"/>
    <n v="6499"/>
    <n v="0.56999999999999995"/>
    <s v="Yes"/>
    <n v="4.0999999999999996"/>
    <x v="0"/>
    <n v="4.0000000000000009"/>
    <n v="38879"/>
    <n v="18.358905025016952"/>
    <n v="108822321"/>
    <x v="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9T3H12GV"/>
    <s v="Dell USB Wireless Keyboard and Mouse Set- KM3322W, Anti-Fade &amp; Spill-Resistant Keys, up to 36 Month Battery Life, 3Y Advance Exchange Warranty, Black"/>
    <x v="1"/>
    <s v="Accessories&amp;Peripherals"/>
    <s v="Keyboards,Mice&amp;InputDevices"/>
    <x v="48"/>
    <n v="1399"/>
    <n v="2498"/>
    <n v="0.44"/>
    <s v="No"/>
    <n v="4.2"/>
    <x v="0"/>
    <n v="4.0499999999999989"/>
    <n v="33717"/>
    <n v="18.337840315606936"/>
    <n v="47170083"/>
    <x v="1"/>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84PJSSQ1"/>
    <s v="SanDisk Ultra Dual Drive Luxe USB Type C Flash Drive (Silver, 128 GB, 5Y - SDDDC4-128G-I35)"/>
    <x v="1"/>
    <s v="ExternalDevices&amp;DataStorage"/>
    <s v="PenDrives"/>
    <x v="2"/>
    <n v="1299"/>
    <n v="3000"/>
    <n v="0.56999999999999995"/>
    <s v="Yes"/>
    <n v="4.3"/>
    <x v="0"/>
    <n v="4.1999999999999993"/>
    <n v="23022"/>
    <n v="18.321080036687025"/>
    <n v="29905578"/>
    <x v="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8Y5QJXSR"/>
    <s v="atomberg Renesa 1200mm BLDC Motor with Remote 3 Blade Energy Saving Ceiling Fan (Matt Black)"/>
    <x v="2"/>
    <s v="Heating,Cooling&amp;AirQuality"/>
    <s v="Fans"/>
    <x v="49"/>
    <n v="3569"/>
    <n v="5190"/>
    <n v="0.31"/>
    <s v="No"/>
    <n v="4.3"/>
    <x v="0"/>
    <n v="4.1090909090909093"/>
    <n v="28629"/>
    <n v="18.313484084597842"/>
    <n v="102176901"/>
    <x v="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Q4QV1DL"/>
    <s v="ELV Aluminum Adjustable Mobile Phone Foldable Tabletop Stand Dock Mount for All Smartphones, Tabs, Kindle, iPad (Black)"/>
    <x v="0"/>
    <s v="Mobiles&amp;Accessories"/>
    <s v="MobileAccessories"/>
    <x v="28"/>
    <n v="269"/>
    <n v="1499"/>
    <n v="0.82"/>
    <s v="Yes"/>
    <n v="4.5"/>
    <x v="1"/>
    <n v="4.1000000000000005"/>
    <n v="28978"/>
    <n v="18.294541918965464"/>
    <n v="779508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8LPJZSSW"/>
    <s v="DIGITEK¬Æ (DTR 260 GT) Gorilla Tripod/Mini 33 cm (13 Inch) Tripod for Mobile Phone with Phone Mount &amp; Remote, Flexible Gorilla Stand for DSLR &amp; Action Cameras"/>
    <x v="0"/>
    <s v="Cameras&amp;Photography"/>
    <s v="Accessories"/>
    <x v="38"/>
    <n v="399"/>
    <n v="995"/>
    <n v="0.6"/>
    <s v="Yes"/>
    <n v="3.9"/>
    <x v="0"/>
    <n v="4.2250000000000005"/>
    <n v="21372"/>
    <n v="18.293681677327587"/>
    <n v="8527428"/>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0YMJ0OI8"/>
    <s v="Prestige PIC 20 1600 Watt Induction Cooktop with Push button (Black)"/>
    <x v="2"/>
    <s v="Kitchen&amp;HomeAppliances"/>
    <s v="SmallKitchenAppliances"/>
    <x v="30"/>
    <n v="2148"/>
    <n v="3645"/>
    <n v="0.41"/>
    <s v="No"/>
    <n v="4.0999999999999996"/>
    <x v="0"/>
    <n v="4.0625"/>
    <n v="31388"/>
    <n v="18.268158512658481"/>
    <n v="67421424"/>
    <x v="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1J8S6X2I"/>
    <s v="AmazonBasics 6 Feet DisplayPort to DisplayPort Cable - (Not HDMI Cable) (Gold)"/>
    <x v="1"/>
    <s v="Accessories&amp;Peripherals"/>
    <s v="Cables&amp;Accessories"/>
    <x v="0"/>
    <n v="499"/>
    <n v="1100"/>
    <n v="0.55000000000000004"/>
    <s v="Yes"/>
    <n v="4.4000000000000004"/>
    <x v="0"/>
    <n v="4.1478527607361979"/>
    <n v="25177"/>
    <n v="18.254788055631778"/>
    <n v="12563323"/>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78V8R9BS"/>
    <s v="Butterfly EKN 1.5-Litre Electric Kettle (Silver with Black)"/>
    <x v="2"/>
    <s v="Kitchen&amp;HomeAppliances"/>
    <s v="SmallKitchenAppliances"/>
    <x v="17"/>
    <n v="749"/>
    <n v="1111"/>
    <n v="0.33"/>
    <s v="No"/>
    <n v="4.2"/>
    <x v="0"/>
    <n v="4.01"/>
    <n v="35693"/>
    <n v="18.25590682942752"/>
    <n v="26734057"/>
    <x v="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B2DD66GS"/>
    <s v="SanDisk Extreme microSD UHS I Card 128GB for 4K Video on Smartphones,Action Cams 190MB/s Read,90MB/s Write"/>
    <x v="0"/>
    <s v="Accessories"/>
    <s v="MemoryCards"/>
    <x v="1"/>
    <n v="1329"/>
    <n v="2900"/>
    <n v="0.54"/>
    <s v="Yes"/>
    <n v="4.5"/>
    <x v="1"/>
    <n v="4.25"/>
    <n v="19624"/>
    <n v="18.244441078023485"/>
    <n v="26080296"/>
    <x v="1"/>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8Y5KXR6Z"/>
    <s v="PTron Solero T241 2.4A Type-C Data &amp; Charging USB Cable, Made in India, 480Mbps Data Sync, Durable 1-Meter Long USB Cable for Type-C USB Devices for Charging Adapter (Black)"/>
    <x v="1"/>
    <s v="Accessories&amp;Peripherals"/>
    <s v="Cables&amp;Accessories"/>
    <x v="0"/>
    <n v="99"/>
    <n v="800"/>
    <n v="0.88"/>
    <s v="Yes"/>
    <n v="3.9"/>
    <x v="0"/>
    <n v="4.1462962962962973"/>
    <n v="24871"/>
    <n v="18.225919032462354"/>
    <n v="2462229"/>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8Y1TFSP6"/>
    <s v="pTron Solero TB301 3A Type-C Data and Fast Charging Cable, Made in India, 480Mbps Data Sync, Strong and Durable 1.5-Meter Nylon Braided USB Cable for Type-C Devices for Charging Adapter (Black)"/>
    <x v="1"/>
    <s v="Accessories&amp;Peripherals"/>
    <s v="Cables&amp;Accessories"/>
    <x v="0"/>
    <n v="149"/>
    <n v="1000"/>
    <n v="0.85"/>
    <s v="Yes"/>
    <n v="3.9"/>
    <x v="0"/>
    <n v="4.147826086956524"/>
    <n v="24871"/>
    <n v="18.232643549650096"/>
    <n v="3705779"/>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Y1SJVV5"/>
    <s v="pTron Solero MB301 3A Micro USB Data &amp; Charging Cable, Made in India, 480Mbps Data Sync, Strong &amp; Durable 1.5-Meter Nylon Braided USB Cable for Micro USB Devices - (Black)"/>
    <x v="1"/>
    <s v="Accessories&amp;Peripherals"/>
    <s v="Cables&amp;Accessories"/>
    <x v="0"/>
    <n v="99"/>
    <n v="666.66"/>
    <n v="0.85"/>
    <s v="Yes"/>
    <n v="3.9"/>
    <x v="0"/>
    <n v="4.1493750000000009"/>
    <n v="24871"/>
    <n v="18.239452123302669"/>
    <n v="2462229"/>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7JW1Y6XV"/>
    <s v="Wayona Nylon Braided 3A Lightning to USB A Syncing and Fast Charging Data Cable for iPhone, Ipad (3 FT Pack of 1, Black)"/>
    <x v="1"/>
    <s v="Accessories&amp;Peripherals"/>
    <s v="Cables&amp;Accessories"/>
    <x v="0"/>
    <n v="399"/>
    <n v="1099"/>
    <n v="0.64"/>
    <s v="Yes"/>
    <n v="4.2"/>
    <x v="0"/>
    <n v="4.1509433962264168"/>
    <n v="24269"/>
    <n v="18.202176430057094"/>
    <n v="96833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8VB57558"/>
    <s v="Samsung Galaxy S20 FE 5G (Cloud Navy, 8GB RAM, 128GB Storage) with No Cost EMI &amp; Additional Exchange Offers"/>
    <x v="0"/>
    <s v="Mobiles&amp;Accessories"/>
    <s v="Smartphones&amp;BasicMobiles"/>
    <x v="3"/>
    <n v="37990"/>
    <n v="74999"/>
    <n v="0.49"/>
    <s v="No"/>
    <n v="4.2"/>
    <x v="0"/>
    <n v="4.0961538461538467"/>
    <n v="27790"/>
    <n v="18.202915175175928"/>
    <n v="1055742100"/>
    <x v="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7LGT55SJ"/>
    <s v="Wayona Usb Nylon Braided Data Sync And Charging Cable For Iphone, Ipad Tablet (Red, Black)"/>
    <x v="1"/>
    <s v="Accessories&amp;Peripherals"/>
    <s v="Cables&amp;Accessories"/>
    <x v="0"/>
    <n v="399"/>
    <n v="1099"/>
    <n v="0.64"/>
    <s v="Yes"/>
    <n v="4.2"/>
    <x v="0"/>
    <n v="4.1506329113924059"/>
    <n v="24269"/>
    <n v="18.200814932395463"/>
    <n v="9683331"/>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7JW9H4J1"/>
    <s v="Wayona Nylon Braided USB to Lightning Fast Charging and Data Sync Cable Compatible for iPhone 13, 12,11, X, 8, 7, 6, 5, iPad Air, Pro, Mini (3 FT Pack of 1, Grey)"/>
    <x v="1"/>
    <s v="Accessories&amp;Peripherals"/>
    <s v="Cables&amp;Accessories"/>
    <x v="0"/>
    <n v="399"/>
    <n v="1099"/>
    <n v="0.64"/>
    <s v="Yes"/>
    <n v="4.2"/>
    <x v="0"/>
    <n v="4.1503184713375809"/>
    <n v="24269"/>
    <n v="18.199436090814583"/>
    <n v="9683331"/>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GDB5M1"/>
    <s v="Wayona Nylon Braided 2M / 6Ft Fast Charge Usb To Lightning Data Sync And Charging Cable For Iphone, Ipad Tablet (6 Ft Pack Of 1, Grey)"/>
    <x v="1"/>
    <s v="Accessories&amp;Peripherals"/>
    <s v="Cables&amp;Accessories"/>
    <x v="0"/>
    <n v="449"/>
    <n v="1299"/>
    <n v="0.65"/>
    <s v="Yes"/>
    <n v="4.2"/>
    <x v="0"/>
    <n v="4.1500000000000012"/>
    <n v="24269"/>
    <n v="18.198039571777532"/>
    <n v="10896781"/>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H1C41D"/>
    <s v="Wayona Nylon Braided (2 Pack) Lightning Fast Usb Data Cable Fast Charger Cord For Iphone, Ipad Tablet (3 Ft Pack Of 2, Grey)"/>
    <x v="1"/>
    <s v="Accessories&amp;Peripherals"/>
    <s v="Cables&amp;Accessories"/>
    <x v="0"/>
    <n v="649"/>
    <n v="1999"/>
    <n v="0.68"/>
    <s v="Yes"/>
    <n v="4.2"/>
    <x v="0"/>
    <n v="4.1496774193548394"/>
    <n v="24269"/>
    <n v="18.196625033140005"/>
    <n v="15750581"/>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82FTPRSK"/>
    <s v="Zinq Five Fan Cooling Pad and Laptop Stand with Dual Height Adjustment and Dual USB Port Extension (Black)"/>
    <x v="1"/>
    <s v="Accessories&amp;Peripherals"/>
    <s v="LaptopAccessories"/>
    <x v="50"/>
    <n v="999"/>
    <n v="1999"/>
    <n v="0.5"/>
    <s v="Yes"/>
    <n v="4.2"/>
    <x v="0"/>
    <n v="4.0999999999999996"/>
    <n v="27441"/>
    <n v="18.197504615991601"/>
    <n v="27413559"/>
    <x v="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7JH1CBGW"/>
    <s v="Wayona Nylon Braided Usb Syncing And Charging Cable Sync And Charging Cable For Iphone, Ipad (3 Ft, Black) - Pack Of 2"/>
    <x v="1"/>
    <s v="Accessories&amp;Peripherals"/>
    <s v="Cables&amp;Accessories"/>
    <x v="0"/>
    <n v="649"/>
    <n v="1999"/>
    <n v="0.68"/>
    <s v="Yes"/>
    <n v="4.2"/>
    <x v="0"/>
    <n v="4.1493506493506498"/>
    <n v="24269"/>
    <n v="18.195192123870822"/>
    <n v="15750581"/>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RWQ7YR6"/>
    <s v="MI 138.8 cm (55 inches) 5X Series 4K Ultra HD LED Smart Android TV L55M6-ES (Grey)"/>
    <x v="0"/>
    <s v="HomeTheater,TV&amp;Video"/>
    <s v="Televisions"/>
    <x v="22"/>
    <n v="46999"/>
    <n v="69999"/>
    <n v="0.33"/>
    <s v="No"/>
    <n v="4.3"/>
    <x v="0"/>
    <n v="4.2042553191489356"/>
    <n v="21252"/>
    <n v="18.193579571550295"/>
    <n v="998822748"/>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9MJ77786"/>
    <s v="MI 108 cm (43 inches) 5X Series 4K Ultra HD LED Smart Android TV L43M6-ES (Grey)"/>
    <x v="0"/>
    <s v="HomeTheater,TV&amp;Video"/>
    <s v="Televisions"/>
    <x v="22"/>
    <n v="31999"/>
    <n v="49999"/>
    <n v="0.36"/>
    <s v="No"/>
    <n v="4.3"/>
    <x v="0"/>
    <n v="4.2021739130434783"/>
    <n v="21252"/>
    <n v="18.184572452637255"/>
    <n v="680042748"/>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0AXHBBXU"/>
    <s v="Casio FX-82MS 2nd Gen Non-Programmable Scientific Calculator, 240 Functions and 2-line Display, Black"/>
    <x v="4"/>
    <s v="OfficeElectronics"/>
    <s v="Calculators"/>
    <x v="51"/>
    <n v="522"/>
    <n v="550"/>
    <n v="0.05"/>
    <s v="No"/>
    <n v="4.4000000000000004"/>
    <x v="0"/>
    <n v="4.45"/>
    <n v="12179"/>
    <n v="18.181130432921012"/>
    <n v="6357438"/>
    <x v="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D77XZX5"/>
    <s v="PTron Tangentbeat in-Ear Bluetooth 5.0 Wireless Headphones with Mic, Enhanced Bass, 10mm Drivers, Clear Calls, Snug-Fit, Fast Charging, Magnetic Buds, Voice Assistant &amp; IPX4 Wireless Neckband (Black)"/>
    <x v="0"/>
    <s v="Headphones,Earbuds&amp;Accessories"/>
    <s v="Headphones"/>
    <x v="7"/>
    <n v="599"/>
    <n v="2499"/>
    <n v="0.76"/>
    <s v="Yes"/>
    <n v="3.9"/>
    <x v="0"/>
    <n v="3.8103448275862069"/>
    <n v="58162"/>
    <n v="18.154947285780448"/>
    <n v="34839038"/>
    <x v="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8HF4W2CT"/>
    <s v="URBN 20000 mAh lithium_polymer Power Bank with 12 Watt Fast Charging, Camo"/>
    <x v="0"/>
    <s v="Mobiles&amp;Accessories"/>
    <s v="MobileAccessories"/>
    <x v="14"/>
    <n v="1599"/>
    <n v="3499"/>
    <n v="0.54"/>
    <s v="Yes"/>
    <n v="4"/>
    <x v="0"/>
    <n v="3.9799999999999995"/>
    <n v="36384"/>
    <n v="18.152471069444729"/>
    <n v="58178016"/>
    <x v="1"/>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4CWD7MS"/>
    <s v="Digitek DTR 550 LW (67 Inch) Tripod For DSLR, Camera |Operating Height: 5.57 Feet | Maximum Load Capacity up to 4.5kg | Portable Lightweight Aluminum Tripod with 360 Degree Ball Head | Carry Bag Included (Black) (DTR 550LW)"/>
    <x v="0"/>
    <s v="Cameras&amp;Photography"/>
    <s v="Accessories"/>
    <x v="38"/>
    <n v="1549"/>
    <n v="2495"/>
    <n v="0.38"/>
    <s v="No"/>
    <n v="4.4000000000000004"/>
    <x v="0"/>
    <n v="4.333333333333333"/>
    <n v="15137"/>
    <n v="18.113630170571945"/>
    <n v="23447213"/>
    <x v="1"/>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085IATT6"/>
    <s v="D-Link DIR-615 Wi-fi Ethernet-N300 Single_band 300Mbps Router, Mobile App Support, Router | AP | Repeater | Client Modes(Black)"/>
    <x v="1"/>
    <s v="NetworkingDevices"/>
    <s v="Routers"/>
    <x v="12"/>
    <n v="899"/>
    <n v="1800"/>
    <n v="0.5"/>
    <s v="Yes"/>
    <n v="4.0999999999999996"/>
    <x v="0"/>
    <n v="4.1624999999999996"/>
    <n v="22375"/>
    <n v="18.105969462125444"/>
    <n v="20115125"/>
    <x v="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56HNMR7"/>
    <s v="boAt Rockerz 370 On Ear Bluetooth Headphones with Upto 12 Hours Playtime, Cozy Padded Earcups and Bluetooth v5.0, with Mic (Buoyant Black)"/>
    <x v="0"/>
    <s v="Headphones,Earbuds&amp;Accessories"/>
    <s v="Headphones"/>
    <x v="16"/>
    <n v="1199"/>
    <n v="2499"/>
    <n v="0.52"/>
    <s v="Yes"/>
    <n v="4"/>
    <x v="0"/>
    <n v="4"/>
    <n v="33584"/>
    <n v="18.104581410538845"/>
    <n v="40267216"/>
    <x v="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08QS9J6Y"/>
    <s v="Logitech C270 Digital HD Webcam with Widescreen HD Video Calling, HD Light Correction, Noise-Reducing Mic, for Skype, FaceTime, Hangouts, WebEx, PC/Mac/Laptop/MacBook/Tablet - (Black, HD 720p/30fps)"/>
    <x v="1"/>
    <s v="Accessories&amp;Peripherals"/>
    <s v="Audio&amp;VideoAccessories"/>
    <x v="52"/>
    <n v="1990"/>
    <n v="2595"/>
    <n v="0.23"/>
    <s v="No"/>
    <n v="4.3"/>
    <x v="0"/>
    <n v="4.1999999999999993"/>
    <n v="20398"/>
    <n v="18.100357287427389"/>
    <n v="40592020"/>
    <x v="1"/>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T2WRLJJ"/>
    <s v="Redmi Note 11 Pro + 5G (Phantom White, 8GB RAM, 128GB Storage) | 67W Turbo Charge | 120Hz Super AMOLED Display | Additional Exchange Offers | Charger Included"/>
    <x v="0"/>
    <s v="Mobiles&amp;Accessories"/>
    <s v="Smartphones&amp;BasicMobiles"/>
    <x v="3"/>
    <n v="20999"/>
    <n v="26999"/>
    <n v="0.22"/>
    <s v="No"/>
    <n v="3.9"/>
    <x v="0"/>
    <n v="4.0941176470588241"/>
    <n v="25824"/>
    <n v="18.06341217537291"/>
    <n v="542278176"/>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9T2S8X9C"/>
    <s v="Redmi Note 11 Pro + 5G (Stealth Black, 8GB RAM, 256GB Storage) | 67W Turbo Charge | 120Hz Super AMOLED Display | Additional Exchange Offers | Charger Included"/>
    <x v="0"/>
    <s v="Mobiles&amp;Accessories"/>
    <s v="Smartphones&amp;BasicMobiles"/>
    <x v="3"/>
    <n v="22999"/>
    <n v="28999"/>
    <n v="0.21"/>
    <s v="No"/>
    <n v="3.9"/>
    <x v="0"/>
    <n v="4.0980000000000008"/>
    <n v="25824"/>
    <n v="18.080541273125419"/>
    <n v="593926176"/>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56CLQWL"/>
    <s v="Redgear Pro Wireless Gamepad with 2.4GHz Wireless Technology, Integrated Dual Intensity Motor, Illuminated Keys for PC(Compatible with Windows 7/8/8.1/10 only)"/>
    <x v="1"/>
    <s v="Accessories&amp;Peripherals"/>
    <s v="PCGamingPeripherals"/>
    <x v="27"/>
    <n v="1699"/>
    <n v="3999"/>
    <n v="0.57999999999999996"/>
    <s v="Yes"/>
    <n v="4.2"/>
    <x v="0"/>
    <n v="4.0999999999999996"/>
    <n v="25488"/>
    <n v="18.066046468919314"/>
    <n v="43304112"/>
    <x v="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9T39K9YL"/>
    <s v="Redmi Note 11 Pro + 5G (Stealth Black, 6GB RAM, 128GB Storage) | 67W Turbo Charge | 120Hz Super AMOLED Display | Additional Exchange Offers | Charger Included"/>
    <x v="0"/>
    <s v="Mobiles&amp;Accessories"/>
    <s v="Smartphones&amp;BasicMobiles"/>
    <x v="3"/>
    <n v="19999"/>
    <n v="24999"/>
    <n v="0.2"/>
    <s v="No"/>
    <n v="3.9"/>
    <x v="0"/>
    <n v="4.1020408163265314"/>
    <n v="25824"/>
    <n v="18.098369517724969"/>
    <n v="516454176"/>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0DJ5N9VK"/>
    <s v="Faber-Castell Connector Pen Set - Pack of 25 (Assorted)"/>
    <x v="5"/>
    <s v="Arts&amp;Crafts"/>
    <s v="Drawing&amp;PaintingSupplies"/>
    <x v="53"/>
    <n v="150"/>
    <n v="150"/>
    <n v="0"/>
    <s v="No"/>
    <n v="4.3"/>
    <x v="0"/>
    <n v="4.3"/>
    <n v="15867"/>
    <n v="18.062245424749086"/>
    <n v="2380050"/>
    <x v="2"/>
    <s v="Simply draw and color or clip these pens together to construct interesting models|Contains 40% more ink and lasts longer|Child safe-food-grade ink"/>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7DJLFMPS"/>
    <s v="HP 32GB Class 10 MicroSD Memory Card (U1 TF Card¬†32GB)"/>
    <x v="0"/>
    <s v="Accessories"/>
    <s v="MemoryCards"/>
    <x v="1"/>
    <n v="369"/>
    <n v="1600"/>
    <n v="0.77"/>
    <s v="Yes"/>
    <n v="4"/>
    <x v="0"/>
    <n v="4"/>
    <n v="32625"/>
    <n v="18.054255327402352"/>
    <n v="12038625"/>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85CZ3SR1"/>
    <s v="Mi 10W Wall Charger for Mobile Phones with Micro USB Cable (Black)"/>
    <x v="0"/>
    <s v="Mobiles&amp;Accessories"/>
    <s v="MobileAccessories"/>
    <x v="5"/>
    <n v="499"/>
    <n v="599"/>
    <n v="0.17"/>
    <s v="No"/>
    <n v="4.2"/>
    <x v="0"/>
    <n v="4.1565217391304357"/>
    <n v="21916"/>
    <n v="18.042551038675658"/>
    <n v="10936084"/>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7VNFP3C2"/>
    <s v="Prestige 1.5 Litre Kettle 1500-watts, Red"/>
    <x v="2"/>
    <s v="Kitchen&amp;HomeAppliances"/>
    <s v="SmallKitchenAppliances"/>
    <x v="17"/>
    <n v="749"/>
    <n v="1245"/>
    <n v="0.4"/>
    <s v="No"/>
    <n v="3.9"/>
    <x v="0"/>
    <n v="4.0034482758620689"/>
    <n v="31783"/>
    <n v="18.024359065265248"/>
    <n v="23805467"/>
    <x v="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7DFYJRQV"/>
    <s v="JBL C200SI, Premium in Ear Wired Earphones with Mic, Signature Sound, One Button Multi-Function Remote, Angled Earbuds for Comfort fit (Blue)"/>
    <x v="0"/>
    <s v="Headphones,Earbuds&amp;Accessories"/>
    <s v="Headphones"/>
    <x v="7"/>
    <n v="799"/>
    <n v="1499"/>
    <n v="0.47"/>
    <s v="No"/>
    <n v="4.0999999999999996"/>
    <x v="0"/>
    <n v="3.8071428571428574"/>
    <n v="53648"/>
    <n v="18.006116781901941"/>
    <n v="42864752"/>
    <x v="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7H3WDC4X"/>
    <s v="Simxen Egg Boiler Electric Automatic Off 7 Egg Poacher for Steaming, Cooking Also Boiling and Frying 400 W (Blue, Pink)"/>
    <x v="2"/>
    <s v="Kitchen&amp;HomeAppliances"/>
    <s v="SmallKitchenAppliances"/>
    <x v="54"/>
    <n v="349"/>
    <n v="999"/>
    <n v="0.65"/>
    <s v="Yes"/>
    <n v="4"/>
    <x v="0"/>
    <n v="4.2909090909090901"/>
    <n v="15646"/>
    <n v="17.997922463364247"/>
    <n v="5460454"/>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RKFBCV7"/>
    <s v="Fire-Boltt Ninja Calling 1.69&quot; Bluetooth Calling Smart Watch, Dial Pad, Speaker, AI Voice Assistant with 450 NITS Peak Brightness, Wrist Gaming &amp; 100+ Watch Faces with SpO2, HR, Multiple Sports Mode"/>
    <x v="0"/>
    <s v="WearableTechnology"/>
    <s v="SmartWatches"/>
    <x v="20"/>
    <n v="1999"/>
    <n v="7999"/>
    <n v="0.75"/>
    <s v="Yes"/>
    <n v="4.2"/>
    <x v="0"/>
    <n v="3.9981481481481489"/>
    <n v="31305"/>
    <n v="17.974185087365029"/>
    <n v="62578695"/>
    <x v="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17NC2IPM"/>
    <s v="RESONATE RouterUPS CRU12V2A | Zero Drop | UPS for WiFi Router | Mini UPS | Up to 4 Hours PowerBackup | Battery Replacement Program | Router UPS Compatible with 12V &lt;2A Routers, FTTH, Modem, Set Top Box, Alexa, Mini Camera"/>
    <x v="1"/>
    <s v="NetworkingDevices"/>
    <s v="Routers"/>
    <x v="12"/>
    <n v="1799"/>
    <n v="2911"/>
    <n v="0.38"/>
    <s v="No"/>
    <n v="4.3"/>
    <x v="0"/>
    <n v="4.1714285714285717"/>
    <n v="20342"/>
    <n v="17.972245424803262"/>
    <n v="36595258"/>
    <x v="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7DKZCZ89"/>
    <s v="Gizga Essentials Earphone Carrying Case, Multi-Purpose Pocket Storage Travel Organizer for Earphones, Headset, Pen Drives, SD Cards, Shock-Proof Ballistic Nylon, Soft Fabric, Mesh Pocket, Green"/>
    <x v="0"/>
    <s v="Headphones,Earbuds&amp;Accessories"/>
    <s v="Cases"/>
    <x v="55"/>
    <n v="119"/>
    <n v="499"/>
    <n v="0.76"/>
    <s v="Yes"/>
    <n v="4.3"/>
    <x v="0"/>
    <n v="4.3"/>
    <n v="15032"/>
    <n v="17.961296327087201"/>
    <n v="1788808"/>
    <x v="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7TR5HSR9"/>
    <s v="MemeHo¬Æ Smart Standard Multi-Purpose Laptop Table with Dock Stand/Study Table/Bed Table/Foldable and Portable/Ergonomic &amp; Rounded Edges/Non-Slip Legs/Engineered Wood with Cup Holder (Black)"/>
    <x v="1"/>
    <s v="Accessories&amp;Peripherals"/>
    <s v="LaptopAccessories"/>
    <x v="56"/>
    <n v="656"/>
    <n v="1499"/>
    <n v="0.56000000000000005"/>
    <s v="Yes"/>
    <n v="4.3"/>
    <x v="0"/>
    <n v="4.0642857142857141"/>
    <n v="25903"/>
    <n v="17.937183764799219"/>
    <n v="16992368"/>
    <x v="1"/>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7W6VWZ8C"/>
    <s v="Infinity (JBL Fuze Pint, Wireless Ultra Portable Mini Speaker with Mic, Deep Bass, Dual Equalizer, Bluetooth 5.0 with Voice Assistant Support for Mobiles (Black)"/>
    <x v="0"/>
    <s v="HomeAudio"/>
    <s v="Speakers"/>
    <x v="57"/>
    <n v="899"/>
    <n v="1999"/>
    <n v="0.55000000000000004"/>
    <s v="Yes"/>
    <n v="4.0999999999999996"/>
    <x v="0"/>
    <n v="4"/>
    <n v="30469"/>
    <n v="17.935489816890694"/>
    <n v="27391631"/>
    <x v="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7Z65HSD"/>
    <s v="boAt A400 USB Type-C to USB-A 2.0 Male Data Cable, 2 Meter (Black)"/>
    <x v="1"/>
    <s v="Accessories&amp;Peripherals"/>
    <s v="Cables&amp;Accessories"/>
    <x v="0"/>
    <n v="299"/>
    <n v="999"/>
    <n v="0.7"/>
    <s v="Yes"/>
    <n v="4.3"/>
    <x v="0"/>
    <n v="4.1490196078431385"/>
    <n v="20850"/>
    <n v="17.920142148243869"/>
    <n v="623415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74G5Q2Y"/>
    <s v="boAt Laptop, Smartphone Type-c A400 Male Data Cable (Carbon Black)"/>
    <x v="1"/>
    <s v="Accessories&amp;Peripherals"/>
    <s v="Cables&amp;Accessories"/>
    <x v="0"/>
    <n v="273.10000000000002"/>
    <n v="999"/>
    <n v="0.73"/>
    <s v="Yes"/>
    <n v="4.3"/>
    <x v="0"/>
    <n v="4.1480263157894743"/>
    <n v="20850"/>
    <n v="17.915851993826973"/>
    <n v="5694135.0000000009"/>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71SDRGWL"/>
    <s v="boAt Type-c A400 Type-c to USB A Cable for All Type C Phones (Lg nexus 5x), 1Mtr(Black)"/>
    <x v="1"/>
    <s v="Accessories&amp;Peripherals"/>
    <s v="Cables&amp;Accessories"/>
    <x v="0"/>
    <n v="349"/>
    <n v="699"/>
    <n v="0.5"/>
    <s v="Yes"/>
    <n v="4.3"/>
    <x v="0"/>
    <n v="4.1470198675496688"/>
    <n v="20850"/>
    <n v="17.911505016172764"/>
    <n v="7276650"/>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TBCVJS3"/>
    <s v="Amazfit GTS2 Mini (New Version) Smart Watch with Always-on AMOLED Display, Alexa Built-in, SpO2, 14 Days' Battery Life, 68 Sports Modes, GPS, HR, Sleep &amp; Stress Monitoring (Meteor Black)"/>
    <x v="0"/>
    <s v="WearableTechnology"/>
    <s v="SmartWatches"/>
    <x v="20"/>
    <n v="5998"/>
    <n v="7999"/>
    <n v="0.25"/>
    <s v="No"/>
    <n v="4.2"/>
    <x v="0"/>
    <n v="3.9943396226415095"/>
    <n v="30355"/>
    <n v="17.903606981084636"/>
    <n v="182069290"/>
    <x v="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HQL67D6"/>
    <s v="OFIXO Multi-Purpose Laptop Table/Study Table/Bed Table/Foldable and Portable Wooden/Writing Desk (Wooden)"/>
    <x v="1"/>
    <s v="Accessories&amp;Peripherals"/>
    <s v="LaptopAccessories"/>
    <x v="56"/>
    <n v="599"/>
    <n v="599"/>
    <n v="0"/>
    <s v="No"/>
    <n v="4"/>
    <x v="0"/>
    <n v="4.046153846153846"/>
    <n v="26423"/>
    <n v="17.89208648399574"/>
    <n v="15827377"/>
    <x v="1"/>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7BRKK9JQ"/>
    <s v="Zebronics Zeb-Transformer Gaming Keyboard and Mouse Combo (USB, Braided Cable)"/>
    <x v="1"/>
    <s v="Accessories&amp;Peripherals"/>
    <s v="Keyboards,Mice&amp;InputDevices"/>
    <x v="48"/>
    <n v="1299"/>
    <n v="1599"/>
    <n v="0.19"/>
    <s v="No"/>
    <n v="4.3"/>
    <x v="0"/>
    <n v="4.0333333333333323"/>
    <n v="27223"/>
    <n v="17.887639475553932"/>
    <n v="35362677"/>
    <x v="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9NVPJ3P4"/>
    <s v="Noise ColorFit Pulse Grand Smart Watch with 1.69&quot;(4.29cm) HD Display, 60 Sports Modes, 150 Watch Faces, Fast Charge, Spo2, Stress, Sleep, Heart Rate Monitoring &amp; IP68 Waterproof (Electric Blue)"/>
    <x v="0"/>
    <s v="WearableTechnology"/>
    <s v="SmartWatches"/>
    <x v="20"/>
    <n v="1999"/>
    <n v="3999"/>
    <n v="0.5"/>
    <s v="Yes"/>
    <n v="4"/>
    <x v="0"/>
    <n v="3.9903846153846159"/>
    <n v="30254"/>
    <n v="17.880104041023131"/>
    <n v="60477746"/>
    <x v="1"/>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NVPSCQT"/>
    <s v="Noise ColorFit Pulse Grand Smart Watch with 1.69&quot;(4.29cm) HD Display, 60 Sports Modes, 150 Watch Faces, Fast Charge, Spo2, Stress, Sleep, Heart Rate Monitoring &amp; IP68 Waterproof (Jet Black)"/>
    <x v="0"/>
    <s v="WearableTechnology"/>
    <s v="SmartWatches"/>
    <x v="20"/>
    <n v="1599"/>
    <n v="3999"/>
    <n v="0.6"/>
    <s v="Yes"/>
    <n v="4"/>
    <x v="0"/>
    <n v="3.9901960784313735"/>
    <n v="30254"/>
    <n v="17.879259245179004"/>
    <n v="48376146"/>
    <x v="1"/>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PNKXSKF"/>
    <s v="Noise ColorFit Pulse Grand Smart Watch with 1.69&quot; HD Display, 60 Sports Modes, 150 Watch Faces, Spo2 Monitoring, Call Notification, Quick Replies to Text &amp; Calls (Rose Pink)"/>
    <x v="0"/>
    <s v="WearableTechnology"/>
    <s v="SmartWatches"/>
    <x v="20"/>
    <n v="1999"/>
    <n v="3990"/>
    <n v="0.5"/>
    <s v="Yes"/>
    <n v="4"/>
    <x v="0"/>
    <n v="3.9900000000000011"/>
    <n v="30254"/>
    <n v="17.878380657501108"/>
    <n v="60477746"/>
    <x v="1"/>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14MR9L1"/>
    <s v="Samsung Galaxy M33 5G (Emerald Brown, 6GB, 128GB Storage) | 6000mAh Battery | Upto 12GB RAM with RAM Plus | Travel Adapter to be Purchased Separately"/>
    <x v="0"/>
    <s v="Mobiles&amp;Accessories"/>
    <s v="Smartphones&amp;BasicMobiles"/>
    <x v="3"/>
    <n v="16999"/>
    <n v="24999"/>
    <n v="0.32"/>
    <s v="No"/>
    <n v="4.0999999999999996"/>
    <x v="0"/>
    <n v="4.1062500000000002"/>
    <n v="22318"/>
    <n v="17.856745619061641"/>
    <n v="379383682"/>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TWH8YHM"/>
    <s v="Samsung Galaxy M33 5G (Emerald Brown, 6GB, 128GB Storage) | 6000mAh Battery | Upto 12GB RAM with RAM Plus | Travel Adapter to be Purchased Separately"/>
    <x v="0"/>
    <s v="Mobiles&amp;Accessories"/>
    <s v="Smartphones&amp;BasicMobiles"/>
    <x v="3"/>
    <n v="16999"/>
    <n v="24999"/>
    <n v="0.32"/>
    <s v="No"/>
    <n v="4.0999999999999996"/>
    <x v="0"/>
    <n v="4.1063829787234045"/>
    <n v="22318"/>
    <n v="17.857323900276029"/>
    <n v="379383682"/>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TWHTBKQ"/>
    <s v="Samsung Galaxy M33 5G (Mystique Green, 8GB, 128GB Storage) | 6000mAh Battery | Upto 16GB RAM with RAM Plus | Travel Adapter to be Purchased Separately"/>
    <x v="0"/>
    <s v="Mobiles&amp;Accessories"/>
    <s v="Smartphones&amp;BasicMobiles"/>
    <x v="3"/>
    <n v="18499"/>
    <n v="25999"/>
    <n v="0.28999999999999998"/>
    <s v="No"/>
    <n v="4.0999999999999996"/>
    <x v="0"/>
    <n v="4.1065217391304349"/>
    <n v="22318"/>
    <n v="17.857927324151909"/>
    <n v="412860682"/>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P681N66"/>
    <s v="TP-Link AC600 600 Mbps WiFi Wireless Network USB Adapter for Desktop PC with 2.4GHz/5GHz High Gain Dual Band 5dBi Antenna Wi-Fi, Supports Windows 11/10/8.1/8/7/XP, Mac OS 10.15 and earlier (Archer T2U Plus)"/>
    <x v="1"/>
    <s v="NetworkingDevices"/>
    <s v="NetworkAdapters"/>
    <x v="9"/>
    <n v="1199"/>
    <n v="2199"/>
    <n v="0.45"/>
    <s v="No"/>
    <n v="4.4000000000000004"/>
    <x v="0"/>
    <n v="4.0636363636363644"/>
    <n v="24780"/>
    <n v="17.856101054358845"/>
    <n v="29711220"/>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17PDR9N0"/>
    <s v="GIZGA Essentials Portable Tabletop Tablet Stand Mobile Holder, Desktop Stand, Cradle, Dock for iPad, Smartphone, Kindle, E-Reader, Fully Foldable, Adjustable Angle, Anti-Slip Pads, Black"/>
    <x v="1"/>
    <s v="Accessories&amp;Peripherals"/>
    <s v="TabletAccessories"/>
    <x v="28"/>
    <n v="149"/>
    <n v="499"/>
    <n v="0.7"/>
    <s v="Yes"/>
    <n v="4.0999999999999996"/>
    <x v="0"/>
    <n v="4.0500000000000007"/>
    <n v="25607"/>
    <n v="17.853921427601112"/>
    <n v="3815443"/>
    <x v="2"/>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1GGKYKQM"/>
    <s v="Amazon Basics USB Type-C to USB-A 2.0 Male Fast Charging Cable for Laptop - 3 Feet (0.9 Meters), Black"/>
    <x v="1"/>
    <s v="Accessories&amp;Peripherals"/>
    <s v="Cables&amp;Accessories"/>
    <x v="0"/>
    <n v="219"/>
    <n v="700"/>
    <n v="0.69"/>
    <s v="Yes"/>
    <n v="4.3"/>
    <x v="0"/>
    <n v="4.1460000000000008"/>
    <n v="20053"/>
    <n v="17.836925389969917"/>
    <n v="4391607"/>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1C8P29T4"/>
    <s v="Bajaj Majesty DX-11 1000W Dry Iron with Advance Soleplate and Anti-bacterial German Coating Technology, White and Blue"/>
    <x v="2"/>
    <s v="Kitchen&amp;HomeAppliances"/>
    <s v="Vacuum,Cleaning&amp;Ironing"/>
    <x v="32"/>
    <n v="599"/>
    <n v="785"/>
    <n v="0.24"/>
    <s v="No"/>
    <n v="4.2"/>
    <x v="0"/>
    <n v="4.0672727272727256"/>
    <n v="24247"/>
    <n v="17.833672801009719"/>
    <n v="14523953"/>
    <x v="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LY1FN1K"/>
    <s v="Camel Fabrica Acrylic Ultra Color - 15ml each, 10 Shades"/>
    <x v="2"/>
    <s v="CraftMaterials"/>
    <s v="PaintingMaterials"/>
    <x v="58"/>
    <n v="200"/>
    <n v="230"/>
    <n v="0.13"/>
    <s v="No"/>
    <n v="4.4000000000000004"/>
    <x v="0"/>
    <n v="4.45"/>
    <n v="10170"/>
    <n v="17.832768261689637"/>
    <n v="2034000"/>
    <x v="0"/>
    <s v="10 assorted ultra shades in 15ml bottle|Confirms to safety standard EN 71 - 3|Camel fabric acrylic colours are permanent on absorbent surfaces"/>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9YV4MW2T"/>
    <s v="Fire-Boltt India's No 1 Smartwatch Brand Talk 2 Bluetooth Calling Smartwatch with Dual Button, Hands On Voice Assistance, 60 Sports Modes, in Built Mic &amp; Speaker with IP68 Rating"/>
    <x v="0"/>
    <s v="WearableTechnology"/>
    <s v="SmartWatches"/>
    <x v="20"/>
    <n v="2199"/>
    <n v="9999"/>
    <n v="0.78"/>
    <s v="Yes"/>
    <n v="4.2"/>
    <x v="0"/>
    <n v="3.9897959183673479"/>
    <n v="29471"/>
    <n v="17.832032213571956"/>
    <n v="64806729"/>
    <x v="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0BN5SNF0"/>
    <s v="ENVIE¬Æ (AA10004PLNi-CD) AA Rechargeable Batteries, Low Self Discharge, AA 1000mAh Ni-CD (Pack of 4)"/>
    <x v="0"/>
    <s v="GeneralPurposeBatteries&amp;BatteryChargers"/>
    <s v="RechargeableBatteries"/>
    <x v="24"/>
    <n v="250"/>
    <n v="250"/>
    <n v="0"/>
    <s v="No"/>
    <n v="3.9"/>
    <x v="0"/>
    <n v="4.3000000000000007"/>
    <n v="13971"/>
    <n v="17.824611880952119"/>
    <n v="3492750"/>
    <x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7222HQKP"/>
    <s v="Orico 2.5&quot;(6.3cm) USB 3.0 HDD Enclosure Case Cover for SATA SSD HDD | SATA SSD HDD Enclosure High Speed USB 3.0 | Tool Free Installation | Black"/>
    <x v="1"/>
    <s v="ExternalDevices&amp;DataStorage"/>
    <s v="ExternalHardDisks"/>
    <x v="11"/>
    <n v="657"/>
    <n v="999"/>
    <n v="0.34"/>
    <s v="No"/>
    <n v="4.3"/>
    <x v="0"/>
    <n v="4.3"/>
    <n v="13944"/>
    <n v="17.820999629988894"/>
    <n v="9161208"/>
    <x v="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7YC8JHMB"/>
    <s v="Aquasure From Aquaguard Amaze RO+UV+MTDS,7L storage water purifier,suitable for borewell,tanker,municipal water (Grey) from Eureka Forbes"/>
    <x v="2"/>
    <s v="Kitchen&amp;HomeAppliances"/>
    <s v="WaterPurifiers&amp;Accessories"/>
    <x v="59"/>
    <n v="8199"/>
    <n v="16000"/>
    <n v="0.49"/>
    <s v="No"/>
    <n v="3.9"/>
    <x v="0"/>
    <n v="4.1749999999999998"/>
    <n v="18497"/>
    <n v="17.815245936084885"/>
    <n v="151656903"/>
    <x v="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9YV3K34W"/>
    <s v="Fire-Boltt India's No 1 Smartwatch Brand Talk 2 Bluetooth Calling Smartwatch with Dual Button, Hands On Voice Assistance, 60 Sports Modes, in Built Mic &amp; Speaker with IP68 Rating"/>
    <x v="0"/>
    <s v="WearableTechnology"/>
    <s v="SmartWatches"/>
    <x v="20"/>
    <n v="2199"/>
    <n v="9999"/>
    <n v="0.78"/>
    <s v="Yes"/>
    <n v="4.2"/>
    <x v="0"/>
    <n v="3.9854166666666675"/>
    <n v="29472"/>
    <n v="17.812518271382519"/>
    <n v="64808928"/>
    <x v="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86JTMRYL"/>
    <s v="ESR USB C to Lightning Cable, 10 ft (3 m), MFi-Certified, Braided Nylon Power Delivery Fast Charging for iPhone 14/14 Plus/14 Pro/14 Pro Max, iPhone 13/12/11/X/8 Series, Use with Type-C Chargers, Black"/>
    <x v="1"/>
    <s v="Accessories&amp;Peripherals"/>
    <s v="Cables&amp;Accessories"/>
    <x v="0"/>
    <n v="1519"/>
    <n v="1899"/>
    <n v="0.2"/>
    <s v="No"/>
    <n v="4.4000000000000004"/>
    <x v="0"/>
    <n v="4.1449664429530202"/>
    <n v="19763"/>
    <n v="17.806257076552036"/>
    <n v="30019997"/>
    <x v="1"/>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7WHQBZLS"/>
    <s v="iQOO vivo Z6 5G (Chromatic Blue, 8GB RAM, 128GB Storage) | Snapdragon 695-6nm Processor | 120Hz FHD+ Display | 5000mAh Battery"/>
    <x v="0"/>
    <s v="Mobiles&amp;Accessories"/>
    <s v="Smartphones&amp;BasicMobiles"/>
    <x v="3"/>
    <n v="17999"/>
    <n v="21990"/>
    <n v="0.18"/>
    <s v="No"/>
    <n v="4"/>
    <x v="0"/>
    <n v="4.1066666666666674"/>
    <n v="21350"/>
    <n v="17.779477492377989"/>
    <n v="384278650"/>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7WJWRNVK"/>
    <s v="iQOO vivo Z6 5G (Dynamo Black, 6GB RAM, 128GB Storage) | Snapdragon 695-6nm Processor | 120Hz FHD+ Display | 5000mAh Battery"/>
    <x v="0"/>
    <s v="Mobiles&amp;Accessories"/>
    <s v="Smartphones&amp;BasicMobiles"/>
    <x v="3"/>
    <n v="16499"/>
    <n v="20990"/>
    <n v="0.21"/>
    <s v="No"/>
    <n v="4"/>
    <x v="0"/>
    <n v="4.1090909090909093"/>
    <n v="21350"/>
    <n v="17.789973051700525"/>
    <n v="352253650"/>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KGV7WSV"/>
    <s v="KINGONE Upgraded Stylus Pen, iPad Pencil, Ultra High Precision &amp; Sensitivity, Palm Rejection, Prevents False ON/Off Touch, Power Display, Tilt Sensitivity, Magnetic Adsorption for iPad 2018 and Later"/>
    <x v="0"/>
    <s v="Mobiles&amp;Accessories"/>
    <s v="MobileAccessories"/>
    <x v="60"/>
    <n v="2099"/>
    <n v="5999"/>
    <n v="0.65"/>
    <s v="Yes"/>
    <n v="4.3"/>
    <x v="0"/>
    <n v="4.1199999999999992"/>
    <n v="17129"/>
    <n v="17.4430803354179"/>
    <n v="35953771"/>
    <x v="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7WGMMQGP"/>
    <s v="iQOO vivo Z6 5G (Chromatic Blue, 6GB RAM, 128GB Storage) | Snapdragon 695-6nm Processor | 120Hz FHD+ Display | 5000mAh Battery"/>
    <x v="0"/>
    <s v="Mobiles&amp;Accessories"/>
    <s v="Smartphones&amp;BasicMobiles"/>
    <x v="3"/>
    <n v="16499"/>
    <n v="20999"/>
    <n v="0.21"/>
    <s v="No"/>
    <n v="4"/>
    <x v="0"/>
    <n v="4.1116279069767447"/>
    <n v="21350"/>
    <n v="17.800956776572949"/>
    <n v="352253650"/>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GZSQJPA"/>
    <s v="Philips HL7756/00 Mixer Grinder, 750W, 3 Jars (Black)"/>
    <x v="2"/>
    <s v="Kitchen&amp;HomeAppliances"/>
    <s v="SmallKitchenAppliances"/>
    <x v="41"/>
    <n v="3699"/>
    <n v="4295"/>
    <n v="0.14000000000000001"/>
    <s v="No"/>
    <n v="4.0999999999999996"/>
    <x v="0"/>
    <n v="4.0166666666666666"/>
    <n v="26543"/>
    <n v="17.769598247532478"/>
    <n v="98182557"/>
    <x v="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6WMSCN3"/>
    <s v="boAt Airdopes 171 in Ear Bluetooth True Wireless Earbuds with Upto 13 Hours Battery, IPX4, Bluetooth v5.0, Dual Tone Finish with Mic (Mysterious Blue)"/>
    <x v="0"/>
    <s v="Headphones,Earbuds&amp;Accessories"/>
    <s v="Headphones"/>
    <x v="7"/>
    <n v="1199"/>
    <n v="5999"/>
    <n v="0.8"/>
    <s v="Yes"/>
    <n v="3.9"/>
    <x v="0"/>
    <n v="3.7962962962962967"/>
    <n v="47521"/>
    <n v="17.754878065648825"/>
    <n v="56977679"/>
    <x v="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1C8P29N0"/>
    <s v="Bajaj DX-6 1000W Dry Iron with Advance Soleplate and Anti-bacterial German Coating Technology, White"/>
    <x v="2"/>
    <s v="Kitchen&amp;HomeAppliances"/>
    <s v="Vacuum,Cleaning&amp;Ironing"/>
    <x v="32"/>
    <n v="625"/>
    <n v="1400"/>
    <n v="0.55000000000000004"/>
    <s v="Yes"/>
    <n v="4.2"/>
    <x v="0"/>
    <n v="4.064814814814814"/>
    <n v="23316"/>
    <n v="17.753780586274861"/>
    <n v="14572500"/>
    <x v="1"/>
    <s v="R.D. &amp; COMPANY Majesty DX 6 1000-Watt Dry Iron (White)"/>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0LY12TH6"/>
    <s v="Camel Oil Pastel with Reusable Plastic Box - 50 Shades"/>
    <x v="2"/>
    <s v="CraftMaterials"/>
    <s v="PaintingMaterials"/>
    <x v="58"/>
    <n v="230"/>
    <n v="230"/>
    <n v="0"/>
    <s v="No"/>
    <n v="4.5"/>
    <x v="1"/>
    <n v="4.4666666666666668"/>
    <n v="9427"/>
    <n v="17.752407429873546"/>
    <n v="2168210"/>
    <x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7RD611Z8"/>
    <s v="Ambrane 20000mAh Power Bank with 20W Fast Charging, Triple Output, Power Delivery, Type C Input, Made in India, Multi-Layer Protection, Li-Polymer + Type C Cable (Stylo-20k, Black)"/>
    <x v="0"/>
    <s v="Mobiles&amp;Accessories"/>
    <s v="MobileAccessories"/>
    <x v="5"/>
    <n v="1799"/>
    <n v="2499"/>
    <n v="0.28000000000000003"/>
    <s v="No"/>
    <n v="4.0999999999999996"/>
    <x v="0"/>
    <n v="4.1545454545454552"/>
    <n v="18678"/>
    <n v="17.745532775462145"/>
    <n v="33601722"/>
    <x v="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6XR9PR5X"/>
    <s v="Amazon Basics HDMI Coupler,Black"/>
    <x v="0"/>
    <s v="HomeAudio"/>
    <s v="Accessories"/>
    <x v="61"/>
    <n v="209"/>
    <n v="600"/>
    <n v="0.65"/>
    <s v="Yes"/>
    <n v="4.4000000000000004"/>
    <x v="0"/>
    <n v="4.1500000000000004"/>
    <n v="18872"/>
    <n v="17.744739900604376"/>
    <n v="3944248"/>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0NFD0ETQ"/>
    <s v="Logitech G402 Hyperion Fury USB Wired Gaming Mouse, 4,000 DPI, Lightweight, 8 Programmable Buttons, Compatible for PC/Mac - Black"/>
    <x v="1"/>
    <s v="Accessories&amp;Peripherals"/>
    <s v="PCGamingPeripherals"/>
    <x v="40"/>
    <n v="1995"/>
    <n v="2895"/>
    <n v="0.31"/>
    <s v="No"/>
    <n v="4.5999999999999996"/>
    <x v="1"/>
    <n v="4.4000000000000004"/>
    <n v="10760"/>
    <n v="17.740151578140768"/>
    <n v="21466200"/>
    <x v="1"/>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8JD36C6H"/>
    <s v="Kingston DataTraveler Exodia DTX/32 GB Pen Drive USB 3.2 Gen 1 (Multicolor)"/>
    <x v="1"/>
    <s v="ExternalDevices&amp;DataStorage"/>
    <s v="PenDrives"/>
    <x v="2"/>
    <n v="349"/>
    <n v="450"/>
    <n v="0.22"/>
    <s v="No"/>
    <n v="4.0999999999999996"/>
    <x v="0"/>
    <n v="4.1500000000000004"/>
    <n v="18656"/>
    <n v="17.72399351786272"/>
    <n v="6510944"/>
    <x v="0"/>
    <s v="Large loop easily attaches to key rings|Practical cap protects the USB plug|Multiple colour options by capacity|Backed by a five-year warranty, free technical support and legendary Kingston reliability"/>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15ZXUDD0"/>
    <s v="Duracell Rechargeable AA 1300mAh Batteries, 4Pcs"/>
    <x v="0"/>
    <s v="GeneralPurposeBatteries&amp;BatteryChargers"/>
    <s v="RechargeableBatteries"/>
    <x v="24"/>
    <n v="479"/>
    <n v="599"/>
    <n v="0.2"/>
    <s v="No"/>
    <n v="4.3"/>
    <x v="0"/>
    <n v="4.3571428571428568"/>
    <n v="11687"/>
    <n v="17.723725169892901"/>
    <n v="5598073"/>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7WDKLDRX"/>
    <s v="iQOO Neo 6 5G (Dark Nova, 8GB RAM, 128GB Storage) | Snapdragon¬Æ 870 5G | 80W FlashCharge"/>
    <x v="0"/>
    <s v="Mobiles&amp;Accessories"/>
    <s v="Smartphones&amp;BasicMobiles"/>
    <x v="3"/>
    <n v="28999"/>
    <n v="34999"/>
    <n v="0.17"/>
    <s v="No"/>
    <n v="4.4000000000000004"/>
    <x v="0"/>
    <n v="4.1142857142857148"/>
    <n v="20311"/>
    <n v="17.723325344361598"/>
    <n v="588998689"/>
    <x v="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75K76YW1"/>
    <s v="Inalsa Hand Blender| Hand Mixer|Beater - Easy Mix, Powerful 250 Watt Motor | Variable 7 Speed Control | 1 Year Warranty | (White/Red)"/>
    <x v="2"/>
    <s v="Kitchen&amp;HomeAppliances"/>
    <s v="SmallKitchenAppliances"/>
    <x v="62"/>
    <n v="979"/>
    <n v="1395"/>
    <n v="0.3"/>
    <s v="No"/>
    <n v="4.2"/>
    <x v="0"/>
    <n v="4.2333333333333334"/>
    <n v="15252"/>
    <n v="17.709537310769502"/>
    <n v="14931708"/>
    <x v="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83342NKJ"/>
    <s v="MI Braided USB Type-C Cable for Charging Adapter (Red)"/>
    <x v="1"/>
    <s v="Accessories&amp;Peripherals"/>
    <s v="Cables&amp;Accessories"/>
    <x v="0"/>
    <n v="349"/>
    <n v="399"/>
    <n v="0.13"/>
    <s v="No"/>
    <n v="4.4000000000000004"/>
    <x v="0"/>
    <n v="4.1432432432432442"/>
    <n v="18757"/>
    <n v="17.704851223852671"/>
    <n v="6546193"/>
    <x v="0"/>
    <s v="1M Long Cable. Usb 2.0 (Type A)|Toughened Joints|Strong And Sturdy|Country Of Origin: China|6 Months Warranty"/>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8PV1X771"/>
    <s v="Samsung 80 cm (32 inches) Wondertainment Series HD Ready LED Smart TV UA32TE40AAKBXL (Titan Gray)"/>
    <x v="0"/>
    <s v="HomeTheater,TV&amp;Video"/>
    <s v="Televisions"/>
    <x v="22"/>
    <n v="15490"/>
    <n v="20900"/>
    <n v="0.26"/>
    <s v="No"/>
    <n v="4.3"/>
    <x v="0"/>
    <n v="4.2"/>
    <n v="16299"/>
    <n v="17.691187938496626"/>
    <n v="252471510"/>
    <x v="1"/>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B3RS9DNF"/>
    <s v="Fire-Boltt Phoenix Smart Watch with Bluetooth Calling 1.3&quot;,120+ Sports Modes, 240*240 PX High Res with SpO2, Heart Rate Monitoring &amp; IP67 Rating"/>
    <x v="0"/>
    <s v="WearableTechnology"/>
    <s v="SmartWatches"/>
    <x v="20"/>
    <n v="1999"/>
    <n v="9999"/>
    <n v="0.8"/>
    <s v="Yes"/>
    <n v="4.3"/>
    <x v="0"/>
    <n v="3.9808510638297876"/>
    <n v="27704"/>
    <n v="17.685162355450792"/>
    <n v="55380296"/>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F6S8BT6"/>
    <s v="Samsung 80 cm (32 Inches) Wondertainment Series HD Ready LED Smart TV UA32T4340BKXXL (Glossy Black)"/>
    <x v="0"/>
    <s v="HomeTheater,TV&amp;Video"/>
    <s v="Televisions"/>
    <x v="22"/>
    <n v="13490"/>
    <n v="22900"/>
    <n v="0.41"/>
    <s v="No"/>
    <n v="4.3"/>
    <x v="0"/>
    <n v="4.1977272727272732"/>
    <n v="16299"/>
    <n v="17.681614784850254"/>
    <n v="219873510"/>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0EYW1U68"/>
    <s v="TP-Link TL-WA855RE 300 Mbps Wi-Fi Range Extender (White)"/>
    <x v="1"/>
    <s v="NetworkingDevices"/>
    <s v="Repeaters&amp;Extenders"/>
    <x v="6"/>
    <n v="1599"/>
    <n v="3599"/>
    <n v="0.56000000000000005"/>
    <s v="Yes"/>
    <n v="4.2"/>
    <x v="0"/>
    <n v="4.2"/>
    <n v="16182"/>
    <n v="17.67804794334095"/>
    <n v="25875018"/>
    <x v="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7DGD4Z4C"/>
    <s v="Butterfly Jet Elite Mixer Grinder, 750W, 4 Jars (Grey)"/>
    <x v="2"/>
    <s v="Kitchen&amp;HomeAppliances"/>
    <s v="SmallKitchenAppliances"/>
    <x v="41"/>
    <n v="3499"/>
    <n v="5795"/>
    <n v="0.4"/>
    <s v="No"/>
    <n v="3.9"/>
    <x v="0"/>
    <n v="4.0130434782608697"/>
    <n v="25340"/>
    <n v="17.672736174942738"/>
    <n v="88664660"/>
    <x v="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9YLWT89W"/>
    <s v="Sure From Aquaguard Delight NXT RO+UV+UF+Taste Adjuster(MTDS),6L water purifier,8 stages purification,Suitable for borewell,tanker,municipal water(Black) from Eureka Forbes"/>
    <x v="2"/>
    <s v="Kitchen&amp;HomeAppliances"/>
    <s v="WaterPurifiers&amp;Accessories"/>
    <x v="59"/>
    <n v="9199"/>
    <n v="18000"/>
    <n v="0.49"/>
    <s v="No"/>
    <n v="4"/>
    <x v="0"/>
    <n v="4.1999999999999993"/>
    <n v="16020"/>
    <n v="17.659696405765512"/>
    <n v="147367980"/>
    <x v="1"/>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B3RRWSF6"/>
    <s v="Fire-Boltt Phoenix Smart Watch with Bluetooth Calling 1.3&quot;,120+ Sports Modes, 240*240 PX High Res with SpO2, Heart Rate Monitoring &amp; IP67 Rating"/>
    <x v="0"/>
    <s v="WearableTechnology"/>
    <s v="SmartWatches"/>
    <x v="20"/>
    <n v="1998"/>
    <n v="9999"/>
    <n v="0.8"/>
    <s v="Yes"/>
    <n v="4.3"/>
    <x v="0"/>
    <n v="3.973913043478261"/>
    <n v="27696"/>
    <n v="17.653841374550336"/>
    <n v="55336608"/>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7TMCXRFV"/>
    <s v="ESR Screen Protector Compatible with iPad Pro 11 Inch (2022/2021/2020/2018) and iPad Air 5/4 (2022/2020, 10.9 Inch), Tempered-Glass Film with Alignment Frame, Scratch Resistant, HD Clarity, 2 Pack"/>
    <x v="1"/>
    <s v="Accessories&amp;Peripherals"/>
    <s v="TabletAccessories"/>
    <x v="37"/>
    <n v="1234"/>
    <n v="1599"/>
    <n v="0.23"/>
    <s v="No"/>
    <n v="4.5"/>
    <x v="1"/>
    <n v="4.18"/>
    <n v="16680"/>
    <n v="17.648888304267782"/>
    <n v="20583120"/>
    <x v="1"/>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7PFJ5W31"/>
    <s v="AGARO Blaze USB 3.0 to USB Type C OTG Adapter"/>
    <x v="0"/>
    <s v="Mobiles&amp;Accessories"/>
    <s v="MobileAccessories"/>
    <x v="63"/>
    <n v="139"/>
    <n v="495"/>
    <n v="0.72"/>
    <s v="Yes"/>
    <n v="4.3"/>
    <x v="0"/>
    <n v="4.25"/>
    <n v="14185"/>
    <n v="17.645404810928174"/>
    <n v="1971715"/>
    <x v="2"/>
    <s v="Multipurpose Functions|High Speed USB 3.0|Charge and Sync on the go|Power Sharing Function|Metal Body"/>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12MQS060"/>
    <s v="Logitech MK215 Wireless Keyboard and Mouse Combo for Windows, 2.4 GHz Wireless, Compact Design, 2-Year Battery Life(Keyboard),5 Month Battery Life(Mouse) PC/Laptop- Black"/>
    <x v="1"/>
    <s v="Accessories&amp;Peripherals"/>
    <s v="Keyboards,Mice&amp;InputDevices"/>
    <x v="48"/>
    <n v="1295"/>
    <n v="1795"/>
    <n v="0.28000000000000003"/>
    <s v="No"/>
    <n v="4.0999999999999996"/>
    <x v="0"/>
    <n v="4"/>
    <n v="25771"/>
    <n v="17.644592490697235"/>
    <n v="33373445"/>
    <x v="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B3RSDSZ3"/>
    <s v="Fire-Boltt Phoenix Smart Watch with Bluetooth Calling 1.3&quot;,120+ Sports Modes, 240*240 PX High Res with SpO2, Heart Rate Monitoring &amp; IP67 Rating"/>
    <x v="0"/>
    <s v="WearableTechnology"/>
    <s v="SmartWatches"/>
    <x v="20"/>
    <n v="1999"/>
    <n v="9999"/>
    <n v="0.8"/>
    <s v="Yes"/>
    <n v="4.3"/>
    <x v="0"/>
    <n v="3.9666666666666659"/>
    <n v="27696"/>
    <n v="17.621649833021248"/>
    <n v="55364304"/>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7WDK3ZS6"/>
    <s v="iQOO Z6 Lite 5G by vivo (Mystic Night, 6GB RAM, 128GB Storage) | World's First Snapdragon 4 Gen 1 | 120Hz Refresh Rate | 5000mAh Battery | Travel Adapter to be Purchased Separately"/>
    <x v="0"/>
    <s v="Mobiles&amp;Accessories"/>
    <s v="Smartphones&amp;BasicMobiles"/>
    <x v="3"/>
    <n v="15499"/>
    <n v="18999"/>
    <n v="0.18"/>
    <s v="No"/>
    <n v="4.0999999999999996"/>
    <x v="0"/>
    <n v="4.1073170731707327"/>
    <n v="19252"/>
    <n v="17.597793472766902"/>
    <n v="298386748"/>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HQWXL7"/>
    <s v="iQOO Z6 44W by vivo (Lumina Blue, 6GB RAM, 128GB Storage) | 6.44&quot; FHD+ AMOLED Display | 50% Charge in just 27 mins | in-Display Fingerprint Scanning"/>
    <x v="0"/>
    <s v="Mobiles&amp;Accessories"/>
    <s v="Smartphones&amp;BasicMobiles"/>
    <x v="3"/>
    <n v="15499"/>
    <n v="20999"/>
    <n v="0.26"/>
    <s v="No"/>
    <n v="4.0999999999999996"/>
    <x v="0"/>
    <n v="4.1074999999999999"/>
    <n v="19252"/>
    <n v="17.598577222476198"/>
    <n v="298386748"/>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LRM4"/>
    <s v="iQOO Z6 44W by vivo (Lumina Blue, 4GB RAM, 128GB Storage) | 6.44&quot; FHD+ AMOLED Display | 50% Charge in just 27 mins | in-Display Fingerprint Scanning"/>
    <x v="0"/>
    <s v="Mobiles&amp;Accessories"/>
    <s v="Smartphones&amp;BasicMobiles"/>
    <x v="3"/>
    <n v="13999"/>
    <n v="19999"/>
    <n v="0.3"/>
    <s v="No"/>
    <n v="4.0999999999999996"/>
    <x v="0"/>
    <n v="4.1076923076923073"/>
    <n v="19252"/>
    <n v="17.599401164478277"/>
    <n v="269508748"/>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BN2NPBD"/>
    <s v="DIGITEK¬Æ (DRL-14C) Professional (31cm) Dual Temperature LED Ring Light with Tripod Stand &amp; Mini Tripod for YouTube, Photo-Shoot, Video Shoot, Live Stream, Makeup, Vlogging &amp; More"/>
    <x v="0"/>
    <s v="Mobiles&amp;Accessories"/>
    <s v="MobileAccessories"/>
    <x v="64"/>
    <n v="1699"/>
    <n v="3495"/>
    <n v="0.51"/>
    <s v="Yes"/>
    <n v="4.0999999999999996"/>
    <x v="0"/>
    <n v="4.12"/>
    <n v="14371"/>
    <n v="17.128970899154361"/>
    <n v="24416329"/>
    <x v="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7WGPKTS4"/>
    <s v="iQOO Z6 44W by vivo (Raven Black, 4GB RAM, 128GB Storage) | 6.44&quot; FHD+ AMOLED Display | 50% Charge in just 27 mins | in-Display Fingerprint Scanning"/>
    <x v="0"/>
    <s v="Mobiles&amp;Accessories"/>
    <s v="Smartphones&amp;BasicMobiles"/>
    <x v="3"/>
    <n v="13999"/>
    <n v="19999"/>
    <n v="0.3"/>
    <s v="No"/>
    <n v="4.0999999999999996"/>
    <x v="0"/>
    <n v="4.1078947368421055"/>
    <n v="19252"/>
    <n v="17.600268471848892"/>
    <n v="269508748"/>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JV6P1R"/>
    <s v="iQOO Z6 Lite 5G by vivo (Stellar Green, 6GB RAM, 128GB Storage) | World's First Snapdragon 4 Gen 1 | 120Hz Refresh Rate | 5000mAh Battery | Travel Adapter to be Purchased Separately"/>
    <x v="0"/>
    <s v="Mobiles&amp;Accessories"/>
    <s v="Smartphones&amp;BasicMobiles"/>
    <x v="3"/>
    <n v="15499"/>
    <n v="18999"/>
    <n v="0.18"/>
    <s v="No"/>
    <n v="4.0999999999999996"/>
    <x v="0"/>
    <n v="4.108108108108107"/>
    <n v="19252"/>
    <n v="17.601182660698992"/>
    <n v="298386748"/>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GPKMP5"/>
    <s v="iQOO Z6 44W by vivo (Raven Black, 6GB RAM, 128GB Storage) | 6.44&quot; FHD+ AMOLED Display | 50% Charge in just 27 mins | in-Display Fingerprint Scanning"/>
    <x v="0"/>
    <s v="Mobiles&amp;Accessories"/>
    <s v="Smartphones&amp;BasicMobiles"/>
    <x v="3"/>
    <n v="15499"/>
    <n v="20999"/>
    <n v="0.26"/>
    <s v="No"/>
    <n v="4.0999999999999996"/>
    <x v="0"/>
    <n v="4.1083333333333325"/>
    <n v="19253"/>
    <n v="17.602240308060164"/>
    <n v="298402247"/>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1M0505SJ"/>
    <s v="Orient Electric Apex-FX 1200mm Ultra High Speed 400 RPM Ceiling Fan (Brown)"/>
    <x v="2"/>
    <s v="Heating,Cooling&amp;AirQuality"/>
    <s v="Fans"/>
    <x v="49"/>
    <n v="1400"/>
    <n v="2485"/>
    <n v="0.44"/>
    <s v="No"/>
    <n v="4.0999999999999996"/>
    <x v="0"/>
    <n v="4.09"/>
    <n v="19998"/>
    <n v="17.591123866823729"/>
    <n v="27997200"/>
    <x v="1"/>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7M69276N"/>
    <s v="TP-Link AC1300 USB WiFi Adapter (Archer T3U) - 2.4G/5G Dual Band Mini Wireless Network Adapter for PC Desktop, MU-MIMO Wi-Fi Dongle, USB 3.0, Supports Windows 11,10, 8.1, 8, 7, XP/Mac OS 10.15 and earlier"/>
    <x v="1"/>
    <s v="NetworkingDevices"/>
    <s v="NetworkAdapters"/>
    <x v="9"/>
    <n v="1399"/>
    <n v="2499"/>
    <n v="0.44"/>
    <s v="No"/>
    <n v="4.4000000000000004"/>
    <x v="0"/>
    <n v="4.0300000000000011"/>
    <n v="23169"/>
    <n v="17.590651916173606"/>
    <n v="32413431"/>
    <x v="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4F5L738"/>
    <s v="Samsung Galaxy M13 5G (Aqua Green, 6GB, 128GB Storage) | 5000mAh Battery | Upto 12GB RAM with RAM Plus"/>
    <x v="0"/>
    <s v="Mobiles&amp;Accessories"/>
    <s v="Smartphones&amp;BasicMobiles"/>
    <x v="3"/>
    <n v="13999"/>
    <n v="19499"/>
    <n v="0.28000000000000003"/>
    <s v="No"/>
    <n v="4.0999999999999996"/>
    <x v="0"/>
    <n v="4.1085714285714277"/>
    <n v="18998"/>
    <n v="17.579470880200454"/>
    <n v="265953002"/>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52B5X"/>
    <s v="Samsung Galaxy M13 (Midnight Blue, 4GB, 64GB Storage) | 6000mAh Battery | Upto 8GB RAM with RAM Plus"/>
    <x v="0"/>
    <s v="Mobiles&amp;Accessories"/>
    <s v="Smartphones&amp;BasicMobiles"/>
    <x v="3"/>
    <n v="10999"/>
    <n v="14999"/>
    <n v="0.27"/>
    <s v="No"/>
    <n v="4.0999999999999996"/>
    <x v="0"/>
    <n v="4.1088235294117652"/>
    <n v="18998"/>
    <n v="17.580549551816276"/>
    <n v="208959002"/>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TTTS"/>
    <s v="Samsung Galaxy M13 (Aqua Green, 4GB, 64GB Storage) | 6000mAh Battery | Upto 8GB RAM with RAM Plus"/>
    <x v="0"/>
    <s v="Mobiles&amp;Accessories"/>
    <s v="Smartphones&amp;BasicMobiles"/>
    <x v="3"/>
    <n v="10999"/>
    <n v="14999"/>
    <n v="0.27"/>
    <s v="No"/>
    <n v="4.0999999999999996"/>
    <x v="0"/>
    <n v="4.1090909090909093"/>
    <n v="18998"/>
    <n v="17.581693597469418"/>
    <n v="208959002"/>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3QNDM"/>
    <s v="Samsung Galaxy M13 5G (Aqua Green, 6GB, 128GB Storage) | 5000mAh Battery | Upto 12GB RAM with RAM Plus"/>
    <x v="0"/>
    <s v="Mobiles&amp;Accessories"/>
    <s v="Smartphones&amp;BasicMobiles"/>
    <x v="3"/>
    <n v="13999"/>
    <n v="19499"/>
    <n v="0.28000000000000003"/>
    <s v="No"/>
    <n v="4.0999999999999996"/>
    <x v="0"/>
    <n v="4.1093750000000009"/>
    <n v="18998"/>
    <n v="17.582909145975883"/>
    <n v="265953002"/>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XCK3"/>
    <s v="Samsung Galaxy M13 (Aqua Green, 6GB, 128GB Storage) | 6000mAh Battery | Upto 12GB RAM with RAM Plus"/>
    <x v="0"/>
    <s v="Mobiles&amp;Accessories"/>
    <s v="Smartphones&amp;BasicMobiles"/>
    <x v="3"/>
    <n v="12999"/>
    <n v="17999"/>
    <n v="0.28000000000000003"/>
    <s v="No"/>
    <n v="4.0999999999999996"/>
    <x v="0"/>
    <n v="4.1096774193548393"/>
    <n v="18998"/>
    <n v="17.584203116966631"/>
    <n v="246955002"/>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ZWL3"/>
    <s v="Samsung Galaxy M13 (Stardust Brown, 6GB, 128GB Storage) | 6000mAh Battery | Upto 12GB RAM with RAM Plus"/>
    <x v="0"/>
    <s v="Mobiles&amp;Accessories"/>
    <s v="Smartphones&amp;BasicMobiles"/>
    <x v="3"/>
    <n v="12999"/>
    <n v="17999"/>
    <n v="0.28000000000000003"/>
    <s v="No"/>
    <n v="4.0999999999999996"/>
    <x v="0"/>
    <n v="4.1100000000000003"/>
    <n v="18998"/>
    <n v="17.585583352690097"/>
    <n v="246955002"/>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4QZ1H"/>
    <s v="Samsung Galaxy M13 5G (Stardust Brown, 6GB, 128GB Storage) | 5000mAh Battery | Upto 12GB RAM with RAM Plus"/>
    <x v="0"/>
    <s v="Mobiles&amp;Accessories"/>
    <s v="Smartphones&amp;BasicMobiles"/>
    <x v="3"/>
    <n v="13999"/>
    <n v="19499"/>
    <n v="0.28000000000000003"/>
    <s v="No"/>
    <n v="4.0999999999999996"/>
    <x v="0"/>
    <n v="4.1103448275862071"/>
    <n v="18998"/>
    <n v="17.587058777084145"/>
    <n v="265953002"/>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1YC3J"/>
    <s v="Samsung Galaxy M13 5G (Aqua Green, 6GB, 128GB Storage) | 5000mAh Battery | Upto 12GB RAM with RAM Plus"/>
    <x v="0"/>
    <s v="Mobiles&amp;Accessories"/>
    <s v="Smartphones&amp;BasicMobiles"/>
    <x v="3"/>
    <n v="13999"/>
    <n v="19499"/>
    <n v="0.28000000000000003"/>
    <s v="No"/>
    <n v="4.0999999999999996"/>
    <x v="0"/>
    <n v="4.1107142857142858"/>
    <n v="18998"/>
    <n v="17.588639588934914"/>
    <n v="265953002"/>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PSZ3V"/>
    <s v="Tukzer Capacitive Stylus Pen for Touch Screens Devices, Fine Point, Lightweight Metal Body with Magnetism Cover Cap for Smartphones/Tablets/iPad/iPad Pro/iPhone (Grey)"/>
    <x v="0"/>
    <s v="Mobiles&amp;Accessories"/>
    <s v="MobileAccessories"/>
    <x v="60"/>
    <n v="349"/>
    <n v="999"/>
    <n v="0.65"/>
    <s v="Yes"/>
    <n v="3.8"/>
    <x v="0"/>
    <n v="4.0750000000000002"/>
    <n v="16557"/>
    <n v="17.192457103896828"/>
    <n v="5778393"/>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752LL57V"/>
    <s v="Casio MJ-12D 150 Steps Check and Correct Desktop Calculator"/>
    <x v="4"/>
    <s v="OfficeElectronics"/>
    <s v="Calculators"/>
    <x v="51"/>
    <n v="440"/>
    <n v="440"/>
    <n v="0"/>
    <s v="No"/>
    <n v="4.5"/>
    <x v="1"/>
    <n v="4.4666666666666668"/>
    <n v="8610"/>
    <n v="17.576572698565425"/>
    <n v="3788400"/>
    <x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9GP6FBZT"/>
    <s v="OpenTech¬Æ Military-Grade Tempered Glass Screen Protector Compatible for iPhone 13/13 Pro / 14 with Edge to Edge Coverage and Easy Installation kit (6.1 Inches)"/>
    <x v="0"/>
    <s v="Mobiles&amp;Accessories"/>
    <s v="MobileAccessories"/>
    <x v="65"/>
    <n v="299"/>
    <n v="999"/>
    <n v="0.7"/>
    <s v="Yes"/>
    <n v="4.3"/>
    <x v="0"/>
    <n v="4.45"/>
    <n v="8891"/>
    <n v="17.573047570419941"/>
    <n v="2658409"/>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765B3TH7"/>
    <s v="Gizga Essentials Hard Drive Case Shell, 6.35cm/2.5-inch, Portable Storage Organizer Bag for Earphone USB Cable Power Bank Mobile Charger Digital Gadget Hard Disk, Water Resistance Material, Black"/>
    <x v="1"/>
    <s v="Accessories&amp;Peripherals"/>
    <s v="HardDiskBags"/>
    <x v="39"/>
    <n v="199"/>
    <n v="599"/>
    <n v="0.67"/>
    <s v="Yes"/>
    <n v="4.5"/>
    <x v="1"/>
    <n v="4.25"/>
    <n v="13568"/>
    <n v="17.563328330478722"/>
    <n v="2700032"/>
    <x v="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949SBKMP"/>
    <s v="boAt Flash Edition Smart Watch with Activity Tracker, Multiple Sports Modes, 1.3&quot; Screen, 170+ Watch Faces, Sleep Monitor, Gesture, Camera &amp; Music Control, IP68 &amp; 7 Days Battery Life(Lightning Black)"/>
    <x v="0"/>
    <s v="WearableTechnology"/>
    <s v="SmartWatches"/>
    <x v="20"/>
    <n v="1799"/>
    <n v="6990"/>
    <n v="0.74"/>
    <s v="Yes"/>
    <n v="4"/>
    <x v="0"/>
    <n v="3.9590909090909081"/>
    <n v="26880"/>
    <n v="17.536577098080851"/>
    <n v="48357120"/>
    <x v="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7JB2Y4SR"/>
    <s v="Classmate Octane Colour Burst-Multicolour Gel Pens (Pack of 10) | Gold &amp; Silver Glitter Sparkle Pens|10 colour ink shades for art lovers and kids|Fun at home essentials"/>
    <x v="2"/>
    <s v="CraftMaterials"/>
    <s v="DrawingMaterials"/>
    <x v="66"/>
    <n v="90"/>
    <n v="100"/>
    <n v="0.1"/>
    <s v="No"/>
    <n v="4.4000000000000004"/>
    <x v="0"/>
    <n v="4.3499999999999996"/>
    <n v="10718"/>
    <n v="17.531171078511143"/>
    <n v="964620"/>
    <x v="2"/>
    <s v="10 Rich colours with silver and gold options|Comforatble writing grip|Stylish sculpted design"/>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59M539M"/>
    <s v="TP-LINK AC1300 Archer T3U Plus High Gain USB 3.0 Wi-Fi Dongle, Wireless Dual Band MU-MIMO WiFi Adapter with High Gain Antenna, Supports Windows 11/10/8.1/8/7/XP/MacOS"/>
    <x v="1"/>
    <s v="NetworkingDevices"/>
    <s v="NetworkAdapters"/>
    <x v="9"/>
    <n v="1699"/>
    <n v="2999"/>
    <n v="0.43"/>
    <s v="No"/>
    <n v="4.4000000000000004"/>
    <x v="0"/>
    <n v="3.9888888888888889"/>
    <n v="24780"/>
    <n v="17.52765176824834"/>
    <n v="42101220"/>
    <x v="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0N3XLDW0"/>
    <s v="ENVIE ECR-20 Charger for AA &amp; AAA Rechargeable Batteries"/>
    <x v="0"/>
    <s v="Cameras&amp;Photography"/>
    <s v="Accessories"/>
    <x v="67"/>
    <n v="299"/>
    <n v="400"/>
    <n v="0.25"/>
    <s v="No"/>
    <n v="3.8"/>
    <x v="0"/>
    <n v="3.8"/>
    <n v="40895"/>
    <n v="17.524387162140691"/>
    <n v="12227605"/>
    <x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83GKDRKR"/>
    <s v="Havells Aqua Plus 1.2 litre Double Wall Kettle / 304 Stainless Steel Inner Body / Cool touch outer body / Wider mouth/ 2 Year warranty (Black, 1500 Watt)"/>
    <x v="2"/>
    <s v="Kitchen&amp;HomeAppliances"/>
    <s v="SmallKitchenAppliances"/>
    <x v="17"/>
    <n v="1625"/>
    <n v="2995"/>
    <n v="0.46"/>
    <s v="No"/>
    <n v="4.5"/>
    <x v="1"/>
    <n v="4.0071428571428571"/>
    <n v="23484"/>
    <n v="17.514382190680777"/>
    <n v="38161500"/>
    <x v="1"/>
    <s v="Auto shut off function|Integrated stainless steel function. 360¬∞ Cordless Kettle|304 stainless steel interior with no plastic|Energy saving, cool touch outer body with no scalding hazard|Wide mouth for ease filling, pouring and cleanin"/>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8CF3B7N1"/>
    <s v="Portronics Konnect L 1.2M Fast Charging 3A 8 Pin USB Cable with Charge &amp; Sync Function for iPhone, iPad (Grey)"/>
    <x v="1"/>
    <s v="Accessories&amp;Peripherals"/>
    <s v="Cables&amp;Accessories"/>
    <x v="0"/>
    <n v="154"/>
    <n v="399"/>
    <n v="0.61"/>
    <s v="Yes"/>
    <n v="4.2"/>
    <x v="0"/>
    <n v="4.1414965986394563"/>
    <n v="16905"/>
    <n v="17.510416859813663"/>
    <n v="2603370"/>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QCWY5XV"/>
    <s v="Mobilife Bluetooth Extendable Selfie Stick with Tripod Stand and Wireless Remote,3-in-1 Multifunctional Selfie Stick Tripod for iPhone Samsung Mi Realme Oppo Vivo Google More,Black"/>
    <x v="0"/>
    <s v="Mobiles&amp;Accessories"/>
    <s v="MobileAccessories"/>
    <x v="64"/>
    <n v="599"/>
    <n v="1399"/>
    <n v="0.56999999999999995"/>
    <s v="Yes"/>
    <n v="4.0999999999999996"/>
    <x v="0"/>
    <n v="4.125"/>
    <n v="14560"/>
    <n v="17.17316370771568"/>
    <n v="8721440"/>
    <x v="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0MFPCY5C"/>
    <s v="GIZGA essentials Universal Silicone Keyboard Protector Skin for 15.6-inches Laptop (5 x 6 x 3 inches)"/>
    <x v="1"/>
    <s v="Accessories&amp;Peripherals"/>
    <s v="Keyboards,Mice&amp;InputDevices"/>
    <x v="68"/>
    <n v="39"/>
    <n v="299"/>
    <n v="0.87"/>
    <s v="Yes"/>
    <n v="3.5"/>
    <x v="0"/>
    <n v="4.1800000000000006"/>
    <n v="15233"/>
    <n v="17.484162316255791"/>
    <n v="594087"/>
    <x v="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8MC57J31"/>
    <s v="MI 10000mAh Lithium Ion, Lithium Polymer Power Bank Pocket Pro with 22.5 Watt Fast Charging, Dual Input Ports(Micro-USB and Type C), Triple Output Ports, (Black)"/>
    <x v="0"/>
    <s v="Mobiles&amp;Accessories"/>
    <s v="MobileAccessories"/>
    <x v="5"/>
    <n v="1499"/>
    <n v="2499"/>
    <n v="0.4"/>
    <s v="No"/>
    <n v="4.3"/>
    <x v="0"/>
    <n v="4.1571428571428584"/>
    <n v="15970"/>
    <n v="17.473852055962524"/>
    <n v="23939030"/>
    <x v="1"/>
    <s v="22.5W Ultra Fast Charging|Super light-weight and Pocket sized|Power delivery 3.0|Triple output port|Charging time - 6 hours"/>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148NPH9I"/>
    <s v="Logitech K380 Wireless Multi-Device Keyboard for Windows, Apple iOS, Apple TV Android or Chrome, Bluetooth, Compact Space-Saving Design, PC/Mac/Laptop/Smartphone/Tablet (Dark Grey)"/>
    <x v="1"/>
    <s v="Accessories&amp;Peripherals"/>
    <s v="Keyboards,Mice&amp;InputDevices"/>
    <x v="45"/>
    <n v="2640"/>
    <n v="3195"/>
    <n v="0.17"/>
    <s v="No"/>
    <n v="4.5"/>
    <x v="1"/>
    <n v="4.1500000000000004"/>
    <n v="16146"/>
    <n v="17.463581157894136"/>
    <n v="42625440"/>
    <x v="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7W7Z6DVL"/>
    <s v="Infinity (JBL Fuze 100, Wireless Portable Bluetooth Speaker with Mic, Deep Bass, Dual Equalizer, IPX7 Waterproof, Rugged Fabric Design (Black)"/>
    <x v="0"/>
    <s v="HomeAudio"/>
    <s v="Speakers"/>
    <x v="57"/>
    <n v="1499"/>
    <n v="2999"/>
    <n v="0.5"/>
    <s v="Yes"/>
    <n v="4.0999999999999996"/>
    <x v="0"/>
    <n v="3.9666666666666663"/>
    <n v="25262"/>
    <n v="17.463190190892597"/>
    <n v="37867738"/>
    <x v="1"/>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8MZQBFLN"/>
    <s v="Callas Multipurpose Foldable Laptop Table with Cup Holder | Drawer | Mac Holder | Table Holder Study Table, Breakfast Table, Foldable and Portable/Ergonomic &amp; Rounded Edges/Non-Slip Legs (WA-27-Black)"/>
    <x v="1"/>
    <s v="Accessories&amp;Peripherals"/>
    <s v="LaptopAccessories"/>
    <x v="56"/>
    <n v="849"/>
    <n v="4999"/>
    <n v="0.83"/>
    <s v="Yes"/>
    <n v="4"/>
    <x v="0"/>
    <n v="4.05"/>
    <n v="20457"/>
    <n v="17.458995855803803"/>
    <n v="17367993"/>
    <x v="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B3CPQ5PF"/>
    <s v="OnePlus Nord 2T 5G (Jade Fog, 8GB RAM, 128GB Storage)"/>
    <x v="0"/>
    <s v="Mobiles&amp;Accessories"/>
    <s v="Smartphones&amp;BasicMobiles"/>
    <x v="3"/>
    <n v="28999"/>
    <n v="28999"/>
    <n v="0"/>
    <s v="No"/>
    <n v="4.3"/>
    <x v="0"/>
    <n v="4.1111111111111107"/>
    <n v="17415"/>
    <n v="17.435010154802487"/>
    <n v="505017585"/>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LT9BMPP"/>
    <s v="Logitech G102 USB Light Sync Gaming Mouse with Customizable RGB Lighting, 6 Programmable Buttons, Gaming Grade Sensor, 8K DPI Tracking, 16.8mn Color, Light Weight - Black"/>
    <x v="1"/>
    <s v="Accessories&amp;Peripherals"/>
    <s v="PCGamingPeripherals"/>
    <x v="40"/>
    <n v="1495"/>
    <n v="1995"/>
    <n v="0.25"/>
    <s v="No"/>
    <n v="4.5"/>
    <x v="1"/>
    <n v="4.333333333333333"/>
    <n v="10541"/>
    <n v="17.43266638480873"/>
    <n v="15758795"/>
    <x v="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B23LW7NV"/>
    <s v="Spigen EZ Fit Tempered Glass Screen Protector for iPhone 14 Pro Max - 2 Pack (Sensor Protection)"/>
    <x v="0"/>
    <s v="Mobiles&amp;Accessories"/>
    <s v="MobileAccessories"/>
    <x v="65"/>
    <n v="999"/>
    <n v="2899"/>
    <n v="0.66"/>
    <s v="Yes"/>
    <n v="4.7"/>
    <x v="1"/>
    <n v="4.4800000000000004"/>
    <n v="7779"/>
    <n v="17.431588594513808"/>
    <n v="7771221"/>
    <x v="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7R2V1W8"/>
    <s v="Bajaj Splendora 3 Litre 3KW IWH Instant Water Heater (Geyser), White"/>
    <x v="2"/>
    <s v="Heating,Cooling&amp;AirQuality"/>
    <s v="WaterHeaters&amp;Geysers"/>
    <x v="29"/>
    <n v="2599"/>
    <n v="5890"/>
    <n v="0.56000000000000005"/>
    <s v="Yes"/>
    <n v="4.0999999999999996"/>
    <x v="0"/>
    <n v="4.0181818181818176"/>
    <n v="21783"/>
    <n v="17.431425742933666"/>
    <n v="56614017"/>
    <x v="1"/>
    <s v="ABS outer body with SS tank|Copper heating element with efficient longer life|Suitable for 6 bar pressure|Unique Weldfree joint in outer metal body|It come with fire retardent cable and neon indicator for heating"/>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B3CQBRB4"/>
    <s v="OnePlus Nord 2T 5G (Gray Shadow, 8GB RAM, 128GB Storage)"/>
    <x v="0"/>
    <s v="Mobiles&amp;Accessories"/>
    <s v="Smartphones&amp;BasicMobiles"/>
    <x v="3"/>
    <n v="28999"/>
    <n v="28999"/>
    <n v="0"/>
    <s v="No"/>
    <n v="4.3"/>
    <x v="0"/>
    <n v="4.1038461538461544"/>
    <n v="17415"/>
    <n v="17.404199845797123"/>
    <n v="505017585"/>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6394NY5"/>
    <s v="TABLE MAGIC Multipurpose Laptop Table Mat Finish Top Work at Home Study Table (TM Regular- Black) (Alloy Steel)"/>
    <x v="1"/>
    <s v="Accessories&amp;Peripherals"/>
    <s v="LaptopAccessories"/>
    <x v="69"/>
    <n v="1399"/>
    <n v="2490"/>
    <n v="0.44"/>
    <s v="No"/>
    <n v="4.3"/>
    <x v="0"/>
    <n v="4.3"/>
    <n v="11074"/>
    <n v="17.390678060048959"/>
    <n v="15492526"/>
    <x v="1"/>
    <s v="The 18-in-1 multipurpose table 6-height quick adjustment Min- 54cm (21.25√¢?¬ù) Max-73cm (28.75√¢?¬ù) surely accommodate all age group. Quick and effortless 3 angles adjustment of top, no tool required to assemble or adjust height and angles"/>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8K4RDQ71"/>
    <s v="Tukzer Capacitive Stylus Pen for Touch Screens Devices, Fine Point, Lightweight Metal Body with Magnetism Cover Cap for Smartphones/Tablets/iPad/iPad Pro/iPhone (White)"/>
    <x v="0"/>
    <s v="Mobiles&amp;Accessories"/>
    <s v="MobileAccessories"/>
    <x v="60"/>
    <n v="349"/>
    <n v="999"/>
    <n v="0.65"/>
    <s v="Yes"/>
    <n v="3.8"/>
    <x v="0"/>
    <n v="4.166666666666667"/>
    <n v="16557"/>
    <n v="17.579199492737043"/>
    <n v="5778393"/>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7Z53L5QL"/>
    <s v="ProElite Faux Leather Smart Flip Case Cover for Apple iPad 10.2&quot; 9th Gen (2021) / 8th Gen / 7th Gen with Stylus Pen, Black"/>
    <x v="1"/>
    <s v="Accessories&amp;Peripherals"/>
    <s v="TabletAccessories"/>
    <x v="70"/>
    <n v="549"/>
    <n v="1499"/>
    <n v="0.63"/>
    <s v="Yes"/>
    <n v="4.3"/>
    <x v="0"/>
    <n v="4.3"/>
    <n v="11006"/>
    <n v="17.379176555845124"/>
    <n v="6042294"/>
    <x v="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B3D39RKV"/>
    <s v="OnePlus Nord 2T 5G (Jade Fog, 12GB RAM, 256GB Storage)"/>
    <x v="0"/>
    <s v="Mobiles&amp;Accessories"/>
    <s v="Smartphones&amp;BasicMobiles"/>
    <x v="3"/>
    <n v="33999"/>
    <n v="33999"/>
    <n v="0"/>
    <s v="No"/>
    <n v="4.3"/>
    <x v="0"/>
    <n v="4.0960000000000001"/>
    <n v="17415"/>
    <n v="17.370924712071321"/>
    <n v="592092585"/>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1MQ2A86A"/>
    <s v="Logitech M331 Silent Plus Wireless Mouse, 2.4GHz with USB Nano Receiver, 1000 DPI Optical Tracking, 3 Buttons, 24 Month Life Battery, PC/Mac/Laptop - Black"/>
    <x v="1"/>
    <s v="Accessories&amp;Peripherals"/>
    <s v="Keyboards,Mice&amp;InputDevices"/>
    <x v="15"/>
    <n v="1295"/>
    <n v="1645"/>
    <n v="0.21"/>
    <s v="No"/>
    <n v="4.5999999999999996"/>
    <x v="1"/>
    <n v="4.2437500000000004"/>
    <n v="12375"/>
    <n v="17.367887651058751"/>
    <n v="16025625"/>
    <x v="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W56GLOQ"/>
    <s v="Wonderchef Nutri-blend Mixer, Grinder &amp; Blender | Powerful 400W 22000 RPM motor | Stainless steel Blades | 2 unbreakable jars | 2 Years warranty | Online recipe book by Chef Sanjeev Kapoor | Black"/>
    <x v="2"/>
    <s v="Kitchen&amp;HomeAppliances"/>
    <s v="SmallKitchenAppliances"/>
    <x v="71"/>
    <n v="2699"/>
    <n v="5000"/>
    <n v="0.46"/>
    <s v="No"/>
    <n v="4"/>
    <x v="0"/>
    <n v="3.9307692307692301"/>
    <n v="26164"/>
    <n v="17.365040751289801"/>
    <n v="70616636"/>
    <x v="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G28Z33M"/>
    <s v="realme Buds Classic Wired in Ear Earphones with Mic (Black)"/>
    <x v="0"/>
    <s v="Headphones,Earbuds&amp;Accessories"/>
    <s v="Headphones"/>
    <x v="7"/>
    <n v="399"/>
    <n v="699"/>
    <n v="0.43"/>
    <s v="No"/>
    <n v="4"/>
    <x v="0"/>
    <n v="3.7923076923076926"/>
    <n v="37817"/>
    <n v="17.360041452708192"/>
    <n v="15088983"/>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75JJ5NQC"/>
    <s v="Butterfly Smart Mixer Grinder, 750W, 4 Jars (Grey)"/>
    <x v="2"/>
    <s v="Kitchen&amp;HomeAppliances"/>
    <s v="SmallKitchenAppliances"/>
    <x v="41"/>
    <n v="3199"/>
    <n v="4999"/>
    <n v="0.36"/>
    <s v="No"/>
    <n v="4"/>
    <x v="0"/>
    <n v="4.0181818181818185"/>
    <n v="20869"/>
    <n v="17.356626568063007"/>
    <n v="66759931"/>
    <x v="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5 star,LED light is not there.,Nice look,Better,Nice,Worthy product,Nice product,Noice very high improve that first priority"/>
    <s v="Superb,,Easy to use and low sound hearing good look,Value of the money,Good product,Fine grinding,Nice product,Good"/>
  </r>
  <r>
    <s v="B08BQ947H3"/>
    <s v="LIRAMARK Webcam Cover Slide, Ultra Thin Laptop Camera Cover Slide Blocker for Computer MacBook Pro iMac PC Tablet (Pack of 3)"/>
    <x v="1"/>
    <s v="Accessories&amp;Peripherals"/>
    <s v="LaptopAccessories"/>
    <x v="72"/>
    <n v="149"/>
    <n v="149"/>
    <n v="0"/>
    <s v="No"/>
    <n v="4.3"/>
    <x v="0"/>
    <n v="4.3"/>
    <n v="10833"/>
    <n v="17.34959197438009"/>
    <n v="1614117"/>
    <x v="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7RZZ1QSW"/>
    <s v="SLOVIC¬Æ Tripod Mount Adapter| Tripod Mobile Holder|Tripod Phone Mount(Made in India)| Smartphone Clip Clipper 360 Degree for Taking Magic Video Shots &amp; Pictures."/>
    <x v="0"/>
    <s v="Cameras&amp;Photography"/>
    <s v="Accessories"/>
    <x v="38"/>
    <n v="326"/>
    <n v="799"/>
    <n v="0.59"/>
    <s v="Yes"/>
    <n v="4.4000000000000004"/>
    <x v="0"/>
    <n v="4.3000000000000007"/>
    <n v="10773"/>
    <n v="17.339220976202725"/>
    <n v="3511998"/>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72J83V9W"/>
    <s v="Philips PowerPro FC9352/01 Compact Bagless Vacuum Cleaner (Blue)"/>
    <x v="2"/>
    <s v="Kitchen&amp;HomeAppliances"/>
    <s v="Vacuum,Cleaning&amp;Ironing"/>
    <x v="47"/>
    <n v="8999"/>
    <n v="9995"/>
    <n v="0.1"/>
    <s v="No"/>
    <n v="4.4000000000000004"/>
    <x v="0"/>
    <n v="4.0736842105263165"/>
    <n v="17994"/>
    <n v="17.334144908765431"/>
    <n v="161928006"/>
    <x v="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78G6ZF5Z"/>
    <s v="Oraimo 18W USB &amp; Type-C Dual Output Super Fast Charger Wall Adapter PE2.0&amp;Quick Charge 3.0 &amp; Power Delivery 3.0 Compatible for iPhone 13/13 Mini/13 Pro Max/12/12 Pro Max, iPad Mini/Pro, Pixel, Galaxy, Airpods Pro"/>
    <x v="0"/>
    <s v="Mobiles&amp;Accessories"/>
    <s v="MobileAccessories"/>
    <x v="5"/>
    <n v="699"/>
    <n v="1199"/>
    <n v="0.42"/>
    <s v="No"/>
    <n v="4"/>
    <x v="0"/>
    <n v="4.1500000000000004"/>
    <n v="14404"/>
    <n v="17.257830039858195"/>
    <n v="10068396"/>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8WRWPM22"/>
    <s v="boAt Micro USB 55 Tangle-free, Sturdy Micro USB Cable with 3A Fast Charging &amp; 480mbps Data Transmission (Black)"/>
    <x v="1"/>
    <s v="Accessories&amp;Peripherals"/>
    <s v="Cables&amp;Accessories"/>
    <x v="0"/>
    <n v="176.63"/>
    <n v="499"/>
    <n v="0.65"/>
    <s v="Yes"/>
    <n v="4.0999999999999996"/>
    <x v="0"/>
    <n v="4.14109589041096"/>
    <n v="15188"/>
    <n v="17.316113311654746"/>
    <n v="2682656.44"/>
    <x v="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0A7PLVU6"/>
    <s v="Orpat HHB-100E WOB 250-Watt Hand Blender (White)"/>
    <x v="2"/>
    <s v="Kitchen&amp;HomeAppliances"/>
    <s v="SmallKitchenAppliances"/>
    <x v="73"/>
    <n v="753"/>
    <n v="899"/>
    <n v="0.16"/>
    <s v="No"/>
    <n v="4.2"/>
    <x v="0"/>
    <n v="4.0578947368421048"/>
    <n v="18462"/>
    <n v="17.312205525954141"/>
    <n v="13901886"/>
    <x v="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96NTB9XT"/>
    <s v="Aquaguard Aura RO+UV+UF+Taste Adjuster(MTDS) with Active Copper &amp; Zinc 7L water purifier,8 stages of purification,suitable for borewell,tanker,municipal water(Black) from Eureka Forbes"/>
    <x v="2"/>
    <s v="Kitchen&amp;HomeAppliances"/>
    <s v="WaterPurifiers&amp;Accessories"/>
    <x v="59"/>
    <n v="15999"/>
    <n v="24500"/>
    <n v="0.35"/>
    <s v="No"/>
    <n v="4"/>
    <x v="0"/>
    <n v="4.22"/>
    <n v="11206"/>
    <n v="17.088845149559607"/>
    <n v="179284794"/>
    <x v="1"/>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13B2WGT6"/>
    <s v="HealthSense Chef-Mate KS 33 Digital Kitchen Weighing Scale &amp; Food Weight Machine for Health, Fitness, Home Baking &amp; Cooking with Free Bowl, 1 Year Warranty &amp; Batteries Included"/>
    <x v="2"/>
    <s v="Kitchen&amp;HomeAppliances"/>
    <s v="SmallKitchenAppliances"/>
    <x v="31"/>
    <n v="1099"/>
    <n v="1899"/>
    <n v="0.42"/>
    <s v="No"/>
    <n v="4.3"/>
    <x v="0"/>
    <n v="4.1363636363636358"/>
    <n v="15276"/>
    <n v="17.306702961593039"/>
    <n v="16788324"/>
    <x v="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89WB69Y1"/>
    <s v="USB Charger, Oraimo Elite Dual Port 5V/2.4A Wall Charger, USB Wall Charger Adapter for iPhone 11/Xs/XS Max/XR/X/8/7/6/Plus, iPad Pro/Air 2/Mini 3/Mini 4, Samsung S4/S5, and More"/>
    <x v="0"/>
    <s v="Mobiles&amp;Accessories"/>
    <s v="MobileAccessories"/>
    <x v="5"/>
    <n v="249"/>
    <n v="649"/>
    <n v="0.62"/>
    <s v="Yes"/>
    <n v="4"/>
    <x v="0"/>
    <n v="4.1578947368421062"/>
    <n v="14404"/>
    <n v="17.290660407720956"/>
    <n v="3586596"/>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LONQBDG"/>
    <s v="AmazonBasics USB Type-C to Micro-B 2.0 Cable - 6 Inches (15.2 Centimeters) - White"/>
    <x v="1"/>
    <s v="Accessories&amp;Peripherals"/>
    <s v="Cables&amp;Accessories"/>
    <x v="0"/>
    <n v="349"/>
    <n v="899"/>
    <n v="0.61"/>
    <s v="Yes"/>
    <n v="4.0999999999999996"/>
    <x v="0"/>
    <n v="4.1413793103448286"/>
    <n v="14896"/>
    <n v="17.282385103921523"/>
    <n v="5198704"/>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7Z1YVP72"/>
    <s v="AirCase Protective Laptop Bag Sleeve fits Upto 15.6&quot; Laptop/ MacBook, Wrinkle Free, Padded, Waterproof Light Neoprene case Cover Pouch, for Men &amp; Women, Black- 6 Months Warranty"/>
    <x v="1"/>
    <s v="Accessories&amp;Peripherals"/>
    <s v="LaptopAccessories"/>
    <x v="43"/>
    <n v="449"/>
    <n v="999"/>
    <n v="0.55000000000000004"/>
    <s v="Yes"/>
    <n v="4.3"/>
    <x v="0"/>
    <n v="4.26"/>
    <n v="11330"/>
    <n v="17.271182700471019"/>
    <n v="508717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8ZTJT2R"/>
    <s v="Havells Immersion HB15 1500 Watt (White Blue)"/>
    <x v="2"/>
    <s v="Heating,Cooling&amp;AirQuality"/>
    <s v="WaterHeaters&amp;Geysers"/>
    <x v="42"/>
    <n v="719"/>
    <n v="1295"/>
    <n v="0.44"/>
    <s v="No"/>
    <n v="4.2"/>
    <x v="0"/>
    <n v="4.0750000000000002"/>
    <n v="17218"/>
    <n v="17.261732298580895"/>
    <n v="12379742"/>
    <x v="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7WG8PDCW"/>
    <s v="pTron Bullet Pro 36W PD Quick Charger, 3 Port Fast Car Charger Adapter - Compatible with All Smartphones &amp; Tablets (Black)"/>
    <x v="0"/>
    <s v="Mobiles&amp;Accessories"/>
    <s v="MobileAccessories"/>
    <x v="5"/>
    <n v="349"/>
    <n v="1299"/>
    <n v="0.73"/>
    <s v="Yes"/>
    <n v="4"/>
    <x v="0"/>
    <n v="4.166666666666667"/>
    <n v="14282"/>
    <n v="17.311747650809057"/>
    <n v="4984418"/>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9YV42QHZ"/>
    <s v="Fire-Boltt Ninja 3 Smartwatch Full Touch 1.69 &quot; &amp; 60 Sports Modes with IP68, Sp02 Tracking, Over 100 Cloud based watch faces ( Green )"/>
    <x v="0"/>
    <s v="WearableTechnology"/>
    <s v="SmartWatches"/>
    <x v="20"/>
    <n v="1499"/>
    <n v="7999"/>
    <n v="0.81"/>
    <s v="Yes"/>
    <n v="4.2"/>
    <x v="0"/>
    <n v="3.9581395348837205"/>
    <n v="22638"/>
    <n v="17.237132608337092"/>
    <n v="33934362"/>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8GSQXLJ2"/>
    <s v="Crompton Arno Neo 15-L 5 Star Rated Storage Water Heater (Geyser) with Advanced 3 Level Safety (Grey)"/>
    <x v="2"/>
    <s v="Heating,Cooling&amp;AirQuality"/>
    <s v="WaterHeaters&amp;Geysers"/>
    <x v="74"/>
    <n v="6199"/>
    <n v="10400"/>
    <n v="0.4"/>
    <s v="No"/>
    <n v="4.0999999999999996"/>
    <x v="0"/>
    <n v="4.1416666666666666"/>
    <n v="14391"/>
    <n v="17.221551764314459"/>
    <n v="89209809"/>
    <x v="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N6IJG0F"/>
    <s v="Morphy Richards Daisy 1000W Dry Iron with American Heritage Non-Stick Coated Soleplate, White"/>
    <x v="2"/>
    <s v="Kitchen&amp;HomeAppliances"/>
    <s v="Vacuum,Cleaning&amp;Ironing"/>
    <x v="32"/>
    <n v="559"/>
    <n v="1010"/>
    <n v="0.45"/>
    <s v="No"/>
    <n v="4.0999999999999996"/>
    <x v="0"/>
    <n v="4.0622641509433954"/>
    <n v="17325"/>
    <n v="17.218712191633223"/>
    <n v="9684675"/>
    <x v="1"/>
    <s v="Aesthetically crafted plastic body|Temperature control for more convenience|Comes with a swivel cord that makes movement easy|American heritage non stick coated sole plate|Comes with a neon indicator|Unique floral design with Wooden Pattern Handle|Warranty: 2 years on product"/>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9YV463SW"/>
    <s v="Fire-Boltt Ninja 3 Smartwatch Full Touch 1.69 &quot; &amp; 60 Sports Modes with IP68, Sp02 Tracking, Over 100 Cloud based watch faces ( Silver )"/>
    <x v="0"/>
    <s v="WearableTechnology"/>
    <s v="SmartWatches"/>
    <x v="20"/>
    <n v="1499"/>
    <n v="9999"/>
    <n v="0.85"/>
    <s v="Yes"/>
    <n v="4.2"/>
    <x v="0"/>
    <n v="3.9523809523809517"/>
    <n v="22638"/>
    <n v="17.212054803635798"/>
    <n v="33934362"/>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073QGKAS"/>
    <s v="Bajaj ATX 4 750-Watt Pop-up Toaster (White)"/>
    <x v="2"/>
    <s v="Kitchen&amp;HomeAppliances"/>
    <s v="SmallKitchenAppliances"/>
    <x v="75"/>
    <n v="1499"/>
    <n v="1499"/>
    <n v="0"/>
    <s v="No"/>
    <n v="4.3"/>
    <x v="0"/>
    <n v="4.333333333333333"/>
    <n v="9331"/>
    <n v="17.203223830527431"/>
    <n v="13987169"/>
    <x v="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7PFJ5VQD"/>
    <s v="Agaro Blaze USBA to micro +Type C 2in1 Braided 1.2M Cable"/>
    <x v="1"/>
    <s v="Accessories&amp;Peripherals"/>
    <s v="Cables&amp;Accessories"/>
    <x v="0"/>
    <n v="159"/>
    <n v="595"/>
    <n v="0.73"/>
    <s v="Yes"/>
    <n v="4.3"/>
    <x v="0"/>
    <n v="4.1416666666666675"/>
    <n v="14184"/>
    <n v="17.195493183712838"/>
    <n v="2255256"/>
    <x v="2"/>
    <s v="1.2 Meters Long Cable|Nylon Braided Cable|Quick Charging and Data sync ensures rapid charging at 2.4A|Alloy Shell Connectors and 100 percent Pure Copper|Sturdy and Durable with 10000 + bend lifespan"/>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798PJPCL"/>
    <s v="Portronics My buddy plus Adjustable Laptop cooling Table (Brown)"/>
    <x v="1"/>
    <s v="Accessories&amp;Peripherals"/>
    <s v="LaptopAccessories"/>
    <x v="56"/>
    <n v="1889"/>
    <n v="2699"/>
    <n v="0.3"/>
    <s v="No"/>
    <n v="4.3"/>
    <x v="0"/>
    <n v="4.0545454545454538"/>
    <n v="17394"/>
    <n v="17.192993610502626"/>
    <n v="32857266"/>
    <x v="1"/>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YV4RG4D"/>
    <s v="Fire-Boltt Ninja 3 Smartwatch Full Touch 1.69 &amp; 60 Sports Modes with IP68, Sp02 Tracking, Over 100 Cloud based watch faces - Black"/>
    <x v="0"/>
    <s v="WearableTechnology"/>
    <s v="SmartWatches"/>
    <x v="20"/>
    <n v="1499"/>
    <n v="7999"/>
    <n v="0.81"/>
    <s v="Yes"/>
    <n v="4.2"/>
    <x v="0"/>
    <n v="3.9463414634146337"/>
    <n v="22636"/>
    <n v="17.185602275686861"/>
    <n v="33931364"/>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0LXTFMRS"/>
    <s v="PIDILITE Fevicryl Acrylic Colours Sunflower Kit (10 Colors x 15 ml) DIY Paint, Rich Pigment, Non-Craking Paint for Canvas, Wood, Leather, Earthenware, Metal, Diwali Gifts for Diwali"/>
    <x v="2"/>
    <s v="CraftMaterials"/>
    <s v="PaintingMaterials"/>
    <x v="58"/>
    <n v="191"/>
    <n v="225"/>
    <n v="0.15"/>
    <s v="No"/>
    <n v="4.4000000000000004"/>
    <x v="0"/>
    <n v="4.45"/>
    <n v="7203"/>
    <n v="17.166202983456358"/>
    <n v="1375773"/>
    <x v="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8ZN4B121"/>
    <s v="WeCool Bluetooth Extendable Selfie Sticks with Wireless Remote and Tripod Stand, 3-in-1 Multifunctional Selfie Stick with Tripod Stand Compatible with iPhone/OnePlus/Samsung/Oppo/Vivo and All Phones"/>
    <x v="0"/>
    <s v="Mobiles&amp;Accessories"/>
    <s v="MobileAccessories"/>
    <x v="64"/>
    <n v="539"/>
    <n v="1599"/>
    <n v="0.66"/>
    <s v="Yes"/>
    <n v="3.8"/>
    <x v="0"/>
    <n v="4.1333333333333329"/>
    <n v="14648"/>
    <n v="17.218672979882314"/>
    <n v="7895272"/>
    <x v="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0V4BGDKU"/>
    <s v="TP-Link UE300 USB 3.0 to RJ45 Gigabit Ethernet Network Adapter - Plug and Play"/>
    <x v="1"/>
    <s v="NetworkingDevices"/>
    <s v="NetworkAdapters"/>
    <x v="9"/>
    <n v="1099"/>
    <n v="1899"/>
    <n v="0.42"/>
    <s v="No"/>
    <n v="4.5"/>
    <x v="1"/>
    <n v="3.9374999999999996"/>
    <n v="22420"/>
    <n v="17.130703978544933"/>
    <n v="24639580"/>
    <x v="1"/>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09DA69W6"/>
    <s v="KENT Gold Optima Gravity Water Purifier (11016) | UF Technology Based | Non-Electric &amp; Chemical Free | Counter Top | 10L Storage | White"/>
    <x v="2"/>
    <s v="Kitchen&amp;HomeAppliances"/>
    <s v="WaterPurifiers&amp;Accessories"/>
    <x v="59"/>
    <n v="1699"/>
    <n v="1900"/>
    <n v="0.11"/>
    <s v="No"/>
    <n v="3.6"/>
    <x v="0"/>
    <n v="4.2444444444444436"/>
    <n v="11456"/>
    <n v="17.228500986683535"/>
    <n v="19463744"/>
    <x v="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5PWLLY6"/>
    <s v="Crompton Hill Briz Deco 1200mm (48 inch) High Speed Designer Ceiling Fan (Smoked Brown)"/>
    <x v="2"/>
    <s v="Heating,Cooling&amp;AirQuality"/>
    <s v="Fans"/>
    <x v="49"/>
    <n v="1804"/>
    <n v="2380"/>
    <n v="0.24"/>
    <s v="No"/>
    <n v="4"/>
    <x v="0"/>
    <n v="4.0888888888888886"/>
    <n v="15382"/>
    <n v="17.120345585950851"/>
    <n v="27749128"/>
    <x v="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XLCFSSN"/>
    <s v="Amazonbasics Nylon Braided Usb-C To Lightning Cable, Fast Charging Mfi Certified Smartphone, Iphone Charger (6-Foot, Dark Grey)"/>
    <x v="1"/>
    <s v="Accessories&amp;Peripherals"/>
    <s v="Cables&amp;Accessories"/>
    <x v="0"/>
    <n v="899"/>
    <n v="1900"/>
    <n v="0.53"/>
    <s v="Yes"/>
    <n v="4.4000000000000004"/>
    <x v="0"/>
    <n v="4.140559440559441"/>
    <n v="13552"/>
    <n v="17.108938342893094"/>
    <n v="12183248"/>
    <x v="1"/>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DPLCM6T"/>
    <s v="LG 80 cm (32 inches) HD Ready Smart LED TV 32LM563BPTC (Dark Iron Gray)"/>
    <x v="0"/>
    <s v="HomeTheater,TV&amp;Video"/>
    <s v="Televisions"/>
    <x v="22"/>
    <n v="13490"/>
    <n v="21990"/>
    <n v="0.39"/>
    <s v="No"/>
    <n v="4.3"/>
    <x v="0"/>
    <n v="4.1953488372093029"/>
    <n v="11976"/>
    <n v="17.110092747436894"/>
    <n v="161556240"/>
    <x v="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B8SRZ5SV"/>
    <s v="AmazonBasics USB C to Lightning Aluminum with Nylon Braided MFi Certified Charging Cable (Grey, 1.2 meter)"/>
    <x v="1"/>
    <s v="Accessories&amp;Peripherals"/>
    <s v="Cables&amp;Accessories"/>
    <x v="0"/>
    <n v="949"/>
    <n v="1999"/>
    <n v="0.53"/>
    <s v="Yes"/>
    <n v="4.4000000000000004"/>
    <x v="0"/>
    <n v="4.1387323943661976"/>
    <n v="13552"/>
    <n v="17.101388923275149"/>
    <n v="12860848"/>
    <x v="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V175NP7"/>
    <s v="boAt Wave Lite Smartwatch with 1.69 Inches(4.29cm) HD Display, Heart Rate &amp; SpO2 Level Monitor, Multiple Watch Faces, Activity Tracker, Multiple Sports Modes &amp; IP68 (Scarlet Red)"/>
    <x v="0"/>
    <s v="WearableTechnology"/>
    <s v="SmartWatches"/>
    <x v="20"/>
    <n v="1499"/>
    <n v="6990"/>
    <n v="0.79"/>
    <s v="Yes"/>
    <n v="3.9"/>
    <x v="0"/>
    <n v="3.9400000000000004"/>
    <n v="21796"/>
    <n v="17.093283093333273"/>
    <n v="32672204"/>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9V12K8NT"/>
    <s v="boAt Wave Lite Smartwatch with 1.69&quot; HD Display, Sleek Metal Body, HR &amp; SpO2 Level Monitor, 140+ Watch Faces, Activity Tracker, Multiple Sports Modes, IP68 &amp; 7 Days Battery Life(Active Black)"/>
    <x v="0"/>
    <s v="WearableTechnology"/>
    <s v="SmartWatches"/>
    <x v="20"/>
    <n v="1499"/>
    <n v="6990"/>
    <n v="0.79"/>
    <s v="Yes"/>
    <n v="3.9"/>
    <x v="0"/>
    <n v="3.9410256410256417"/>
    <n v="21796"/>
    <n v="17.097732730999116"/>
    <n v="32672204"/>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8SSC5D9"/>
    <s v="AmazonBasics USB C to Lightning Aluminum with Nylon Braided MFi Certified Charging Cable (Grey, 1.8 meter)"/>
    <x v="1"/>
    <s v="Accessories&amp;Peripherals"/>
    <s v="Cables&amp;Accessories"/>
    <x v="0"/>
    <n v="949"/>
    <n v="1999"/>
    <n v="0.53"/>
    <s v="Yes"/>
    <n v="4.4000000000000004"/>
    <x v="0"/>
    <n v="4.1368794326241138"/>
    <n v="13552"/>
    <n v="17.093732419690994"/>
    <n v="12860848"/>
    <x v="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83KDSXC"/>
    <s v="USHA Armor AR1100WB 1100 W Dry Iron with Black Weilburger Soleplate (Purple)"/>
    <x v="2"/>
    <s v="Kitchen&amp;HomeAppliances"/>
    <s v="Vacuum,Cleaning&amp;Ironing"/>
    <x v="32"/>
    <n v="599"/>
    <n v="990"/>
    <n v="0.39"/>
    <s v="No"/>
    <n v="3.9"/>
    <x v="0"/>
    <n v="4.0615384615384604"/>
    <n v="16166"/>
    <n v="17.093510334082175"/>
    <n v="9683434"/>
    <x v="1"/>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9V17S2BG"/>
    <s v="boAt Wave Lite Smartwatch with 1.69&quot; HD Display, Heart Rate &amp; SpO2 Level Monitor, Multiple Watch Faces, Activity Tracker, Multiple Sports Modes &amp; IP68 (Deep Blue)"/>
    <x v="0"/>
    <s v="WearableTechnology"/>
    <s v="SmartWatches"/>
    <x v="20"/>
    <n v="1499"/>
    <n v="6990"/>
    <n v="0.79"/>
    <s v="Yes"/>
    <n v="3.9"/>
    <x v="0"/>
    <n v="3.9421052631578952"/>
    <n v="21796"/>
    <n v="17.102416560121053"/>
    <n v="32672204"/>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GNC2592"/>
    <s v="Portronics CLAMP X Car-Vent Mobile Holder 360 Degree Rotational(Black)"/>
    <x v="0"/>
    <s v="Mobiles&amp;Accessories"/>
    <s v="MobileAccessories"/>
    <x v="44"/>
    <n v="599"/>
    <n v="999"/>
    <n v="0.4"/>
    <s v="No"/>
    <n v="4"/>
    <x v="0"/>
    <n v="4"/>
    <n v="18654"/>
    <n v="17.083181013507392"/>
    <n v="11173746"/>
    <x v="1"/>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8YDFX7Y1"/>
    <s v="ZEBRONICS Zeb-Dash Plus 2.4GHz High Precision Wireless Mouse with up to 1600 DPI, Power Saving Mode, Nano Receiver and Plug &amp; Play Usage - USB"/>
    <x v="1"/>
    <s v="Accessories&amp;Peripherals"/>
    <s v="Keyboards,Mice&amp;InputDevices"/>
    <x v="15"/>
    <n v="299"/>
    <n v="449"/>
    <n v="0.33"/>
    <s v="No"/>
    <n v="3.5"/>
    <x v="0"/>
    <n v="4.2200000000000006"/>
    <n v="11827"/>
    <n v="17.187685752904223"/>
    <n v="3536273"/>
    <x v="0"/>
    <s v="DESIGN: Wireless Mouse with Ergonomic form factor|BUTTONS: 4 Buttons: Left/Right/Scroll Click/DPI Switch|RECEIVER: USB Nano Receiver|FEATURES: 2.4GHz High Precision mouse with Power saving mode|TRACKING: 800/1200/1600 DPI Optical Sensor|USAGE: Best for Laptop/PC/Mac"/>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7N8RQ6W7"/>
    <s v="Portronics MODESK POR-122 Universal Mobile Tabletop Holder (Black)"/>
    <x v="0"/>
    <s v="Mobiles&amp;Accessories"/>
    <s v="MobileAccessories"/>
    <x v="28"/>
    <n v="134"/>
    <n v="699"/>
    <n v="0.81"/>
    <s v="Yes"/>
    <n v="4.0999999999999996"/>
    <x v="0"/>
    <n v="4.0428571428571436"/>
    <n v="16685"/>
    <n v="17.070366910101836"/>
    <n v="2235790"/>
    <x v="2"/>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8CF3D7QR"/>
    <s v="Portronics Konnect L POR-1081 Fast Charging 3A Type-C Cable 1.2Meter with Charge &amp; Sync Function for All Type-C Devices (Grey)"/>
    <x v="1"/>
    <s v="Accessories&amp;Peripherals"/>
    <s v="Cables&amp;Accessories"/>
    <x v="0"/>
    <n v="154"/>
    <n v="339"/>
    <n v="0.55000000000000004"/>
    <s v="Yes"/>
    <n v="4.3"/>
    <x v="0"/>
    <n v="4.1350000000000007"/>
    <n v="13391"/>
    <n v="17.064505897084384"/>
    <n v="2062214"/>
    <x v="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B3MWYCHQ"/>
    <s v="Fire-Boltt Ring 3 Smart Watch 1.8 Biggest Display with Advanced Bluetooth Calling Chip, Voice Assistance,118 Sports Modes, in Built Calculator &amp; Games, SpO2, Heart Rate Monitoring"/>
    <x v="0"/>
    <s v="WearableTechnology"/>
    <s v="SmartWatches"/>
    <x v="20"/>
    <n v="2999"/>
    <n v="9999"/>
    <n v="0.7"/>
    <s v="Yes"/>
    <n v="4.2"/>
    <x v="0"/>
    <n v="3.9432432432432436"/>
    <n v="20879"/>
    <n v="17.033748084399456"/>
    <n v="62616121"/>
    <x v="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7W9KYT62"/>
    <s v="TP-Link AC1200 Archer A6 Smart WiFi, 5GHz Gigabit Dual Band MU-MIMO Wireless Internet Router, Long Range Coverage by 4 Antennas, Qualcomm Chipset"/>
    <x v="1"/>
    <s v="NetworkingDevices"/>
    <s v="Routers"/>
    <x v="12"/>
    <n v="2499"/>
    <n v="3999"/>
    <n v="0.38"/>
    <s v="No"/>
    <n v="4.4000000000000004"/>
    <x v="0"/>
    <n v="4.1500000000000004"/>
    <n v="12679"/>
    <n v="17.027944902214713"/>
    <n v="31684821"/>
    <x v="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0UGZWM2I"/>
    <s v="COI Note Pad/Memo Book with Sticky Notes &amp; Clip Holder with Pen for Gifting"/>
    <x v="4"/>
    <s v="OfficePaperProducts"/>
    <s v="Paper"/>
    <x v="76"/>
    <n v="198"/>
    <n v="800"/>
    <n v="0.75"/>
    <s v="Yes"/>
    <n v="4.0999999999999996"/>
    <x v="0"/>
    <n v="4.2884615384615383"/>
    <n v="9344"/>
    <n v="17.027676637969456"/>
    <n v="1850112"/>
    <x v="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1EY310UM"/>
    <s v="Philips GC181 Heavy Weight 1000-Watt Dry Iron, Pack of 1"/>
    <x v="2"/>
    <s v="Kitchen&amp;HomeAppliances"/>
    <s v="Vacuum,Cleaning&amp;Ironing"/>
    <x v="32"/>
    <n v="1321"/>
    <n v="1545"/>
    <n v="0.14000000000000001"/>
    <s v="No"/>
    <n v="4.3"/>
    <x v="0"/>
    <n v="4.0647058823529401"/>
    <n v="15453"/>
    <n v="17.027219219794851"/>
    <n v="20413413"/>
    <x v="1"/>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7JNVF678"/>
    <s v="Wayona Nylon Braided USB Data Sync and Fast Charging 3A Short Power Bank Cable For iPhones, iPad Air, iPad mini, iPod Nano and iPod Touch (Grey)"/>
    <x v="1"/>
    <s v="Accessories&amp;Peripherals"/>
    <s v="Cables&amp;Accessories"/>
    <x v="0"/>
    <n v="349"/>
    <n v="999"/>
    <n v="0.65"/>
    <s v="Yes"/>
    <n v="4.2"/>
    <x v="0"/>
    <n v="4.1338129496402889"/>
    <n v="13120"/>
    <n v="17.0229050441264"/>
    <n v="4578880"/>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1F25X6RQ"/>
    <s v="Samsung Ehs64 Ehs64Avfwecinu Hands-Free Wired In Ear Earphones With Mic With Remote Note (White)"/>
    <x v="0"/>
    <s v="Headphones,Earbuds&amp;Accessories"/>
    <s v="Headphones"/>
    <x v="7"/>
    <n v="499"/>
    <n v="499"/>
    <n v="0"/>
    <s v="No"/>
    <n v="4.2"/>
    <x v="0"/>
    <n v="3.7840000000000003"/>
    <n v="31539"/>
    <n v="17.023692631149075"/>
    <n v="15737961"/>
    <x v="0"/>
    <s v="In Ear Volume Control|Design: Canal phone|Headphone Jack: 3.5mm|6 months warranty"/>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7S7DCJKS"/>
    <s v="IT2M Designer Mouse Pad for Laptop/Computer (9.2 X 7.6 Inches, 12788)"/>
    <x v="1"/>
    <s v="Accessories&amp;Peripherals"/>
    <s v="Keyboards,Mice&amp;InputDevices"/>
    <x v="68"/>
    <n v="199"/>
    <n v="499"/>
    <n v="0.6"/>
    <s v="Yes"/>
    <n v="4.3"/>
    <x v="0"/>
    <n v="4.2555555555555564"/>
    <n v="9998"/>
    <n v="17.022037396551266"/>
    <n v="1989602"/>
    <x v="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7JPJJZ2H"/>
    <s v="Wayona Nylon Braided Lightning USB Data Sync &amp; 3A Charging Cable for iPhones, iPad Air, iPad Mini, iPod Nano and iPod Touch (3 FT Pack of 1, Grey)"/>
    <x v="1"/>
    <s v="Accessories&amp;Peripherals"/>
    <s v="Cables&amp;Accessories"/>
    <x v="0"/>
    <n v="399"/>
    <n v="1299"/>
    <n v="0.69"/>
    <s v="Yes"/>
    <n v="4.2"/>
    <x v="0"/>
    <n v="4.1333333333333337"/>
    <n v="13120"/>
    <n v="17.020930000032639"/>
    <n v="5234880"/>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8WRBG3XW"/>
    <s v="boAt Type C A325 Tangle-free, Sturdy Type C Cable with 3A Rapid Charging &amp; 480mbps Data Transmission(Black)"/>
    <x v="1"/>
    <s v="Accessories&amp;Peripherals"/>
    <s v="Cables&amp;Accessories"/>
    <x v="0"/>
    <n v="199"/>
    <n v="499"/>
    <n v="0.6"/>
    <s v="Yes"/>
    <n v="4.0999999999999996"/>
    <x v="0"/>
    <n v="4.1328467153284683"/>
    <n v="13045"/>
    <n v="17.008637147915177"/>
    <n v="2595955"/>
    <x v="2"/>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7R99NBVB"/>
    <s v="Gizga Essentials Cable Organiser, Cord Management System for PC, TV, Home Theater, Speaker &amp; Cables, Reusable Cable Organizer for Desk, WFH Accessories, Organizer Tape Roll, Reusable Cable Ties Strap"/>
    <x v="6"/>
    <s v="Electrical"/>
    <s v="CordManagement"/>
    <x v="77"/>
    <n v="249"/>
    <n v="599"/>
    <n v="0.57999999999999996"/>
    <s v="Yes"/>
    <n v="4.5"/>
    <x v="1"/>
    <n v="4.5"/>
    <n v="5985"/>
    <n v="16.997115206268777"/>
    <n v="1490265"/>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7X2L5Z8C"/>
    <s v="Logitech Pebble M350 Wireless Mouse with Bluetooth or USB - Silent, Slim Computer Mouse with Quiet Click for Laptop, Notebook, PC and Mac - Graphite"/>
    <x v="1"/>
    <s v="Accessories&amp;Peripherals"/>
    <s v="Keyboards,Mice&amp;InputDevices"/>
    <x v="15"/>
    <n v="1490"/>
    <n v="2295"/>
    <n v="0.35"/>
    <s v="No"/>
    <n v="4.5999999999999996"/>
    <x v="1"/>
    <n v="4.2714285714285714"/>
    <n v="10652"/>
    <n v="17.203058659705171"/>
    <n v="15871480"/>
    <x v="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7Z1X6VFC"/>
    <s v="AirCase Protective Laptop Bag Sleeve fits Upto 13.3&quot; Laptop/ MacBook, Wrinkle Free, Padded, Waterproof Light Neoprene case Cover Pouch, for Men &amp; Women, Black- 6 Months Warranty"/>
    <x v="1"/>
    <s v="Accessories&amp;Peripherals"/>
    <s v="LaptopAccessories"/>
    <x v="43"/>
    <n v="449"/>
    <n v="999"/>
    <n v="0.55000000000000004"/>
    <s v="Yes"/>
    <n v="4.4000000000000004"/>
    <x v="0"/>
    <n v="4.25"/>
    <n v="9940"/>
    <n v="16.989077813639252"/>
    <n v="446306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1D5H8ZI8"/>
    <s v="AmazonBasics 3 Feet High Speed HDMI Male to Female 2.0 Extension Cable"/>
    <x v="0"/>
    <s v="HomeTheater,TV&amp;Video"/>
    <s v="Accessories"/>
    <x v="0"/>
    <n v="229"/>
    <n v="595"/>
    <n v="0.62"/>
    <s v="Yes"/>
    <n v="4.3"/>
    <x v="0"/>
    <n v="4.1330882352941183"/>
    <n v="12835"/>
    <n v="16.980502493417873"/>
    <n v="2939215"/>
    <x v="0"/>
    <s v="Supports full 1080p HD viewing with digital transfer at rates up to 102Gbps - for excellent picture quality|24k gold plated connectors with braided cable core to further enhance picture quality|1 year limited warranty"/>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0P93X0VO"/>
    <s v="Classmate Pulse 6 Subject Notebook - Unruled, 300 Pages, Spiral Binding, 240mm*180mm"/>
    <x v="4"/>
    <s v="OfficePaperProducts"/>
    <s v="Paper"/>
    <x v="76"/>
    <n v="114"/>
    <n v="120"/>
    <n v="0.05"/>
    <s v="No"/>
    <n v="4.2"/>
    <x v="0"/>
    <n v="4.2960000000000003"/>
    <n v="8938"/>
    <n v="16.974737274544882"/>
    <n v="1018932"/>
    <x v="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1VNHMX2"/>
    <s v="Philips Daily Collection HD2582/00 830-Watt 2-Slice Pop-up Toaster (White)"/>
    <x v="2"/>
    <s v="Kitchen&amp;HomeAppliances"/>
    <s v="SmallKitchenAppliances"/>
    <x v="75"/>
    <n v="2095"/>
    <n v="2095"/>
    <n v="0"/>
    <s v="No"/>
    <n v="4.5"/>
    <x v="1"/>
    <n v="4.3499999999999996"/>
    <n v="7949"/>
    <n v="16.966597009655644"/>
    <n v="16653155"/>
    <x v="1"/>
    <s v="Frequency: 50-60 Hz, Wattage: 830 W, Integrated cord storage,operating Voltage: 220 - 240 volts. Power : 760-900 W"/>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0KIE28X0"/>
    <s v="Camel Artist Acrylic Color Box - 9ml Tubes, 12 Shades"/>
    <x v="2"/>
    <s v="CraftMaterials"/>
    <s v="PaintingMaterials"/>
    <x v="58"/>
    <n v="310"/>
    <n v="310"/>
    <n v="0"/>
    <s v="No"/>
    <n v="4.5"/>
    <x v="1"/>
    <n v="4.5"/>
    <n v="5882"/>
    <n v="16.96319481774351"/>
    <n v="1823420"/>
    <x v="0"/>
    <s v="Set of 12 assorted Shades in 9 ml tubes"/>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7P1BR7L8"/>
    <s v="Philips HD6975/00 25 Litre Digital Oven Toaster Grill, Grey, 25 liter"/>
    <x v="2"/>
    <s v="Kitchen&amp;HomeAppliances"/>
    <s v="SmallKitchenAppliances"/>
    <x v="78"/>
    <n v="8599"/>
    <n v="8995"/>
    <n v="0.04"/>
    <s v="No"/>
    <n v="4.4000000000000004"/>
    <x v="0"/>
    <n v="4.25"/>
    <n v="9734"/>
    <n v="16.950427812388213"/>
    <n v="83702666"/>
    <x v="1"/>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8BJN4MP3"/>
    <s v="HUL Pureit Eco Water Saver Mineral RO+UV+MF AS wall mounted/Counter top Black 10L Water Purifier"/>
    <x v="2"/>
    <s v="Kitchen&amp;HomeAppliances"/>
    <s v="WaterPurifiers&amp;Accessories"/>
    <x v="59"/>
    <n v="13999"/>
    <n v="24850"/>
    <n v="0.44"/>
    <s v="No"/>
    <n v="4.4000000000000004"/>
    <x v="0"/>
    <n v="4.3249999999999993"/>
    <n v="8948"/>
    <n v="17.091424747453459"/>
    <n v="125263052"/>
    <x v="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0NM6MO26"/>
    <s v="Prestige PIC 16.0+ 1900W Induction Cooktop with Soft Touch Push Buttons (Black)"/>
    <x v="2"/>
    <s v="Kitchen&amp;HomeAppliances"/>
    <s v="SmallKitchenAppliances"/>
    <x v="30"/>
    <n v="2698"/>
    <n v="3945"/>
    <n v="0.32"/>
    <s v="No"/>
    <n v="4"/>
    <x v="0"/>
    <n v="4.0571428571428569"/>
    <n v="15034"/>
    <n v="16.947105354456802"/>
    <n v="40561732"/>
    <x v="1"/>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1F262EUU"/>
    <s v="Samsung Original EHS64 Wired in Ear Earphones with Mic, Black"/>
    <x v="0"/>
    <s v="Headphones,Earbuds&amp;Accessories"/>
    <s v="Headphones"/>
    <x v="7"/>
    <n v="949"/>
    <n v="999"/>
    <n v="0.05"/>
    <s v="No"/>
    <n v="4.2"/>
    <x v="0"/>
    <n v="3.7666666666666662"/>
    <n v="31539"/>
    <n v="16.945712361873195"/>
    <n v="29930511"/>
    <x v="1"/>
    <s v="In Ear Volume Control. Water Resistant: Yes|Design: Canal phone|Headphone Jack: 3.5mm|6 months warranty"/>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116MIKKC"/>
    <s v="Goldmedal Curve Plus 202042 Plastic Spice 3-Pin 240V Universal Travel Adaptor (White)"/>
    <x v="0"/>
    <s v="Mobiles&amp;Accessories"/>
    <s v="MobileAccessories"/>
    <x v="5"/>
    <n v="99"/>
    <n v="171"/>
    <n v="0.42"/>
    <s v="No"/>
    <n v="4.5"/>
    <x v="1"/>
    <n v="4.1764705882352944"/>
    <n v="11339"/>
    <n v="16.933972169031708"/>
    <n v="1122561"/>
    <x v="2"/>
    <s v="LED indicator|Trendy two colours|Compatible with worldwide plugs|Ergonomic product design"/>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0LZLQ624"/>
    <s v="Classmate Soft Cover 6 Subject Spiral Binding Notebook, Single Line, 300 Pages"/>
    <x v="4"/>
    <s v="OfficePaperProducts"/>
    <s v="Paper"/>
    <x v="76"/>
    <n v="157"/>
    <n v="160"/>
    <n v="0.02"/>
    <s v="No"/>
    <n v="4.5"/>
    <x v="1"/>
    <n v="4.3"/>
    <n v="8618"/>
    <n v="16.92246458705992"/>
    <n v="1353026"/>
    <x v="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WGPBXY9"/>
    <s v="Pigeon by Stovekraft Quartz Electric Kettle (14299) 1.7 Litre with Stainless Steel Body, used for boiling Water, making tea and coffee, instant noodles, soup etc. 1500 Watt (Silver)"/>
    <x v="2"/>
    <s v="Kitchen&amp;HomeAppliances"/>
    <s v="SmallKitchenAppliances"/>
    <x v="17"/>
    <n v="899"/>
    <n v="1249"/>
    <n v="0.28000000000000003"/>
    <s v="No"/>
    <n v="3.9"/>
    <x v="0"/>
    <n v="3.9888888888888889"/>
    <n v="17424"/>
    <n v="16.917567005004965"/>
    <n v="15664176"/>
    <x v="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1892MIPA"/>
    <s v="AO Smith HSE-VAS-X-015 Storage 15 Litre Vertical Water Heater (Geyser) White 4 Star"/>
    <x v="2"/>
    <s v="Heating,Cooling&amp;AirQuality"/>
    <s v="WaterHeaters&amp;Geysers"/>
    <x v="74"/>
    <n v="7349"/>
    <n v="10900"/>
    <n v="0.33"/>
    <s v="No"/>
    <n v="4.2"/>
    <x v="0"/>
    <n v="4.1454545454545455"/>
    <n v="11957"/>
    <n v="16.903748167112401"/>
    <n v="87871993"/>
    <x v="1"/>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0CEQEGPI"/>
    <s v="Logitech MK270r USB Wireless Keyboard and Mouse Set for Windows, 2.4 GHz Wireless, Spill-resistant Design, 8 Multimedia &amp; Shortcut Keys, 2-Year Battery Life, PC/Laptop- Black"/>
    <x v="1"/>
    <s v="Accessories&amp;Peripherals"/>
    <s v="Keyboards,Mice&amp;InputDevices"/>
    <x v="48"/>
    <n v="1345"/>
    <n v="2295"/>
    <n v="0.41"/>
    <s v="No"/>
    <n v="4.2"/>
    <x v="0"/>
    <n v="3.9857142857142853"/>
    <n v="17413"/>
    <n v="16.903009895635055"/>
    <n v="23420485"/>
    <x v="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1M5967SY"/>
    <s v="TIZUM High Speed HDMI Cable Aura -Gold Plated-High Speed Data 10.2Gbps, 3D, 4K, HD 1080P (10 Ft/ 3 M)"/>
    <x v="0"/>
    <s v="HomeTheater,TV&amp;Video"/>
    <s v="Accessories"/>
    <x v="0"/>
    <n v="379"/>
    <n v="999"/>
    <n v="0.62"/>
    <s v="Yes"/>
    <n v="4.2"/>
    <x v="0"/>
    <n v="4.1318518518518532"/>
    <n v="12153"/>
    <n v="16.87745472308076"/>
    <n v="4605987"/>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M4GGIVU"/>
    <s v="Tizum High Speed HDMI Cable with Ethernet | Supports 3D 4K | for All HDMI Devices Laptop Computer Gaming Console TV Set Top Box (1.5 Meter/ 5 Feet)"/>
    <x v="0"/>
    <s v="HomeTheater,TV&amp;Video"/>
    <s v="Accessories"/>
    <x v="0"/>
    <n v="199"/>
    <n v="699"/>
    <n v="0.72"/>
    <s v="Yes"/>
    <n v="4.2"/>
    <x v="0"/>
    <n v="4.1313432835820914"/>
    <n v="12153"/>
    <n v="16.875377364488475"/>
    <n v="2418447"/>
    <x v="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0O2R38C4"/>
    <s v="Luminous Vento Deluxe 150 mm Exhaust Fan for Kitchen, Bathroom with Strong Air Suction, Rust Proof Body and Dust Protection Shutters (2-Year Warranty, White)"/>
    <x v="2"/>
    <s v="Heating,Cooling&amp;AirQuality"/>
    <s v="Fans"/>
    <x v="79"/>
    <n v="999"/>
    <n v="1490"/>
    <n v="0.33"/>
    <s v="No"/>
    <n v="4.0999999999999996"/>
    <x v="0"/>
    <n v="4.1000000000000005"/>
    <n v="12999"/>
    <n v="16.867167744458033"/>
    <n v="12986001"/>
    <x v="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06LW0WDQ"/>
    <s v="Amazon Basics 16-Gauge Speaker Wire - 50 Feet"/>
    <x v="0"/>
    <s v="HomeTheater,TV&amp;Video"/>
    <s v="Accessories"/>
    <x v="0"/>
    <n v="399"/>
    <n v="795"/>
    <n v="0.5"/>
    <s v="Yes"/>
    <n v="4.4000000000000004"/>
    <x v="0"/>
    <n v="4.1308270676691743"/>
    <n v="12091"/>
    <n v="16.86409381424869"/>
    <n v="4824309"/>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7SRM58TP"/>
    <s v="AGARO Regal 800 Watts Handheld Vacuum Cleaner, Lightweight &amp; Durable Body, Small/Mini Size ( Black)"/>
    <x v="2"/>
    <s v="Kitchen&amp;HomeAppliances"/>
    <s v="Vacuum,Cleaning&amp;Ironing"/>
    <x v="47"/>
    <n v="1665"/>
    <n v="2099"/>
    <n v="0.21"/>
    <s v="No"/>
    <n v="4"/>
    <x v="0"/>
    <n v="4.0555555555555562"/>
    <n v="14368"/>
    <n v="16.860674320498497"/>
    <n v="23922720"/>
    <x v="1"/>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9RMQYHLH"/>
    <s v="realme narzo 50 (Speed Blue, 4GB RAM+64GB Storage) Helio G96 Processor | 50MP AI Triple Camera | 120Hz Ultra Smooth Display"/>
    <x v="0"/>
    <s v="Mobiles&amp;Accessories"/>
    <s v="Smartphones&amp;BasicMobiles"/>
    <x v="3"/>
    <n v="12999"/>
    <n v="15999"/>
    <n v="0.19"/>
    <s v="No"/>
    <n v="4.2"/>
    <x v="0"/>
    <n v="4.0875000000000004"/>
    <n v="13246"/>
    <n v="16.849155429680465"/>
    <n v="172184754"/>
    <x v="1"/>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7JPX9CR7"/>
    <s v="Dell WM118 Wireless Mouse, 2.4 Ghz with USB Nano Receiver, Optical Tracking, 12-Months Battery Life, Ambidextrous, Pc/Mac/Laptop - Black."/>
    <x v="1"/>
    <s v="Accessories&amp;Peripherals"/>
    <s v="Keyboards,Mice&amp;InputDevices"/>
    <x v="15"/>
    <n v="569"/>
    <n v="1299"/>
    <n v="0.56000000000000005"/>
    <s v="Yes"/>
    <n v="4.4000000000000004"/>
    <x v="0"/>
    <n v="4.2461538461538462"/>
    <n v="9275"/>
    <n v="16.846024065086187"/>
    <n v="5277475"/>
    <x v="1"/>
    <s v="Enjoy the freedom of an easy and reliable wireless connection|Designed to enhance daily productivity|Long, efficient battery life|Power Source Type: Battery Powered"/>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7RX42D3D"/>
    <s v="Tosaa T2STSR Sandwich Gas Toaster Regular (Black)"/>
    <x v="2"/>
    <s v="Kitchen&amp;HomeAppliances"/>
    <s v="SmallKitchenAppliances"/>
    <x v="35"/>
    <n v="260"/>
    <n v="350"/>
    <n v="0.26"/>
    <s v="No"/>
    <n v="3.9"/>
    <x v="0"/>
    <n v="4.09"/>
    <n v="13127"/>
    <n v="16.843432143304199"/>
    <n v="3413020"/>
    <x v="0"/>
    <s v="Consumes Lower Gas|Even Distribution Of Heat|Color: Black, Material: Nonstick|Sandwich Made Crispier and Perfect|Warranty: 6 months warranty|Includes: 1- sandwich toaster"/>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7Y5FDPKV"/>
    <s v="KENT 16051 Hand Blender 300 W | 5 Variable Speed Control | Multiple Beaters &amp; Dough Hooks | Turbo Function"/>
    <x v="2"/>
    <s v="Kitchen&amp;HomeAppliances"/>
    <s v="SmallKitchenAppliances"/>
    <x v="73"/>
    <n v="1745"/>
    <n v="2400"/>
    <n v="0.27"/>
    <s v="No"/>
    <n v="4.2"/>
    <x v="0"/>
    <n v="4.0500000000000007"/>
    <n v="14160"/>
    <n v="16.811930387279499"/>
    <n v="24709200"/>
    <x v="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9XB8GFBQ"/>
    <s v="Redmi 10A (Charcoal Black, 4GB RAM, 64GB Storage) | 2 Ghz Octa Core Helio G25 | 5000 mAh Battery | Finger Print Sensor | Upto 5GB RAM with RAM Booster"/>
    <x v="0"/>
    <s v="Mobiles&amp;Accessories"/>
    <s v="Smartphones&amp;BasicMobiles"/>
    <x v="3"/>
    <n v="8999"/>
    <n v="11999"/>
    <n v="0.25"/>
    <s v="No"/>
    <n v="4"/>
    <x v="0"/>
    <n v="4.0826086956521745"/>
    <n v="12796"/>
    <n v="16.767715528616055"/>
    <n v="115151204"/>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0YQLG7GK"/>
    <s v="PHILIPS HL1655/00 Hand Blender, White Jar 250W"/>
    <x v="2"/>
    <s v="Kitchen&amp;HomeAppliances"/>
    <s v="SmallKitchenAppliances"/>
    <x v="73"/>
    <n v="1695"/>
    <n v="1695"/>
    <n v="0"/>
    <s v="No"/>
    <n v="4.2"/>
    <x v="0"/>
    <n v="4.0411764705882351"/>
    <n v="14290"/>
    <n v="16.791341290628434"/>
    <n v="24221550"/>
    <x v="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9XB7DPW1"/>
    <s v="Redmi 10A (Sea Blue, 4GB RAM, 64GB Storage) | 2 Ghz Octa Core Helio G25 | 5000 mAh Battery | Finger Print Sensor | Upto 5GB RAM with RAM Booster"/>
    <x v="0"/>
    <s v="Mobiles&amp;Accessories"/>
    <s v="Smartphones&amp;BasicMobiles"/>
    <x v="3"/>
    <n v="8999"/>
    <n v="11999"/>
    <n v="0.25"/>
    <s v="No"/>
    <n v="4"/>
    <x v="0"/>
    <n v="4.0863636363636369"/>
    <n v="12796"/>
    <n v="16.783137476289774"/>
    <n v="115151204"/>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9XB7SRQ5"/>
    <s v="Redmi 10A (Slate Grey, 4GB RAM, 64GB Storage) | 2 Ghz Octa Core Helio G25 | 5000 mAh Battery | Finger Print Sensor | Upto 5GB RAM with RAM Booster"/>
    <x v="0"/>
    <s v="Mobiles&amp;Accessories"/>
    <s v="Smartphones&amp;BasicMobiles"/>
    <x v="3"/>
    <n v="8999"/>
    <n v="11999"/>
    <n v="0.25"/>
    <s v="No"/>
    <n v="4"/>
    <x v="0"/>
    <n v="4.090476190476191"/>
    <n v="12796"/>
    <n v="16.800028180884802"/>
    <n v="115151204"/>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B5B6PQCT"/>
    <s v="boAt Wave Call Smart Watch, Smart Talk with Advanced Dedicated Bluetooth Calling Chip, 1.69‚Äù HD Display with 550 NITS &amp; 70% Color Gamut, 150+ Watch Faces, Multi-Sport Modes,HR,SpO2, IP68(Active Black)"/>
    <x v="0"/>
    <s v="WearableTechnology"/>
    <s v="SmartWatches"/>
    <x v="20"/>
    <n v="1999"/>
    <n v="7990"/>
    <n v="0.75"/>
    <s v="Yes"/>
    <n v="3.8"/>
    <x v="0"/>
    <n v="3.9361111111111109"/>
    <n v="17831"/>
    <n v="16.733195773900224"/>
    <n v="35644169"/>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0LHZW3XY"/>
    <s v="Luxor 5 Subject Single Ruled Notebook - A5 Size, 70 GSM, 300 Pages"/>
    <x v="4"/>
    <s v="OfficePaperProducts"/>
    <s v="Paper"/>
    <x v="76"/>
    <n v="125"/>
    <n v="180"/>
    <n v="0.31"/>
    <s v="No"/>
    <n v="4.4000000000000004"/>
    <x v="0"/>
    <n v="4.2913043478260864"/>
    <n v="8053"/>
    <n v="16.761884670186451"/>
    <n v="1006625"/>
    <x v="2"/>
    <s v="Twin wiro binding|Paper color: White|Paper density: 70 gsm"/>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B244R4KB"/>
    <s v="Spigen EZ Fit Tempered Glass Screen Protector for iPhone 14 Pro - 2 Pack (Sensor Protection)"/>
    <x v="0"/>
    <s v="Mobiles&amp;Accessories"/>
    <s v="MobileAccessories"/>
    <x v="65"/>
    <n v="999"/>
    <n v="2899"/>
    <n v="0.66"/>
    <s v="Yes"/>
    <n v="4.5999999999999996"/>
    <x v="1"/>
    <n v="4.4249999999999998"/>
    <n v="6129"/>
    <n v="16.759512599743985"/>
    <n v="6122871"/>
    <x v="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9WMTJPG7"/>
    <s v="Crompton InstaBliss 3-L Instant Water Heater (Geyser) with Advanced 4 Level Safety"/>
    <x v="2"/>
    <s v="Heating,Cooling&amp;AirQuality"/>
    <s v="WaterHeaters&amp;Geysers"/>
    <x v="29"/>
    <n v="2599"/>
    <n v="4400"/>
    <n v="0.41"/>
    <s v="No"/>
    <n v="4.0999999999999996"/>
    <x v="0"/>
    <n v="4.0142857142857133"/>
    <n v="14947"/>
    <n v="16.75796925798436"/>
    <n v="38847253"/>
    <x v="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79S811J3"/>
    <s v="Redgear Cosmo 7,1 Usb Gaming Wired Over Ear Headphones With Mic With Virtual Surround Sound,50Mm Driver, Rgb Leds &amp; Remote Control(Black)"/>
    <x v="1"/>
    <s v="Accessories&amp;Peripherals"/>
    <s v="PCGamingPeripherals"/>
    <x v="80"/>
    <n v="1990"/>
    <n v="2999"/>
    <n v="0.34"/>
    <s v="No"/>
    <n v="4.3"/>
    <x v="0"/>
    <n v="4.0333333333333341"/>
    <n v="14237"/>
    <n v="16.752244254023967"/>
    <n v="28331630"/>
    <x v="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B5CGTBKV"/>
    <s v="boAt Wave Call Smart Watch, Smart Talk with Advanced Dedicated Bluetooth Calling Chip, 1.69‚Äù HD Display with 550 NITS &amp; 70% Color Gamut, 150+ Watch Faces, Multi-Sport Modes,HR,SpO2(Caribbean Green)"/>
    <x v="0"/>
    <s v="WearableTechnology"/>
    <s v="SmartWatches"/>
    <x v="20"/>
    <n v="1999"/>
    <n v="7990"/>
    <n v="0.75"/>
    <s v="Yes"/>
    <n v="3.8"/>
    <x v="0"/>
    <n v="3.9399999999999995"/>
    <n v="17833"/>
    <n v="16.749920123485026"/>
    <n v="35648167"/>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KR5P3YD"/>
    <s v="Zebronics Wired Keyboard and Mouse Combo with 104 Keys and a USB Mouse with 1200 DPI - JUDWAA 750"/>
    <x v="1"/>
    <s v="Accessories&amp;Peripherals"/>
    <s v="Keyboards,Mice&amp;InputDevices"/>
    <x v="48"/>
    <n v="448"/>
    <n v="699"/>
    <n v="0.36"/>
    <s v="No"/>
    <n v="3.9"/>
    <x v="0"/>
    <n v="3.9499999999999997"/>
    <n v="17348"/>
    <n v="16.745134065741862"/>
    <n v="7771904"/>
    <x v="0"/>
    <s v="Keyboard : Standard keyboard|Rupee key, Comfortable|Silent Durable keys|Mouse : Ergonomic design, Accurate optical sensor|High resolution enabling faster navigation"/>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7Z1Z77ZZ"/>
    <s v="AirCase Protective Laptop Bag Sleeve fits Upto 14.1&quot; Laptop/ MacBook, Wrinkle Free, Padded, Waterproof Light Neoprene case Cover Pouch, for Men &amp; Women, Black- 6 Months Warranty"/>
    <x v="1"/>
    <s v="Accessories&amp;Peripherals"/>
    <s v="LaptopAccessories"/>
    <x v="43"/>
    <n v="449"/>
    <n v="999"/>
    <n v="0.55000000000000004"/>
    <s v="Yes"/>
    <n v="4.3"/>
    <x v="0"/>
    <n v="4.2"/>
    <n v="9701"/>
    <n v="16.74481733521819"/>
    <n v="4355749"/>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NW4UWN6"/>
    <s v="Prestige PKGSS 1.7L 1500W Electric Kettle (Stainless Steel)"/>
    <x v="2"/>
    <s v="Kitchen&amp;HomeAppliances"/>
    <s v="SmallKitchenAppliances"/>
    <x v="17"/>
    <n v="1043"/>
    <n v="1345"/>
    <n v="0.22"/>
    <s v="No"/>
    <n v="3.8"/>
    <x v="0"/>
    <n v="3.9923076923076923"/>
    <n v="15592"/>
    <n v="16.739465410338571"/>
    <n v="16262456"/>
    <x v="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B5D39BCD"/>
    <s v="boAt Wave Call Smart Watch, Smart Talk with Advanced Dedicated Bluetooth Calling Chip, 1.69‚Äù HD Display with 550 NITS &amp; 70% Color Gamut, 150+ Watch Faces, Multi-Sport Modes, HR, SpO2, IP68(Deep Blue)"/>
    <x v="0"/>
    <s v="WearableTechnology"/>
    <s v="SmartWatches"/>
    <x v="20"/>
    <n v="1999"/>
    <n v="7990"/>
    <n v="0.75"/>
    <s v="Yes"/>
    <n v="3.8"/>
    <x v="0"/>
    <n v="3.9441176470588224"/>
    <n v="17831"/>
    <n v="16.767233159965276"/>
    <n v="35644169"/>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46D5CBP"/>
    <s v="Casio FX-991ES Plus-2nd Edition Scientific Calculator, Black"/>
    <x v="4"/>
    <s v="OfficeElectronics"/>
    <s v="Calculators"/>
    <x v="51"/>
    <n v="1295"/>
    <n v="1295"/>
    <n v="0"/>
    <s v="No"/>
    <n v="4.5"/>
    <x v="1"/>
    <n v="4.45"/>
    <n v="5760"/>
    <n v="16.734215544758044"/>
    <n v="7459200"/>
    <x v="1"/>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B5DDJNH4"/>
    <s v="boAt Wave Call Smart Watch, Smart Talk with Advanced Dedicated Bluetooth Calling Chip, 1.69‚Äù HD Display with 550 NITS &amp; 70% Color Gamut, 150+ Watch Faces, Multi-Sport Modes, HR, SpO2, IP68(Mauve)"/>
    <x v="0"/>
    <s v="WearableTechnology"/>
    <s v="SmartWatches"/>
    <x v="20"/>
    <n v="1999"/>
    <n v="7990"/>
    <n v="0.75"/>
    <s v="Yes"/>
    <n v="3.8"/>
    <x v="0"/>
    <n v="3.9484848484848478"/>
    <n v="17831"/>
    <n v="16.785799006909851"/>
    <n v="35644169"/>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YL54NVJ"/>
    <s v="Brand Conquer 6 in 1 with OTG, SD Card Reader, USB Type C, USB 3.0 and Micro USB, for Memory Card | Portable Card Reader | Compatible with TF, SD, Micro SD, SDHC, SDXC, MMC, RS-MMC, Micro SDXC"/>
    <x v="1"/>
    <s v="ExternalDevices&amp;DataStorage"/>
    <s v="ExternalMemoryCardReaders"/>
    <x v="81"/>
    <n v="549"/>
    <n v="999"/>
    <n v="0.45"/>
    <s v="No"/>
    <n v="4.3"/>
    <x v="0"/>
    <n v="4.3"/>
    <n v="7758"/>
    <n v="16.726164733032768"/>
    <n v="4259142"/>
    <x v="1"/>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L5L4GTB"/>
    <s v="Epson 003 65 ml for EcoTank L1110/L3100/L3101/L3110/L3115/L3116/L3150/L3151/L3152/L3156/L5190 Black Ink Bottle"/>
    <x v="1"/>
    <s v="Printers,Inks&amp;Accessories"/>
    <s v="Inks,Toners&amp;Cartridges"/>
    <x v="82"/>
    <n v="309"/>
    <n v="404"/>
    <n v="0.24"/>
    <s v="No"/>
    <n v="4.4000000000000004"/>
    <x v="0"/>
    <n v="4.25"/>
    <n v="8614"/>
    <n v="16.724834947582202"/>
    <n v="2661726"/>
    <x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B3N7LR6K"/>
    <s v="Fire-Boltt Visionary 1.78&quot; AMOLED Bluetooth Calling Smartwatch with 368*448 Pixel Resolution 100+ Sports Mode, TWS Connection, Voice Assistance, SPO2 &amp; Heart Rate Monitoring"/>
    <x v="0"/>
    <s v="WearableTechnology"/>
    <s v="SmartWatches"/>
    <x v="20"/>
    <n v="3999"/>
    <n v="16999"/>
    <n v="0.76"/>
    <s v="Yes"/>
    <n v="4.3"/>
    <x v="0"/>
    <n v="3.9531249999999996"/>
    <n v="17159"/>
    <n v="16.739576136386088"/>
    <n v="68618841"/>
    <x v="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0HZIOGXW"/>
    <s v="Crompton IHL 152 1500-Watt Immersion Water Heater with Copper Heating Element (Black)"/>
    <x v="2"/>
    <s v="Heating,Cooling&amp;AirQuality"/>
    <s v="WaterHeaters&amp;Geysers"/>
    <x v="42"/>
    <n v="610"/>
    <n v="825"/>
    <n v="0.26"/>
    <s v="No"/>
    <n v="4.0999999999999996"/>
    <x v="0"/>
    <n v="4.0571428571428569"/>
    <n v="13165"/>
    <n v="16.713212765924588"/>
    <n v="8030650"/>
    <x v="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8D64C9FN"/>
    <s v="Ant Esports GM320 RGB Optical Wired Gaming Mouse | 8 Programmable Buttons | 12800 DPI"/>
    <x v="1"/>
    <s v="Accessories&amp;Peripherals"/>
    <s v="PCGamingPeripherals"/>
    <x v="40"/>
    <n v="575"/>
    <n v="2799"/>
    <n v="0.79"/>
    <s v="Yes"/>
    <n v="4.2"/>
    <x v="0"/>
    <n v="4.25"/>
    <n v="8537"/>
    <n v="16.708263639488695"/>
    <n v="4908775"/>
    <x v="1"/>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1MY839VW"/>
    <s v="Orient Electric Fabrijoy DIFJ10BP 1000-Watt Dry Iron, Non-Stick (White and Blue)"/>
    <x v="2"/>
    <s v="Kitchen&amp;HomeAppliances"/>
    <s v="Vacuum,Cleaning&amp;Ironing"/>
    <x v="32"/>
    <n v="549"/>
    <n v="1090"/>
    <n v="0.5"/>
    <s v="Yes"/>
    <n v="4.2"/>
    <x v="0"/>
    <n v="4.0599999999999987"/>
    <n v="13029"/>
    <n v="16.706674327793088"/>
    <n v="7152921"/>
    <x v="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B3NDPCS9"/>
    <s v="Fire-Boltt Visionary 1.78&quot; AMOLED Bluetooth Calling Smartwatch with 368*448 Pixel Resolution 100+ Sports Mode, TWS Connection, Voice Assistance, SPO2 &amp; Heart Rate Monitoring"/>
    <x v="0"/>
    <s v="WearableTechnology"/>
    <s v="SmartWatches"/>
    <x v="20"/>
    <n v="3999"/>
    <n v="17999"/>
    <n v="0.78"/>
    <s v="Yes"/>
    <n v="4.3"/>
    <x v="0"/>
    <n v="3.9419354838709673"/>
    <n v="17161"/>
    <n v="16.692393454550992"/>
    <n v="68626839"/>
    <x v="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16XVRKZM"/>
    <s v="APC Back-UPS BX600C-IN 600VA / 360W, 230V, UPS System, an Ideal Power Backup &amp; Protection for Home Office, Desktop PC &amp; Home Electronics"/>
    <x v="1"/>
    <s v="Accessories&amp;Peripherals"/>
    <s v="UninterruptedPowerSupplies"/>
    <x v="14"/>
    <n v="3299"/>
    <n v="4100"/>
    <n v="0.2"/>
    <s v="No"/>
    <n v="3.9"/>
    <x v="0"/>
    <n v="3.9750000000000001"/>
    <n v="15783"/>
    <n v="16.687912862170435"/>
    <n v="52068117"/>
    <x v="1"/>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8D11DZ2W"/>
    <s v="Boult Audio AirBass PowerBuds with Inbuilt Powerbank, 120H Total Playtime, IPX7 Fully Waterproof, Lightning Boult Type-C Fast Charging, Low Latency Gaming, TWS Earbuds with Pro+ Calling Mic (Black)"/>
    <x v="0"/>
    <s v="Headphones,Earbuds&amp;Accessories"/>
    <s v="Headphones"/>
    <x v="7"/>
    <n v="1499"/>
    <n v="8999"/>
    <n v="0.83"/>
    <s v="Yes"/>
    <n v="3.7"/>
    <x v="0"/>
    <n v="3.7478260869565219"/>
    <n v="28324"/>
    <n v="16.685958564250196"/>
    <n v="42457676"/>
    <x v="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0NH12R1O"/>
    <s v="Amazon Basics USB 3.0 Cable - A Male to Micro B - 6 Feet (1.8 Meters), Black"/>
    <x v="1"/>
    <s v="Accessories&amp;Peripherals"/>
    <s v="Cables&amp;Accessories"/>
    <x v="0"/>
    <n v="299"/>
    <n v="485"/>
    <n v="0.38"/>
    <s v="No"/>
    <n v="4.3"/>
    <x v="0"/>
    <n v="4.1287878787878807"/>
    <n v="10911"/>
    <n v="16.671650566176222"/>
    <n v="3262389"/>
    <x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8HLZ28QC"/>
    <s v="Oakter Mini UPS for 12V WiFi Router Broadband Modem | Backup Upto 4 Hours | WiFi Router UPS Power Backup During Power Cuts | UPS for 12V Router Broadband Modem | Current Surge &amp; Deep Discharge Protection"/>
    <x v="1"/>
    <s v="NetworkingDevices"/>
    <s v="Routers"/>
    <x v="12"/>
    <n v="1199"/>
    <n v="3490"/>
    <n v="0.66"/>
    <s v="Yes"/>
    <n v="4.0999999999999996"/>
    <x v="0"/>
    <n v="4.0999999999999996"/>
    <n v="11716"/>
    <n v="16.6821473626811"/>
    <n v="14047484"/>
    <x v="1"/>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85194JFL"/>
    <s v="tizum HDMI to VGA Adapter Cable 1080P for Projector, Computer, Laptop, TV, Projectors &amp; TV"/>
    <x v="0"/>
    <s v="HomeTheater,TV&amp;Video"/>
    <s v="Accessories"/>
    <x v="0"/>
    <n v="279"/>
    <n v="499"/>
    <n v="0.44"/>
    <s v="No"/>
    <n v="3.7"/>
    <x v="0"/>
    <n v="4.1274809160305352"/>
    <n v="10962"/>
    <n v="16.674731558843504"/>
    <n v="3058398"/>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8CFJBZRK"/>
    <s v="Prestige IRIS Plus 750 watt mixer grinder"/>
    <x v="2"/>
    <s v="Kitchen&amp;HomeAppliances"/>
    <s v="SmallKitchenAppliances"/>
    <x v="41"/>
    <n v="3249"/>
    <n v="6295"/>
    <n v="0.48"/>
    <s v="No"/>
    <n v="3.8"/>
    <x v="0"/>
    <n v="4.019047619047619"/>
    <n v="14062"/>
    <n v="16.671322916131214"/>
    <n v="45687438"/>
    <x v="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1I1LDZGA"/>
    <s v="Pigeon Kessel Multipurpose Kettle (12173) 1.2 litres with Stainless Steel Body, used for boiling Water and milk, Tea, Coffee, Oats, Noodles, Soup etc. 600 Watt (Black &amp; Silver)"/>
    <x v="2"/>
    <s v="Kitchen&amp;HomeAppliances"/>
    <s v="SmallKitchenAppliances"/>
    <x v="17"/>
    <n v="1499"/>
    <n v="1775"/>
    <n v="0.16"/>
    <s v="No"/>
    <n v="3.9"/>
    <x v="0"/>
    <n v="4"/>
    <n v="14667"/>
    <n v="16.665483605154261"/>
    <n v="21985833"/>
    <x v="1"/>
    <s v="Warranty: 1 year on product|Power: 600 watts ; Power: 230v,50HzAC ; Operating Mode: Corded|Includes: Kettle|360 degree swivel base|Cool touch handle and lid knob"/>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8JMC1988"/>
    <s v="boAt Stone 180 5W Bluetooth Speaker with Upto 10 Hours Playback, 1.75&quot; Driver, IPX7 &amp; TWS Feature(Black)"/>
    <x v="0"/>
    <s v="HomeAudio"/>
    <s v="Speakers"/>
    <x v="57"/>
    <n v="999"/>
    <n v="2490"/>
    <n v="0.6"/>
    <s v="Yes"/>
    <n v="4.0999999999999996"/>
    <x v="0"/>
    <n v="3.9"/>
    <n v="18331"/>
    <n v="16.626518409433722"/>
    <n v="18312669"/>
    <x v="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0H3H03Q4"/>
    <s v="HUL Pureit Germkill kit for Classic 23 L water purifier - 3000 L Capacity"/>
    <x v="2"/>
    <s v="Kitchen&amp;HomeAppliances"/>
    <s v="WaterPurifiers&amp;Accessories"/>
    <x v="83"/>
    <n v="1130"/>
    <n v="1130"/>
    <n v="0"/>
    <s v="No"/>
    <n v="4.2"/>
    <x v="0"/>
    <n v="4.0333333333333341"/>
    <n v="13250"/>
    <n v="16.626402904378153"/>
    <n v="14972500"/>
    <x v="1"/>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Good product,Nice product up to the mark,Good one,Excellent,Water purifier,Good,Super,Good it helping us"/>
    <s v="Nice product, value of money,Nice,I have received the product with broken seal. Otherwise purchase is ok.,100%,Nice,Good,Super super super super,Good"/>
  </r>
  <r>
    <s v="B07F1P8KNV"/>
    <s v="Wayona Nylon Braided Usb Type C 3Ft 1M 3A Fast Charger Cable For Samsung Galaxy S9 S8 (Wc3Cb1, Black)"/>
    <x v="1"/>
    <s v="Accessories&amp;Peripherals"/>
    <s v="Cables&amp;Accessories"/>
    <x v="0"/>
    <n v="325"/>
    <n v="1099"/>
    <n v="0.7"/>
    <s v="Yes"/>
    <n v="4.2"/>
    <x v="0"/>
    <n v="4.1307692307692321"/>
    <n v="10576"/>
    <n v="16.623712806443947"/>
    <n v="3437200"/>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7GVGTSLN"/>
    <s v="Wayona Usb Type C Fast Charger Cable Fast Charging Usb C Cable/Cord Compatible For Samsung Galaxy S10E S10 S9 S8 Plus S10+,Note 10 Note 9 Note 8,S20,M31S,M40,Realme X3,Pixel 2 Xl (3 Ft Pack Of 1,Grey)"/>
    <x v="1"/>
    <s v="Accessories&amp;Peripherals"/>
    <s v="Cables&amp;Accessories"/>
    <x v="0"/>
    <n v="325"/>
    <n v="1299"/>
    <n v="0.75"/>
    <s v="Yes"/>
    <n v="4.2"/>
    <x v="0"/>
    <n v="4.1302325581395349"/>
    <n v="10576"/>
    <n v="16.621553041235881"/>
    <n v="3437200"/>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8Z1YWBC"/>
    <s v="EGate i9 Pro-Max 1080p Native Full HD Projector 4k Support | 3600 L (330 ANSI ) | 150&quot; (381 cm) Large Screen | VGA, AV, HDMI, SD Card, USB, Audio Out | (E03i31 / E04i32) Black"/>
    <x v="0"/>
    <s v="HomeTheater,TV&amp;Video"/>
    <s v="Projectors"/>
    <x v="84"/>
    <n v="9490"/>
    <n v="15990"/>
    <n v="0.41"/>
    <s v="No"/>
    <n v="3.9"/>
    <x v="0"/>
    <n v="4.1333333333333337"/>
    <n v="10480"/>
    <n v="16.617664580066695"/>
    <n v="99455200"/>
    <x v="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JGCGNDG"/>
    <s v="Crompton Amica 15-L 5 Star Rated Storage Water Heater (Geyser) with Free Installation (White)"/>
    <x v="2"/>
    <s v="Heating,Cooling&amp;AirQuality"/>
    <s v="WaterHeaters&amp;Geysers"/>
    <x v="74"/>
    <n v="6800"/>
    <n v="11500"/>
    <n v="0.41"/>
    <s v="No"/>
    <n v="4.0999999999999996"/>
    <x v="0"/>
    <n v="4.1400000000000006"/>
    <n v="10308"/>
    <n v="16.614716474045185"/>
    <n v="70094400"/>
    <x v="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7YR26BJ3"/>
    <s v="KENT 16052 Elegant Electric Glass Kettle 1.8L 2000 W | Blue LED Illumination | Borosilicate Glass Body | Boil Drying Protection | Used as Boiler | Milk | Tea | Water &amp; Soup | 1 Year Warranty"/>
    <x v="2"/>
    <s v="Kitchen&amp;HomeAppliances"/>
    <s v="SmallKitchenAppliances"/>
    <x v="17"/>
    <n v="1199"/>
    <n v="2000"/>
    <n v="0.4"/>
    <s v="No"/>
    <n v="4"/>
    <x v="0"/>
    <n v="4.0041666666666673"/>
    <n v="14030"/>
    <n v="16.605634034448617"/>
    <n v="16821970"/>
    <x v="1"/>
    <s v="Power - 2000 W|Capacity - 1.8 L|Durable and Long-lasting"/>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0R1P3B4O"/>
    <s v="Fujifilm Instax Mini Single Pack 10 Sheets Instant Film for Fuji Instant Cameras"/>
    <x v="0"/>
    <s v="Cameras&amp;Photography"/>
    <s v="Accessories"/>
    <x v="85"/>
    <n v="549"/>
    <n v="549"/>
    <n v="0"/>
    <s v="No"/>
    <n v="4.5"/>
    <x v="1"/>
    <n v="4.5"/>
    <n v="4875"/>
    <n v="16.596286636258551"/>
    <n v="2676375"/>
    <x v="1"/>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0N1U7JXM"/>
    <s v="3M Post-it Sticky Note Cube, 200 Sheets (4 Colors x 50 Sheets) | 3&quot; x 3&quot; Size | For notes, reminders, study, school and organizing"/>
    <x v="4"/>
    <s v="OfficePaperProducts"/>
    <s v="Paper"/>
    <x v="76"/>
    <n v="90"/>
    <n v="175"/>
    <n v="0.49"/>
    <s v="No"/>
    <n v="4.4000000000000004"/>
    <x v="0"/>
    <n v="4.2863636363636362"/>
    <n v="7429"/>
    <n v="16.592465688073737"/>
    <n v="668610"/>
    <x v="2"/>
    <s v="Material: Paper; Size: 3&quot;x3&quot;|Colour:Multicolour|Add creativity to your communication|Bring variety and personality to your note|Colour code your tasks"/>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9MKG4ZCM"/>
    <s v="Xiaomi Mi 4A Dual_Band Ethernet 1200Mbps Speed Router| 2.4GHz &amp; 5GHz Frequency|128MB RAM | DualCore 4 Thread CPU|4 Omni Directional Antenna|Mi Wi-Fi app-Parental Control &amp; Anti Hacking|Repeater, White"/>
    <x v="1"/>
    <s v="NetworkingDevices"/>
    <s v="Routers"/>
    <x v="12"/>
    <n v="1565"/>
    <n v="2999"/>
    <n v="0.48"/>
    <s v="No"/>
    <n v="4"/>
    <x v="0"/>
    <n v="4.0999999999999996"/>
    <n v="11113"/>
    <n v="16.588068609042374"/>
    <n v="17391845"/>
    <x v="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83RCTXLL"/>
    <s v="HP X200 Wireless Mouse with 2.4 GHz Wireless connectivity, Adjustable DPI up to 1600, ambidextrous Design, and 18-Month Long Battery Life. 3-Years Warranty (6VY95AA)"/>
    <x v="1"/>
    <s v="Accessories&amp;Peripherals"/>
    <s v="Keyboards,Mice&amp;InputDevices"/>
    <x v="15"/>
    <n v="681"/>
    <n v="1199"/>
    <n v="0.43"/>
    <s v="No"/>
    <n v="4.2"/>
    <x v="0"/>
    <n v="4.2333333333333334"/>
    <n v="8258"/>
    <n v="16.581659606545003"/>
    <n v="5623698"/>
    <x v="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7FXHB6J"/>
    <s v="Zebronics Zeb-Companion 107 USB Wireless Keyboard and Mouse Set with Nano Receiver (Black)"/>
    <x v="1"/>
    <s v="Accessories&amp;Peripherals"/>
    <s v="Keyboards,Mice&amp;InputDevices"/>
    <x v="48"/>
    <n v="699"/>
    <n v="999"/>
    <n v="0.3"/>
    <s v="No"/>
    <n v="3.5"/>
    <x v="0"/>
    <n v="3.9599999999999995"/>
    <n v="15295"/>
    <n v="16.570928384730816"/>
    <n v="10691205"/>
    <x v="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YZG8PPY"/>
    <s v="TATA SKY HD Connection with 1 month basic package and free installation"/>
    <x v="0"/>
    <s v="HomeTheater,TV&amp;Video"/>
    <s v="SatelliteEquipment"/>
    <x v="86"/>
    <n v="1249"/>
    <n v="2299"/>
    <n v="0.46"/>
    <s v="No"/>
    <n v="4.3"/>
    <x v="0"/>
    <n v="4.2666666666666666"/>
    <n v="7636"/>
    <n v="16.567137239904422"/>
    <n v="9537364"/>
    <x v="1"/>
    <s v="Enjoy the high definition experience with 1080i resolution|Modify or make your pack ba|Device Type High Definition Compression|Vivid colors and sharper images"/>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P22HXH6"/>
    <s v="Lenovo 300 FHD Webcam with Full Stereo Dual Built-in mics | FHD 1080P 2.1 Megapixel CMOS Camera |Privacy Shutter | Ultra-Wide 95 Lens | 360 Rotation | Flexible Mount, Plug-n-Play | Cloud Grey"/>
    <x v="1"/>
    <s v="Accessories&amp;Peripherals"/>
    <s v="Audio&amp;VideoAccessories"/>
    <x v="52"/>
    <n v="1890"/>
    <n v="5490"/>
    <n v="0.66"/>
    <s v="Yes"/>
    <n v="4.0999999999999996"/>
    <x v="0"/>
    <n v="4.0999999999999996"/>
    <n v="10976"/>
    <n v="16.565983023245703"/>
    <n v="20744640"/>
    <x v="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Y4ORQ46"/>
    <s v="Logitech H111 Wired On Ear Headphones With Mic Black"/>
    <x v="0"/>
    <s v="Headphones,Earbuds&amp;Accessories"/>
    <s v="Headphones"/>
    <x v="16"/>
    <n v="745"/>
    <n v="795"/>
    <n v="0.06"/>
    <s v="No"/>
    <n v="4"/>
    <x v="0"/>
    <n v="4"/>
    <n v="13797"/>
    <n v="16.559264562442305"/>
    <n v="10278765"/>
    <x v="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9WRMNJ9G"/>
    <s v="OnePlus 10R 5G (Forest Green, 8GB RAM, 128GB Storage, 80W SuperVOOC)"/>
    <x v="0"/>
    <s v="Mobiles&amp;Accessories"/>
    <s v="Smartphones&amp;BasicMobiles"/>
    <x v="3"/>
    <n v="34999"/>
    <n v="38999"/>
    <n v="0.1"/>
    <s v="No"/>
    <n v="4.2"/>
    <x v="0"/>
    <n v="4.0949999999999998"/>
    <n v="11029"/>
    <n v="16.554346723442581"/>
    <n v="386003971"/>
    <x v="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8CFCK6CW"/>
    <s v="Boult Audio Truebuds with 30H Playtime, IPX7 Waterproof, Lightning Boult‚Ñ¢ Type C Fast Charging (10 Min=100Mins), BoomX‚Ñ¢ Tech Rich Bass, Pro+ Calling HD Mic, Touch Controls in Ear Earbuds TWS (Grey)"/>
    <x v="0"/>
    <s v="Headphones,Earbuds&amp;Accessories"/>
    <s v="Headphones"/>
    <x v="7"/>
    <n v="1199"/>
    <n v="7999"/>
    <n v="0.85"/>
    <s v="Yes"/>
    <n v="3.6"/>
    <x v="0"/>
    <n v="3.7500000000000004"/>
    <n v="25910"/>
    <n v="16.550565653690278"/>
    <n v="31066090"/>
    <x v="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7H3N8RJH"/>
    <s v="AmazonBasics Cylinder Bagless Vacuum Cleaner with Power Suction, Low Sound, High Energy Efficiency and 2 Years Warranty (1.5L, Black)"/>
    <x v="2"/>
    <s v="Kitchen&amp;HomeAppliances"/>
    <s v="Vacuum,Cleaning&amp;Ironing"/>
    <x v="47"/>
    <n v="3799"/>
    <n v="6000"/>
    <n v="0.37"/>
    <s v="No"/>
    <n v="4.2"/>
    <x v="0"/>
    <n v="4.0588235294117654"/>
    <n v="11935"/>
    <n v="16.547250464639585"/>
    <n v="45341065"/>
    <x v="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8FGNPQ9X"/>
    <s v="Zinq UPS for Router, Mini UPS for 12V WiFi Router Broadband Modem with Upto 4 Hours Power Backup, Upto 2Amp, Works with Existing Adapter, Also Works with Set-top Box, Smart Camera, CCTV (Black)"/>
    <x v="1"/>
    <s v="NetworkingDevices"/>
    <s v="Routers"/>
    <x v="12"/>
    <n v="1199"/>
    <n v="2999"/>
    <n v="0.6"/>
    <s v="Yes"/>
    <n v="4.0999999999999996"/>
    <x v="0"/>
    <n v="4.1333333333333329"/>
    <n v="10725"/>
    <n v="16.659142876191801"/>
    <n v="12859275"/>
    <x v="1"/>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8KRMK9LZ"/>
    <s v="Tukzer Stylus Pen, iPad Pencil with Palm Rejection Tilt Sensor| 2nd Gen for 2018-2022 iPad 6/7/8/9th Gen; iPad 10.2&quot;, Pro 12.9/11&quot;, Mini 6/5th, Air 5/4/3rd, Precise for Writing/Drawing (3 Spare Tips)"/>
    <x v="0"/>
    <s v="Mobiles&amp;Accessories"/>
    <s v="MobileAccessories"/>
    <x v="60"/>
    <n v="2025"/>
    <n v="5999"/>
    <n v="0.66"/>
    <s v="Yes"/>
    <n v="4.2"/>
    <x v="0"/>
    <n v="4.3499999999999996"/>
    <n v="6233"/>
    <n v="16.507235571042571"/>
    <n v="12621825"/>
    <x v="1"/>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7XJYYH7L"/>
    <s v="Wecool Nylon Braided Multifunction Fast Charging Cable For Android Smartphone, Ios And Type C Usb Devices, 3 In 1 Charging Cable, 3A, (3 Feet) (Black)"/>
    <x v="1"/>
    <s v="Accessories&amp;Peripherals"/>
    <s v="Cables&amp;Accessories"/>
    <x v="0"/>
    <n v="333"/>
    <n v="999"/>
    <n v="0.67"/>
    <s v="Yes"/>
    <n v="3.3"/>
    <x v="2"/>
    <n v="4.1296874999999993"/>
    <n v="9792"/>
    <n v="16.481234904936844"/>
    <n v="3260736"/>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9NBZ36F7"/>
    <s v="Usha CookJoy (CJ1600WPC) 1600 Watt Induction cooktop (Black)"/>
    <x v="2"/>
    <s v="Kitchen&amp;HomeAppliances"/>
    <s v="SmallKitchenAppliances"/>
    <x v="30"/>
    <n v="2089"/>
    <n v="4000"/>
    <n v="0.48"/>
    <s v="No"/>
    <n v="4.2"/>
    <x v="0"/>
    <n v="4.0666666666666664"/>
    <n v="11199"/>
    <n v="16.466819958858739"/>
    <n v="23394711"/>
    <x v="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9NKZXMWJ"/>
    <s v="Flix (Beetel) Usb To Type C Pvc Data Sync And 2A 480Mbps Data Sync, Tough Fast Charging Long Cable For Usb Type C Devices, Charging Adapter (White, 1 Meter) - Xcd-C12"/>
    <x v="1"/>
    <s v="Accessories&amp;Peripherals"/>
    <s v="Cables&amp;Accessories"/>
    <x v="0"/>
    <n v="139"/>
    <n v="249"/>
    <n v="0.44"/>
    <s v="No"/>
    <n v="4"/>
    <x v="0"/>
    <n v="4.1362204724409439"/>
    <n v="9378"/>
    <n v="16.429715183362138"/>
    <n v="1303542"/>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9RYPLR"/>
    <s v="FLiX (Beetel) USB to iPhone Lightning Textured Pattern Data Sync &amp; 2A Fast Charging Cable, Made in India, 480Mbps Data Sync, Tough Cable, 1 Meter Long USB Cable for Apple Devices (Black)(XCD-L102)"/>
    <x v="1"/>
    <s v="Accessories&amp;Peripherals"/>
    <s v="Cables&amp;Accessories"/>
    <x v="0"/>
    <n v="129"/>
    <n v="249"/>
    <n v="0.48"/>
    <s v="No"/>
    <n v="4"/>
    <x v="0"/>
    <n v="4.1373015873015868"/>
    <n v="9378"/>
    <n v="16.434009540821855"/>
    <n v="1209762"/>
    <x v="2"/>
    <s v="TPE material|Output port, 1 meter USB cable length|Customer care number: 1800-102-2700 for product related queries"/>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L4DJ2Z"/>
    <s v="FLiX (Beetel) USB to Type C PVC Data Sync &amp; 2A Smartphone Fast Charging Cable, Made in India, 480Mbps Data Sync, Tough Cable, 1 Meter Long USB Cable for USB Type C Devices Black XCD-C12"/>
    <x v="1"/>
    <s v="Accessories&amp;Peripherals"/>
    <s v="Cables&amp;Accessories"/>
    <x v="0"/>
    <n v="139"/>
    <n v="249"/>
    <n v="0.44"/>
    <s v="No"/>
    <n v="4"/>
    <x v="0"/>
    <n v="4.1383999999999999"/>
    <n v="9377"/>
    <n v="16.438180969222273"/>
    <n v="1303403"/>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8HRR1XV"/>
    <s v="Wacom One by CTL-472/K0-CX Digital Drawing Graphics Pen Tablet (Red &amp; Black) Small (6-inch x 3.5-inch)(15x8cm) | Battery Free Cordless Pen with 2048 Pressure Level"/>
    <x v="1"/>
    <s v="Accessories&amp;Peripherals"/>
    <s v="Keyboards,Mice&amp;InputDevices"/>
    <x v="87"/>
    <n v="3303"/>
    <n v="4699"/>
    <n v="0.3"/>
    <s v="No"/>
    <n v="4.4000000000000004"/>
    <x v="0"/>
    <n v="3.9818181818181824"/>
    <n v="13544"/>
    <n v="16.451992782760946"/>
    <n v="44735832"/>
    <x v="1"/>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B3N8VG24"/>
    <s v="FLiX (Beetel USB to Type C PVC Data Sync &amp; 15W(3A) TPE Fast Charging Cable, Made in India, 480Mbps Data Sync, 1 Meter Long cable for all Andriod &amp; all Type C Devices (Black)(XCD - FPC02)"/>
    <x v="1"/>
    <s v="Accessories&amp;Peripherals"/>
    <s v="Cables&amp;Accessories"/>
    <x v="0"/>
    <n v="88"/>
    <n v="299"/>
    <n v="0.71"/>
    <s v="Yes"/>
    <n v="4"/>
    <x v="0"/>
    <n v="4.1395161290322573"/>
    <n v="9378"/>
    <n v="16.442806047231272"/>
    <n v="825264"/>
    <x v="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3MQXNFB"/>
    <s v="FLiX (Beetel Flow USB to Micro USB PVC Data Sync &amp; 12W(2.4A) Fast Charging Cable,Made in India,480Mbps Data Sync,Solid Cable,1 Meter Long cable for all Andriod &amp; Micro USB Devices (Black)(XCD-FPM01)"/>
    <x v="1"/>
    <s v="Accessories&amp;Peripherals"/>
    <s v="Cables&amp;Accessories"/>
    <x v="0"/>
    <n v="57.89"/>
    <n v="199"/>
    <n v="0.71"/>
    <s v="Yes"/>
    <n v="4"/>
    <x v="0"/>
    <n v="4.1406504065040641"/>
    <n v="9378"/>
    <n v="16.447311574904386"/>
    <n v="542892.42000000004"/>
    <x v="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JN8L25"/>
    <s v="FLiX (Beetel USB to Micro USB PVC Data Sync &amp; 2A Fast Charging Cable, Made in India, 480Mbps Data Sync, Solid Cable, 1 Meter Long USB Cable for Micro USB Devices (White)(XCD-M11)"/>
    <x v="1"/>
    <s v="Accessories&amp;Peripherals"/>
    <s v="Cables&amp;Accessories"/>
    <x v="0"/>
    <n v="59"/>
    <n v="199"/>
    <n v="0.7"/>
    <s v="Yes"/>
    <n v="4"/>
    <x v="0"/>
    <n v="4.1418032786885242"/>
    <n v="9378"/>
    <n v="16.4518909636869"/>
    <n v="553302"/>
    <x v="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HVCHS9"/>
    <s v="Flix Micro Usb Cable For Smartphone (Black)"/>
    <x v="1"/>
    <s v="Accessories&amp;Peripherals"/>
    <s v="Cables&amp;Accessories"/>
    <x v="0"/>
    <n v="59"/>
    <n v="199"/>
    <n v="0.7"/>
    <s v="Yes"/>
    <n v="4"/>
    <x v="0"/>
    <n v="4.1429752066115695"/>
    <n v="9378"/>
    <n v="16.456546044845982"/>
    <n v="553302"/>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N1WL9XW"/>
    <s v="FLiX (Beetel) 3in1 (Type C|Micro|Iphone Lightening) Textured Pattern 3A Fast Charging Cable with QC &amp; PD Support for Type C,Micro USB &amp; Lightning Iphone Cable,Made in India,1.5 Meter Long Cable(T101)"/>
    <x v="1"/>
    <s v="Accessories&amp;Peripherals"/>
    <s v="Cables&amp;Accessories"/>
    <x v="0"/>
    <n v="182"/>
    <n v="599"/>
    <n v="0.7"/>
    <s v="Yes"/>
    <n v="4"/>
    <x v="0"/>
    <n v="4.1441666666666661"/>
    <n v="9378"/>
    <n v="16.461278710691051"/>
    <n v="1706796"/>
    <x v="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3P71WKK"/>
    <s v="HealthSense Weight Machine for Kitchen, Kitchen Food Weighing Scale for Health, Fitness, Home Baking &amp; Cooking with Hanging Design, Touch Button, Tare Function &amp; 1 Year Warranty ‚Äì Chef-Mate KS 40"/>
    <x v="2"/>
    <s v="Kitchen&amp;HomeAppliances"/>
    <s v="SmallKitchenAppliances"/>
    <x v="31"/>
    <n v="799"/>
    <n v="1500"/>
    <n v="0.47"/>
    <s v="No"/>
    <n v="4.3"/>
    <x v="0"/>
    <n v="4.1199999999999992"/>
    <n v="9695"/>
    <n v="16.424761540107507"/>
    <n v="7746305"/>
    <x v="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8461VC1Z"/>
    <s v="Scarters Mouse Pad, Desk Mat Extended for Work from Home/Office/Gaming | Vegan PU Leather | Anti-Skid, Anti-Slip, Reversible Splash-Proof ‚Äì Deskspread ~ Navy Blue &amp; Yellow"/>
    <x v="1"/>
    <s v="Accessories&amp;Peripherals"/>
    <s v="Keyboards,Mice&amp;InputDevices"/>
    <x v="68"/>
    <n v="999"/>
    <n v="1995"/>
    <n v="0.5"/>
    <s v="Yes"/>
    <n v="4.5"/>
    <x v="1"/>
    <n v="4.25"/>
    <n v="7317"/>
    <n v="16.423667721890002"/>
    <n v="7309683"/>
    <x v="1"/>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188KPKB2"/>
    <s v="Preethi Blue Leaf Diamond MG-214 mixer grinder 750 watt (Blue/White), 3 jars &amp; Flexi Lid, FBT motor with 2yr Guarantee &amp; Lifelong Free Service"/>
    <x v="2"/>
    <s v="Kitchen&amp;HomeAppliances"/>
    <s v="SmallKitchenAppliances"/>
    <x v="41"/>
    <n v="3599"/>
    <n v="9455"/>
    <n v="0.62"/>
    <s v="Yes"/>
    <n v="4.0999999999999996"/>
    <x v="0"/>
    <n v="4.03"/>
    <n v="11828"/>
    <n v="16.413980568125332"/>
    <n v="42568972"/>
    <x v="1"/>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8VFF6JQ8"/>
    <s v="Samsung 25W USB Travel Adapter for Cellular Phones - White"/>
    <x v="0"/>
    <s v="Mobiles&amp;Accessories"/>
    <s v="MobileAccessories"/>
    <x v="5"/>
    <n v="1219"/>
    <n v="1699"/>
    <n v="0.28000000000000003"/>
    <s v="No"/>
    <n v="4.4000000000000004"/>
    <x v="0"/>
    <n v="4.15625"/>
    <n v="8891"/>
    <n v="16.413028980799524"/>
    <n v="10838129"/>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BHYJ8CVF"/>
    <s v="Portronics Key2 Combo Multimedia USB Wireless Keyboard and Mouse Set with 2.4 GHz Wireless Technology, Soft &amp; Silent Button, Compact Size (Grey)"/>
    <x v="1"/>
    <s v="Accessories&amp;Peripherals"/>
    <s v="Keyboards,Mice&amp;InputDevices"/>
    <x v="48"/>
    <n v="1149"/>
    <n v="1499"/>
    <n v="0.23"/>
    <s v="No"/>
    <n v="4.0999999999999996"/>
    <x v="0"/>
    <n v="4.0749999999999993"/>
    <n v="10443"/>
    <n v="16.376882467339943"/>
    <n v="11999007"/>
    <x v="1"/>
    <s v="2.4 GHz Wireless Technology"/>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7JF9B592"/>
    <s v="MAONO AU-400 Lavalier Auxiliary Omnidirectional Microphone (Black)"/>
    <x v="3"/>
    <s v="Microphones"/>
    <s v="Condenser"/>
    <x v="36"/>
    <n v="478"/>
    <n v="699"/>
    <n v="0.32"/>
    <s v="No"/>
    <n v="3.8"/>
    <x v="0"/>
    <n v="3.8"/>
    <n v="20218"/>
    <n v="16.361886754598721"/>
    <n v="9664204"/>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7MKMFKPG"/>
    <s v="Bosch Pro 1000W Mixer Grinder MGM8842MIN - Black"/>
    <x v="2"/>
    <s v="Kitchen&amp;HomeAppliances"/>
    <s v="SmallKitchenAppliances"/>
    <x v="41"/>
    <n v="6999"/>
    <n v="10590"/>
    <n v="0.34"/>
    <s v="No"/>
    <n v="4.4000000000000004"/>
    <x v="0"/>
    <n v="4.0263157894736841"/>
    <n v="11499"/>
    <n v="16.349651830897436"/>
    <n v="80481501"/>
    <x v="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78JDNZJ8"/>
    <s v="Havells Instanio 3-Litre Instant Geyser (White/Blue)"/>
    <x v="2"/>
    <s v="Heating,Cooling&amp;AirQuality"/>
    <s v="WaterHeaters&amp;Geysers"/>
    <x v="29"/>
    <n v="3600"/>
    <n v="6190"/>
    <n v="0.42"/>
    <s v="No"/>
    <n v="4.3"/>
    <x v="0"/>
    <n v="4.01"/>
    <n v="11924"/>
    <n v="16.346598134725728"/>
    <n v="42926400"/>
    <x v="1"/>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0935MD1C"/>
    <s v="Prestige PRWO 1.8-2 700-Watts Delight Electric Rice Cooker with 2 Aluminium Cooking Pans - 1.8 Liters, White"/>
    <x v="2"/>
    <s v="Kitchen&amp;HomeAppliances"/>
    <s v="SmallKitchenAppliances"/>
    <x v="88"/>
    <n v="2719"/>
    <n v="3945"/>
    <n v="0.31"/>
    <s v="No"/>
    <n v="3.7"/>
    <x v="0"/>
    <n v="3.9599999999999995"/>
    <n v="13406"/>
    <n v="16.344233173144886"/>
    <n v="36450914"/>
    <x v="1"/>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7ZKD8T1Q"/>
    <s v="Cuzor 12V Mini ups for WiFi Router | Power Backup up to 4 Hours | Replaceable Battery | Ups for Wi-Fi Router and Modem | Ups for Router up to 2A | ups for uninterrupted wi-fi"/>
    <x v="1"/>
    <s v="NetworkingDevices"/>
    <s v="Routers"/>
    <x v="12"/>
    <n v="1499"/>
    <n v="2999"/>
    <n v="0.5"/>
    <s v="Yes"/>
    <n v="4.5"/>
    <x v="1"/>
    <n v="4.1500000000000004"/>
    <n v="8656"/>
    <n v="16.340074782696753"/>
    <n v="12975344"/>
    <x v="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1LYU3BZF"/>
    <s v="Havells Ambrose 1200mm Ceiling Fan (Gold Mist Wood)"/>
    <x v="2"/>
    <s v="Heating,Cooling&amp;AirQuality"/>
    <s v="Fans"/>
    <x v="49"/>
    <n v="2199"/>
    <n v="3190"/>
    <n v="0.31"/>
    <s v="No"/>
    <n v="4.3"/>
    <x v="0"/>
    <n v="4.0999999999999996"/>
    <n v="9650"/>
    <n v="16.33674649404869"/>
    <n v="21220350"/>
    <x v="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1D5H90L4"/>
    <s v="AmazonBasics - High-Speed Male to Female HDMI Extension Cable - 6 Feet"/>
    <x v="0"/>
    <s v="HomeTheater,TV&amp;Video"/>
    <s v="Accessories"/>
    <x v="0"/>
    <n v="299"/>
    <n v="700"/>
    <n v="0.56999999999999995"/>
    <s v="Yes"/>
    <n v="4.4000000000000004"/>
    <x v="0"/>
    <n v="4.1453781512605037"/>
    <n v="8714"/>
    <n v="16.333898354624516"/>
    <n v="2605486"/>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0LZLPYHW"/>
    <s v="Classmate 2100117 Soft Cover 6 Subject Spiral Binding Notebook, Single Line, 300 Pages"/>
    <x v="4"/>
    <s v="OfficePaperProducts"/>
    <s v="Paper"/>
    <x v="76"/>
    <n v="137"/>
    <n v="160"/>
    <n v="0.14000000000000001"/>
    <s v="No"/>
    <n v="4.4000000000000004"/>
    <x v="0"/>
    <n v="4.2809523809523808"/>
    <n v="6537"/>
    <n v="16.333737998588909"/>
    <n v="895569"/>
    <x v="2"/>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747VDH9L"/>
    <s v="INALSA Hand Blender 1000 Watt with Chopper, Whisker, 600 ml Multipurpose Jar|Variable Speed And Turbo Speed Function |100% Copper Motor |Low Noise |ANTI-SPLASH TECHNOLOGY|2 Year Warranty"/>
    <x v="2"/>
    <s v="Kitchen&amp;HomeAppliances"/>
    <s v="SmallKitchenAppliances"/>
    <x v="73"/>
    <n v="2742"/>
    <n v="3995"/>
    <n v="0.31"/>
    <s v="No"/>
    <n v="4.4000000000000004"/>
    <x v="0"/>
    <n v="4.03125"/>
    <n v="11148"/>
    <n v="16.315419784196841"/>
    <n v="30567816"/>
    <x v="1"/>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8GXTJM3"/>
    <s v="DIGITEK¬Æ (DLS-9FT) Lightweight &amp; Portable Aluminum Alloy Light Stand for Ring Light, Reflector, Flash Units, Diffuser, Portrait, Softbox, Studio Lighting &amp; More Ideal for Outdoor &amp; Indoor Shoots"/>
    <x v="0"/>
    <s v="Cameras&amp;Photography"/>
    <s v="Accessories"/>
    <x v="89"/>
    <n v="699"/>
    <n v="1299"/>
    <n v="0.46"/>
    <s v="No"/>
    <n v="4.3"/>
    <x v="0"/>
    <n v="4.3"/>
    <n v="6183"/>
    <n v="16.302458767914153"/>
    <n v="4321917"/>
    <x v="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B8SSZ76F"/>
    <s v="Amazon Basics USB C to Lightning TPE MFi Certified Charging Cable (White, 1.2 meter)"/>
    <x v="1"/>
    <s v="Accessories&amp;Peripherals"/>
    <s v="Cables&amp;Accessories"/>
    <x v="0"/>
    <n v="799"/>
    <n v="1999"/>
    <n v="0.6"/>
    <s v="Yes"/>
    <n v="4.2"/>
    <x v="0"/>
    <n v="4.14322033898305"/>
    <n v="8583"/>
    <n v="16.298143209402664"/>
    <n v="6857817"/>
    <x v="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7T5DKR5D"/>
    <s v="ZEBRONICS Zeb-Bro in Ear Wired Earphones with Mic, 3.5mm Audio Jack, 10mm Drivers, Phone/Tablet Compatible(Black)"/>
    <x v="0"/>
    <s v="Headphones,Earbuds&amp;Accessories"/>
    <s v="Headphones"/>
    <x v="7"/>
    <n v="149"/>
    <n v="399"/>
    <n v="0.63"/>
    <s v="Yes"/>
    <n v="3.5"/>
    <x v="0"/>
    <n v="3.7571428571428576"/>
    <n v="21764"/>
    <n v="16.297579008610985"/>
    <n v="3242836"/>
    <x v="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8VS3YLRK"/>
    <s v="Portronics Adapto 20 Type C 20W Fast PD/Type C Adapter Charger with Fast Charging for iPhone 12/12 Pro/12 Mini/12 Pro Max/11/XS/XR/X/8/Plus, iPad Pro/Air/Mini, Galaxy 10/9/8 (Adapter Only) White"/>
    <x v="0"/>
    <s v="Mobiles&amp;Accessories"/>
    <s v="MobileAccessories"/>
    <x v="5"/>
    <n v="529"/>
    <n v="1499"/>
    <n v="0.65"/>
    <s v="Yes"/>
    <n v="4.0999999999999996"/>
    <x v="0"/>
    <n v="4.1399999999999997"/>
    <n v="8599"/>
    <n v="16.288823588148368"/>
    <n v="4548871"/>
    <x v="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F57RN3K"/>
    <s v="Fire-Boltt Ninja Call Pro Plus 1.83&quot; Smart Watch with Bluetooth Calling, AI Voice Assistance, 100 Sports Modes IP67 Rating, 240*280 Pixel High Resolution"/>
    <x v="0"/>
    <s v="WearableTechnology"/>
    <s v="SmartWatches"/>
    <x v="20"/>
    <n v="1799"/>
    <n v="19999"/>
    <n v="0.91"/>
    <s v="Yes"/>
    <n v="4.2"/>
    <x v="0"/>
    <n v="3.9299999999999997"/>
    <n v="13937"/>
    <n v="16.286707808522642"/>
    <n v="25072663"/>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0URH5E34"/>
    <s v="Inventis 5V 1.2W Portable Flexible USB LED Light Lamp (Colors may vary)"/>
    <x v="1"/>
    <s v="Accessories&amp;Peripherals"/>
    <s v="USBGadgets"/>
    <x v="90"/>
    <n v="39"/>
    <n v="39"/>
    <n v="0"/>
    <s v="No"/>
    <n v="3.6"/>
    <x v="0"/>
    <n v="3.94"/>
    <n v="13572"/>
    <n v="16.28274284542627"/>
    <n v="529308"/>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JBNZPFM"/>
    <s v="Karcher WD3 EU Wet and Dry Vacuum Cleaner, 1000 Watts Powerful Suction, 17 L Capacity, Blower Function, Easy Filter Removal for Home and Garden Cleaning¬† (Yellow/Black)"/>
    <x v="2"/>
    <s v="Kitchen&amp;HomeAppliances"/>
    <s v="Vacuum,Cleaning&amp;Ironing"/>
    <x v="47"/>
    <n v="6199"/>
    <n v="10999"/>
    <n v="0.44"/>
    <s v="No"/>
    <n v="4.2"/>
    <x v="0"/>
    <n v="4.05"/>
    <n v="10429"/>
    <n v="16.274051449127448"/>
    <n v="64649371"/>
    <x v="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7WHSJXLF"/>
    <s v="iQOO Z6 Pro 5G by vivo (Phantom Dusk, 8GB RAM, 128GB Storage) | Snapdragon 778G 5G | 66W FlashCharge | 1300 nits Peak Brightness | HDR10+"/>
    <x v="0"/>
    <s v="Mobiles&amp;Accessories"/>
    <s v="Smartphones&amp;BasicMobiles"/>
    <x v="3"/>
    <n v="20999"/>
    <n v="29990"/>
    <n v="0.3"/>
    <s v="No"/>
    <n v="4.3"/>
    <x v="0"/>
    <n v="4.0894736842105255"/>
    <n v="9499"/>
    <n v="16.266796006891759"/>
    <n v="199469501"/>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FJNNZCJ"/>
    <s v="V-Guard Zenora RO+UF+MB Water Purifier | Suitable for water with TDS up to 2000 ppm | 8 Stage Purification with World-class RO Membrane and Advanced UF Membrane | Free PAN India Installation &amp; 1-Year Comprehensive Warranty | 7 Litre, Black"/>
    <x v="2"/>
    <s v="Kitchen&amp;HomeAppliances"/>
    <s v="WaterPurifiers&amp;Accessories"/>
    <x v="59"/>
    <n v="8699"/>
    <n v="13049"/>
    <n v="0.33"/>
    <s v="No"/>
    <n v="4.3"/>
    <x v="0"/>
    <n v="4.3142857142857141"/>
    <n v="5891"/>
    <n v="16.26599067039313"/>
    <n v="51245809"/>
    <x v="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7VX71FZP"/>
    <s v="Amazon Brand - Solimo 2000/1000 Watts Room Heater with Adjustable Thermostat (ISI certified, White colour, Ideal for small to medium room/area)"/>
    <x v="2"/>
    <s v="Heating,Cooling&amp;AirQuality"/>
    <s v="RoomHeaters"/>
    <x v="91"/>
    <n v="1199"/>
    <n v="2000"/>
    <n v="0.4"/>
    <s v="No"/>
    <n v="4"/>
    <x v="0"/>
    <n v="3.8099999999999987"/>
    <n v="18543"/>
    <n v="16.26185502494037"/>
    <n v="22233057"/>
    <x v="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0N1U9AJS"/>
    <s v="3M Scotch Double Sided Heavy Duty Tape(1m holds 4.5Kgs) for indoor hanging applications (Photo frames, Mirrors, Key Holders, Car Interiors, Extension Boards, Wall decoration, etc)(L: 3m, W: 24mm)"/>
    <x v="2"/>
    <s v="CraftMaterials"/>
    <s v="Scrapbooking"/>
    <x v="92"/>
    <n v="130"/>
    <n v="165"/>
    <n v="0.21"/>
    <s v="No"/>
    <n v="3.9"/>
    <x v="0"/>
    <n v="3.9"/>
    <n v="14778"/>
    <n v="16.261615691626325"/>
    <n v="1921140"/>
    <x v="2"/>
    <s v="Sticks to most surfaces includingwalls, ceramic tiles and wood-surfacesthat are clean, dry and smooth#.|A no-mess alternative to glue forlight-duty attaching andmounting tasks.|Ideal for permanent mounting tasks."/>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0GZLB57U"/>
    <s v="Quantum RJ45 Ethernet Patch Cable/LAN Router Cable with Heavy Duty Gold Plated Connectors Supports Hi-Speed Gigabit Upto 1000Mbps, Waterproof and Durable,1-Year Warranty-32.8 Feet (10 Meters)(White)"/>
    <x v="1"/>
    <s v="Accessories&amp;Peripherals"/>
    <s v="Cables&amp;Accessories"/>
    <x v="0"/>
    <n v="238"/>
    <n v="699"/>
    <n v="0.66"/>
    <s v="Yes"/>
    <n v="4.4000000000000004"/>
    <x v="0"/>
    <n v="4.1427350427350422"/>
    <n v="8372"/>
    <n v="16.251456965031281"/>
    <n v="1992536"/>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BF54972T"/>
    <s v="Fire-Boltt Ninja Call Pro Plus 1.83&quot; Smart Watch with Bluetooth Calling, AI Voice Assistance, 100 Sports Modes IP67 Rating, 240*280 Pixel High Resolution"/>
    <x v="0"/>
    <s v="WearableTechnology"/>
    <s v="SmartWatches"/>
    <x v="20"/>
    <n v="1799"/>
    <n v="19999"/>
    <n v="0.91"/>
    <s v="Yes"/>
    <n v="4.2"/>
    <x v="0"/>
    <n v="3.9206896551724131"/>
    <n v="13937"/>
    <n v="16.248123873203689"/>
    <n v="25072663"/>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HZ2QCGR"/>
    <s v="POPIO Type C Dash Charging USB Data Cable for OnePlus Devices"/>
    <x v="1"/>
    <s v="Accessories&amp;Peripherals"/>
    <s v="Cables&amp;Accessories"/>
    <x v="0"/>
    <n v="350"/>
    <n v="599"/>
    <n v="0.42"/>
    <s v="No"/>
    <n v="3.9"/>
    <x v="0"/>
    <n v="4.1405172413793103"/>
    <n v="8314"/>
    <n v="16.230257244678665"/>
    <n v="2909900"/>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7WFPMGQQ"/>
    <s v="iQOO Z6 Pro 5G by vivo (Legion Sky, 6GB RAM, 128GB Storage) | Snapdragon 778G 5G | 66W FlashCharge | 1300 nits Peak Brightness | HDR10+"/>
    <x v="0"/>
    <s v="Mobiles&amp;Accessories"/>
    <s v="Smartphones&amp;BasicMobiles"/>
    <x v="3"/>
    <n v="19999"/>
    <n v="27990"/>
    <n v="0.28999999999999998"/>
    <s v="No"/>
    <n v="4.3"/>
    <x v="0"/>
    <n v="4.0777777777777775"/>
    <n v="9499"/>
    <n v="16.220272923788965"/>
    <n v="189970501"/>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187F2IOK"/>
    <s v="Bajaj HM-01 Powerful 250W Hand Mixer, Black"/>
    <x v="2"/>
    <s v="Kitchen&amp;HomeAppliances"/>
    <s v="SmallKitchenAppliances"/>
    <x v="62"/>
    <n v="1499"/>
    <n v="2199"/>
    <n v="0.32"/>
    <s v="No"/>
    <n v="4.4000000000000004"/>
    <x v="0"/>
    <n v="4.25"/>
    <n v="6531"/>
    <n v="16.213946248274681"/>
    <n v="9789969"/>
    <x v="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0S2SEV7K"/>
    <s v="Pilot Frixion Clicker Roller Pen (Blue), (9000019529)"/>
    <x v="4"/>
    <s v="OfficePaperProducts"/>
    <s v="Paper"/>
    <x v="76"/>
    <n v="90"/>
    <n v="100"/>
    <n v="0.1"/>
    <s v="No"/>
    <n v="4.0999999999999996"/>
    <x v="0"/>
    <n v="4.2749999999999995"/>
    <n v="6199"/>
    <n v="16.212474472605034"/>
    <n v="557910"/>
    <x v="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2T6V3DT"/>
    <s v="AmazonBasics New Release Nylon USB-A to Lightning Cable Cord, Fast Charging MFi Certified Charger for Apple iPhone, iPad (6-Ft, Rose Gold)"/>
    <x v="1"/>
    <s v="Accessories&amp;Peripherals"/>
    <s v="Cables&amp;Accessories"/>
    <x v="0"/>
    <n v="799"/>
    <n v="2100"/>
    <n v="0.62"/>
    <s v="Yes"/>
    <n v="4.3"/>
    <x v="0"/>
    <n v="4.1426086956521742"/>
    <n v="8188"/>
    <n v="16.210984234769569"/>
    <n v="6542212"/>
    <x v="1"/>
    <s v="Added Protection: An additional layer of protection has been added to the Lightning and USB ends to improve durability and reduce fraying;"/>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BF563HB4"/>
    <s v="Fire-Boltt Ninja Call Pro Plus 1.83&quot; Smart Watch with Bluetooth Calling, AI Voice Assistance, 100 Sports Modes IP67 Rating, 240*280 Pixel High Resolution"/>
    <x v="0"/>
    <s v="WearableTechnology"/>
    <s v="SmartWatches"/>
    <x v="20"/>
    <n v="1799"/>
    <n v="19999"/>
    <n v="0.91"/>
    <s v="Yes"/>
    <n v="4.2"/>
    <x v="0"/>
    <n v="3.9107142857142847"/>
    <n v="13937"/>
    <n v="16.20678394250481"/>
    <n v="25072663"/>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8CYPB15D"/>
    <s v="HP 805 Black Original Ink Cartridge"/>
    <x v="1"/>
    <s v="Printers,Inks&amp;Accessories"/>
    <s v="Inks,Toners&amp;Cartridges"/>
    <x v="82"/>
    <n v="717"/>
    <n v="761"/>
    <n v="0.06"/>
    <s v="No"/>
    <n v="4"/>
    <x v="0"/>
    <n v="4.2"/>
    <n v="7199"/>
    <n v="16.200796485011328"/>
    <n v="5161683"/>
    <x v="1"/>
    <s v="Cartridge color: Black|Yield: 120 pages|Ink type: Pigment-based ink cartridge|Compatible with printers: HP DeskJet Plus All-in-One (4121, 4122, 4123), HP DeskJet All-in-One (2720, 2721, 2722, 2723, 2729, 2332, 2330, 2331, 2333), HP DeskJet (1212, 1210, 1211, 121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9VCHLSJF"/>
    <s v="OnePlus 108 cm (43 inches) Y Series 4K Ultra HD Smart Android LED TV 43Y1S Pro (Black)"/>
    <x v="0"/>
    <s v="HomeTheater,TV&amp;Video"/>
    <s v="Televisions"/>
    <x v="22"/>
    <n v="29999"/>
    <n v="39999"/>
    <n v="0.25"/>
    <s v="No"/>
    <n v="4.2"/>
    <x v="0"/>
    <n v="4.1928571428571431"/>
    <n v="7298"/>
    <n v="16.19811138902023"/>
    <n v="218932702"/>
    <x v="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3MMYHYW"/>
    <s v="OnePlus 126 cm (50 inches) Y Series 4K Ultra HD Smart Android LED TV 50Y1S Pro (Black)"/>
    <x v="0"/>
    <s v="HomeTheater,TV&amp;Video"/>
    <s v="Televisions"/>
    <x v="22"/>
    <n v="32999"/>
    <n v="45999"/>
    <n v="0.28000000000000003"/>
    <s v="No"/>
    <n v="4.2"/>
    <x v="0"/>
    <n v="4.192682926829268"/>
    <n v="7298"/>
    <n v="16.197438346622381"/>
    <n v="240826702"/>
    <x v="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7TXCY3YK"/>
    <s v="Butterfly Hero Mixer Grinder, 500W, 3 Jars (Grey)"/>
    <x v="2"/>
    <s v="Kitchen&amp;HomeAppliances"/>
    <s v="SmallKitchenAppliances"/>
    <x v="41"/>
    <n v="2237.81"/>
    <n v="3899"/>
    <n v="0.43"/>
    <s v="No"/>
    <n v="3.9"/>
    <x v="0"/>
    <n v="4.0055555555555564"/>
    <n v="11004"/>
    <n v="16.188813465595743"/>
    <n v="24624861.239999998"/>
    <x v="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Good quality,Super üëå,Worth for the money but the knob is slippery,Good product,Good quality,Nothing,Worthy product,Good"/>
    <s v="Good quality,Super üëå,Worth for the money but the knob is slippery,Good product,Nice,Ok,Little bit of noice,Good"/>
  </r>
  <r>
    <s v="B009P2L7CO"/>
    <s v="Bajaj DHX-9 1000W Heavy Weight Dry Iron with Advance Soleplate and Anti-Bacterial German Coating Technology, Ivory"/>
    <x v="2"/>
    <s v="Kitchen&amp;HomeAppliances"/>
    <s v="Vacuum,Cleaning&amp;Ironing"/>
    <x v="32"/>
    <n v="1099"/>
    <n v="1920"/>
    <n v="0.43"/>
    <s v="No"/>
    <n v="4.2"/>
    <x v="0"/>
    <n v="4.0571428571428561"/>
    <n v="9772"/>
    <n v="16.188113189296619"/>
    <n v="10739428"/>
    <x v="1"/>
    <s v="Heavy weight iron for easy ironing. Safety Plus: Thermal Fuse|Deluxe metal cover. Super clean surface finish with pleasant aesthetics|Multiple temprature levels|Non-stick coated sole plate|Temprature setting dial|Thermostatic pilot lamp|Warranty: 2 years on product"/>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7N2MGB3G"/>
    <s v="AGARO Marvel 9 Liters Oven Toaster Griller, Cake Baking OTG (Black)"/>
    <x v="2"/>
    <s v="Kitchen&amp;HomeAppliances"/>
    <s v="SmallKitchenAppliances"/>
    <x v="78"/>
    <n v="1699"/>
    <n v="1999"/>
    <n v="0.15"/>
    <s v="No"/>
    <n v="4.0999999999999996"/>
    <x v="0"/>
    <n v="4.0999999999999996"/>
    <n v="8873"/>
    <n v="16.187289639960198"/>
    <n v="15075227"/>
    <x v="1"/>
    <s v="Bake, Grill, Toast and more|1 Year Manufacturer's Warranty|Automatic Thermostat I Auto Shut Off I Ready Bell. Cavity Material: Stainless Steel|Heat resistant tempered glass window with Cool Touch Handle|Adjustable temperature from 100¬∞C to 250¬∞C"/>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1DGVKBC6"/>
    <s v="FEDUS Cat6 Ethernet Cable, 10 Meter High Speed 550MHZ / 10 Gigabit Speed UTP LAN Cable, Network Cable Internet Cable RJ45 Cable LAN Wire, Patch Computer Cord Gigabit Category 6 Wires for Modem, Router"/>
    <x v="1"/>
    <s v="Accessories&amp;Peripherals"/>
    <s v="Cables&amp;Accessories"/>
    <x v="0"/>
    <n v="287"/>
    <n v="499"/>
    <n v="0.42"/>
    <s v="No"/>
    <n v="4.4000000000000004"/>
    <x v="0"/>
    <n v="4.1412280701754387"/>
    <n v="8076"/>
    <n v="16.180813720423465"/>
    <n v="2317812"/>
    <x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7WDK3ZS2"/>
    <s v="iQOO Z6 Pro 5G by vivo (Legion Sky, 8GB RAM, 128GB Storage) | Snapdragon 778G 5G | 66W FlashCharge | 1300 nits Peak Brightness | HDR10+"/>
    <x v="0"/>
    <s v="Mobiles&amp;Accessories"/>
    <s v="Smartphones&amp;BasicMobiles"/>
    <x v="3"/>
    <n v="20999"/>
    <n v="29990"/>
    <n v="0.3"/>
    <s v="No"/>
    <n v="4.3"/>
    <x v="0"/>
    <n v="4.0647058823529409"/>
    <n v="9499"/>
    <n v="16.168276536791726"/>
    <n v="199469501"/>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SPVMSC6"/>
    <s v="Bajaj Frore 1200 mm Ceiling Fan (Brown)"/>
    <x v="2"/>
    <s v="Heating,Cooling&amp;AirQuality"/>
    <s v="Fans"/>
    <x v="49"/>
    <n v="1399"/>
    <n v="2660"/>
    <n v="0.47"/>
    <s v="No"/>
    <n v="4.0999999999999996"/>
    <x v="0"/>
    <n v="4.0714285714285712"/>
    <n v="9349"/>
    <n v="16.166875844266677"/>
    <n v="13079251"/>
    <x v="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BF4YBLPX"/>
    <s v="Fire-Boltt Ninja Call Pro Plus 1.83&quot; Smart Watch with Bluetooth Calling, AI Voice Assistance, 100 Sports Modes IP67 Rating, 240*280 Pixel High Resolution"/>
    <x v="0"/>
    <s v="WearableTechnology"/>
    <s v="SmartWatches"/>
    <x v="20"/>
    <n v="1799"/>
    <n v="19999"/>
    <n v="0.91"/>
    <s v="Yes"/>
    <n v="4.2"/>
    <x v="0"/>
    <n v="3.8999999999999995"/>
    <n v="13937"/>
    <n v="16.162381794717128"/>
    <n v="25072663"/>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2BJMT8Q"/>
    <s v="Samsung 108 cm (43 inches) Crystal 4K Series Ultra HD Smart LED TV UA43AUE60AKLXL (Black)"/>
    <x v="0"/>
    <s v="HomeTheater,TV&amp;Video"/>
    <s v="Televisions"/>
    <x v="22"/>
    <n v="30990"/>
    <n v="52900"/>
    <n v="0.41"/>
    <s v="No"/>
    <n v="4.3"/>
    <x v="0"/>
    <n v="4.1924999999999999"/>
    <n v="7109"/>
    <n v="16.148963301059545"/>
    <n v="220307910"/>
    <x v="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6MSW6CT"/>
    <s v="Sounce Fast Phone Charging Cable &amp; Data Sync USB Cable Compatible for iPhone 13, 12,11, X, 8, 7, 6, 5, iPad Air, Pro, Mini &amp; iOS Devices"/>
    <x v="1"/>
    <s v="Accessories&amp;Peripherals"/>
    <s v="Cables&amp;Accessories"/>
    <x v="0"/>
    <n v="199"/>
    <n v="1899"/>
    <n v="0.9"/>
    <s v="Yes"/>
    <n v="3.9"/>
    <x v="0"/>
    <n v="4.1389380530973447"/>
    <n v="7928"/>
    <n v="16.138623486983072"/>
    <n v="157767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B15GSPQW"/>
    <s v="Samsung 138 cm (55 inches) Crystal 4K Neo Series Ultra HD Smart LED TV UA55AUE65AKXXL (Black)"/>
    <x v="0"/>
    <s v="HomeTheater,TV&amp;Video"/>
    <s v="Televisions"/>
    <x v="22"/>
    <n v="47990"/>
    <n v="70900"/>
    <n v="0.32"/>
    <s v="No"/>
    <n v="4.3"/>
    <x v="0"/>
    <n v="4.1897435897435891"/>
    <n v="7109"/>
    <n v="16.138345968185735"/>
    <n v="341160910"/>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15CPR37"/>
    <s v="Samsung 108 cm (43 inches) Crystal 4K Neo Series Ultra HD Smart LED TV UA43AUE65AKXXL (Black)"/>
    <x v="0"/>
    <s v="HomeTheater,TV&amp;Video"/>
    <s v="Televisions"/>
    <x v="22"/>
    <n v="32990"/>
    <n v="47900"/>
    <n v="0.31"/>
    <s v="No"/>
    <n v="4.3"/>
    <x v="0"/>
    <n v="4.1868421052631568"/>
    <n v="7109"/>
    <n v="16.127169828318568"/>
    <n v="234525910"/>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32W3B7Q"/>
    <s v="Pigeon By Stovekraft ABS Plastic Acer Plus Induction Cooktop 1800 Watts With Feather Touch Control - Black"/>
    <x v="2"/>
    <s v="Kitchen&amp;HomeAppliances"/>
    <s v="SmallKitchenAppliances"/>
    <x v="30"/>
    <n v="1799"/>
    <n v="3595"/>
    <n v="0.5"/>
    <s v="Yes"/>
    <n v="3.8"/>
    <x v="0"/>
    <n v="4.04"/>
    <n v="9791"/>
    <n v="16.123120475398004"/>
    <n v="17614009"/>
    <x v="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KCMR8D6"/>
    <s v="Classmate Octane Neon- Blue Gel Pens(Pack of 5)|Smooth Writing Pen|Attractive body colour for Boys &amp; Girls|Waterproof ink for smudge free writing|Preferred by Students for Exam|Study at home essential"/>
    <x v="4"/>
    <s v="OfficePaperProducts"/>
    <s v="Paper"/>
    <x v="76"/>
    <n v="50"/>
    <n v="50"/>
    <n v="0"/>
    <s v="No"/>
    <n v="4.3"/>
    <x v="0"/>
    <n v="4.284210526315789"/>
    <n v="5792"/>
    <n v="16.121070906306485"/>
    <n v="289600"/>
    <x v="2"/>
    <s v="5 vibrant Neon body color|Smooth and fast writing|Japanese waterproof ink|Country of Origin: India"/>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8QJJCY2Q"/>
    <s v="Tizum Mouse Pad/ Computer Mouse Mat with Anti-Slip Rubber Base | Smooth Mouse Control | Spill-Resistant Surface for Laptop, Notebook, MacBook, Gaming, Laser/ Optical Mouse, 9.4‚Äùx 7.9‚Äù, Multicolored"/>
    <x v="1"/>
    <s v="Accessories&amp;Peripherals"/>
    <s v="Keyboards,Mice&amp;InputDevices"/>
    <x v="68"/>
    <n v="169"/>
    <n v="299"/>
    <n v="0.43"/>
    <s v="No"/>
    <n v="4.4000000000000004"/>
    <x v="0"/>
    <n v="4.2142857142857135"/>
    <n v="5176"/>
    <n v="15.652186552423533"/>
    <n v="874744"/>
    <x v="2"/>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92BL5DCX"/>
    <s v="Samsung 138 cm (55 inches) Crystal 4K Series Ultra HD Smart LED TV UA55AUE60AKLXL (Black)"/>
    <x v="0"/>
    <s v="HomeTheater,TV&amp;Video"/>
    <s v="Televisions"/>
    <x v="22"/>
    <n v="45999"/>
    <n v="69900"/>
    <n v="0.34"/>
    <s v="No"/>
    <n v="4.3"/>
    <x v="0"/>
    <n v="4.1837837837837828"/>
    <n v="7109"/>
    <n v="16.11538957278291"/>
    <n v="327006891"/>
    <x v="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F54LXW6"/>
    <s v="Fire-Boltt Ninja Call Pro Plus 1.83&quot; Smart Watch with Bluetooth Calling, AI Voice Assistance, 100 Sports Modes IP67 Rating, 240*280 Pixel High Resolution"/>
    <x v="0"/>
    <s v="WearableTechnology"/>
    <s v="SmartWatches"/>
    <x v="20"/>
    <n v="1799"/>
    <n v="19999"/>
    <n v="0.91"/>
    <s v="Yes"/>
    <n v="4.2"/>
    <x v="0"/>
    <n v="3.8884615384615375"/>
    <n v="13937"/>
    <n v="16.114564097099617"/>
    <n v="25072663"/>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8R69VDHT"/>
    <s v="Pinnaclz Original Combo of 2 Micro USB Fast Charging Cable, USB Charging Cable for Data Transfer Perfect for Android Smart Phones White 1.2 Meter Made in India (Pack of 2)"/>
    <x v="1"/>
    <s v="Accessories&amp;Peripherals"/>
    <s v="Cables&amp;Accessories"/>
    <x v="0"/>
    <n v="115"/>
    <n v="499"/>
    <n v="0.77"/>
    <s v="Yes"/>
    <n v="4"/>
    <x v="0"/>
    <n v="4.1410714285714274"/>
    <n v="7732"/>
    <n v="16.10192684929088"/>
    <n v="889180"/>
    <x v="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12ELCYUG"/>
    <s v="Preethi MGA-502 0.4-Litre Grind and Store Jar (White), stainless steel, Set of 1"/>
    <x v="2"/>
    <s v="Kitchen&amp;HomeAppliances"/>
    <s v="SmallKitchenAppliances"/>
    <x v="93"/>
    <n v="635"/>
    <n v="635"/>
    <n v="0"/>
    <s v="No"/>
    <n v="4.3"/>
    <x v="0"/>
    <n v="4.4000000000000004"/>
    <n v="4570"/>
    <n v="16.104049373673057"/>
    <n v="2901950"/>
    <x v="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8R69WBN7"/>
    <s v="Pinnaclz Original Combo of 2 USB Type C Fast Charging Cable, USB C Data Cable for Charging and Data Transfer Smart Phones White 1.2 Meter Made in India (Pack of 2)"/>
    <x v="1"/>
    <s v="Accessories&amp;Peripherals"/>
    <s v="Cables&amp;Accessories"/>
    <x v="0"/>
    <n v="149"/>
    <n v="499"/>
    <n v="0.7"/>
    <s v="Yes"/>
    <n v="4"/>
    <x v="0"/>
    <n v="4.1423423423423413"/>
    <n v="7732"/>
    <n v="16.106868604323122"/>
    <n v="1152068"/>
    <x v="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7YNHCW6N"/>
    <s v="Robustrion Smart Trifold Hard Back Flip Stand Case Cover for Apple iPad 10.2 Cover iPad 9th Generation Cover 2021 8th Gen 2020 7th Gen 2019 Generation Case - Black"/>
    <x v="1"/>
    <s v="Accessories&amp;Peripherals"/>
    <s v="TabletAccessories"/>
    <x v="70"/>
    <n v="549"/>
    <n v="2499"/>
    <n v="0.78"/>
    <s v="Yes"/>
    <n v="4.3"/>
    <x v="0"/>
    <n v="4.3"/>
    <n v="5556"/>
    <n v="16.10281370617713"/>
    <n v="3050244"/>
    <x v="1"/>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J2NGB69"/>
    <s v="Lenovo 400 Wireless Mouse, 1200DPI Optical Sensor, 2.4GHz Wireless Nano USB, 3-Button (Left,Right,Scroll) Upto 8M Left/Right &amp; 100K Scroll clicks &amp; 1yr Battery, Ambidextrous, Ergonomic GY50R91293"/>
    <x v="1"/>
    <s v="Accessories&amp;Peripherals"/>
    <s v="Keyboards,Mice&amp;InputDevices"/>
    <x v="15"/>
    <n v="629"/>
    <n v="1390"/>
    <n v="0.55000000000000004"/>
    <s v="Yes"/>
    <n v="4.4000000000000004"/>
    <x v="0"/>
    <n v="4.2363636363636363"/>
    <n v="6301"/>
    <n v="16.095972125986357"/>
    <n v="3963329"/>
    <x v="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LM4W1N2"/>
    <s v="Parker Classic Gold Gold Trim Ball Pen"/>
    <x v="4"/>
    <s v="OfficePaperProducts"/>
    <s v="Paper"/>
    <x v="76"/>
    <n v="480"/>
    <n v="600"/>
    <n v="0.2"/>
    <s v="No"/>
    <n v="4.3"/>
    <x v="0"/>
    <n v="4.2833333333333332"/>
    <n v="5719"/>
    <n v="16.094179656663453"/>
    <n v="2745120"/>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9SPTNG58"/>
    <s v="Crompton Sea Sapphira 1200 mm Ultra High Speed 3 Blade Ceiling Fan (Lustre Brown, Pack of 1)"/>
    <x v="2"/>
    <s v="Heating,Cooling&amp;AirQuality"/>
    <s v="Fans"/>
    <x v="49"/>
    <n v="1449"/>
    <n v="2349"/>
    <n v="0.38"/>
    <s v="No"/>
    <n v="3.9"/>
    <x v="0"/>
    <n v="4.0666666666666664"/>
    <n v="9019"/>
    <n v="16.084506586003894"/>
    <n v="13068531"/>
    <x v="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7H1S7XW8"/>
    <s v="STRIFF Wall Mount Phone Holder Wall Mount with Adhesive Strips, Charging Holder Compatible with iPhone, Smartphone and Mini Tablet (Pack of 1) (White)"/>
    <x v="0"/>
    <s v="Mobiles&amp;Accessories"/>
    <s v="MobileAccessories"/>
    <x v="94"/>
    <n v="89"/>
    <n v="499"/>
    <n v="0.82"/>
    <s v="Yes"/>
    <n v="4.0999999999999996"/>
    <x v="0"/>
    <n v="4.05"/>
    <n v="9340"/>
    <n v="16.080093156922381"/>
    <n v="831260"/>
    <x v="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7T9FV9YP"/>
    <s v="Redgear Cloak Wired RGB Wired Over Ear Gaming Headphones with Mic for PC"/>
    <x v="1"/>
    <s v="Accessories&amp;Peripherals"/>
    <s v="PCGamingPeripherals"/>
    <x v="80"/>
    <n v="749"/>
    <n v="1799"/>
    <n v="0.57999999999999996"/>
    <s v="Yes"/>
    <n v="4"/>
    <x v="0"/>
    <n v="3.9"/>
    <n v="13199"/>
    <n v="16.070238331702814"/>
    <n v="9886051"/>
    <x v="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123P3PWE"/>
    <s v="Rico IRPRO 1500 Watt Japanese Technology Electric Water Heater Immersion Rod Shockproof Protection &amp; Stainless Steel Heating Element for Instant Heating| ISI Certified 1 Year Replacement Warranty"/>
    <x v="2"/>
    <s v="Heating,Cooling&amp;AirQuality"/>
    <s v="WaterHeaters&amp;Geysers"/>
    <x v="42"/>
    <n v="999"/>
    <n v="1075"/>
    <n v="7.0000000000000007E-2"/>
    <s v="No"/>
    <n v="4.0999999999999996"/>
    <x v="0"/>
    <n v="4.05"/>
    <n v="9275"/>
    <n v="16.067810996862097"/>
    <n v="9265725"/>
    <x v="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B6XWQ1C"/>
    <s v="DIGITEK¬Æ (DTR-200MT) (18 CM) Portable &amp; Flexible Mini Tripod with Mobile Holder &amp; 360 Degree Ball Head, For Smart Phones, Compact Cameras, GoPro, Maximum Operating Height: 7.87 Inch, Maximum Load Upto: 1 kgs"/>
    <x v="0"/>
    <s v="Cameras&amp;Photography"/>
    <s v="Accessories"/>
    <x v="38"/>
    <n v="349"/>
    <n v="995"/>
    <n v="0.65"/>
    <s v="Yes"/>
    <n v="4.2"/>
    <x v="0"/>
    <n v="4.2"/>
    <n v="6676"/>
    <n v="16.063241780180629"/>
    <n v="2329924"/>
    <x v="0"/>
    <s v="The mini tripod works with most Smartphones, GoPro, DSLR and compact cameras|High quality tripod equipped with non skid rubber feet for extra solid grip , even in a tilted position.|Digitek Portable Mini Tripod with 3 Leg Base for All Mobile phones"/>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8D75R3Z1"/>
    <s v="PTron Boom Ultima 4D Dual Driver, in-Ear Gaming Wired Headphones with in-line Mic, Volume Control &amp; Passive Noise Cancelling Boom 3 Earphones - (Dark Blue)"/>
    <x v="0"/>
    <s v="Headphones,Earbuds&amp;Accessories"/>
    <s v="Headphones"/>
    <x v="7"/>
    <n v="299"/>
    <n v="1900"/>
    <n v="0.84"/>
    <s v="Yes"/>
    <n v="3.6"/>
    <x v="0"/>
    <n v="3.7700000000000005"/>
    <n v="18202"/>
    <n v="16.060738993462543"/>
    <n v="5442398"/>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8FY4FG5X"/>
    <s v="Boult Audio Bass Buds Q2 Lightweight Stereo Wired Over Ear Headphones Set with Mic with Deep Bass, Comfortable Ear Cushions, &amp; Long Cord (Black)"/>
    <x v="0"/>
    <s v="Headphones,Earbuds&amp;Accessories"/>
    <s v="Headphones"/>
    <x v="33"/>
    <n v="649"/>
    <n v="2499"/>
    <n v="0.74"/>
    <s v="Yes"/>
    <n v="3.9"/>
    <x v="0"/>
    <n v="3.9"/>
    <n v="13049"/>
    <n v="16.050880995529766"/>
    <n v="8468801"/>
    <x v="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B53DS4TF"/>
    <s v="Instant Pot Air Fryer, Vortex 2QT, Touch Control Panel, 360¬∞ EvenCrisp‚Ñ¢ Technology, Uses 95 % less Oil, 4-in-1 Appliance: Air Fry, Roast, Bake, Reheat (Vortex 1.97Litre, Black)"/>
    <x v="2"/>
    <s v="Kitchen&amp;HomeAppliances"/>
    <s v="SmallKitchenAppliances"/>
    <x v="95"/>
    <n v="4995"/>
    <n v="20049"/>
    <n v="0.75"/>
    <s v="Yes"/>
    <n v="4.8"/>
    <x v="1"/>
    <n v="4.46"/>
    <n v="3964"/>
    <n v="16.048164634775159"/>
    <n v="19800180"/>
    <x v="1"/>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VF8V79P"/>
    <s v="Samsung Original 25W USB Travel Lightning Adapter for Cellular Phones, Black"/>
    <x v="0"/>
    <s v="Mobiles&amp;Accessories"/>
    <s v="MobileAccessories"/>
    <x v="5"/>
    <n v="1075"/>
    <n v="1699"/>
    <n v="0.37"/>
    <s v="No"/>
    <n v="4.4000000000000004"/>
    <x v="0"/>
    <n v="4.1428571428571423"/>
    <n v="7462"/>
    <n v="16.044927115284494"/>
    <n v="8021650"/>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498D67S"/>
    <s v="HP K500F Backlit Membrane Wired Gaming Keyboard with Mixed Color Lighting, Metal Panel with Logo Lighting, 26 Anti-Ghosting Keys, and Windows Lock Key / 3 Years Warranty(7ZZ97AA)"/>
    <x v="1"/>
    <s v="Accessories&amp;Peripherals"/>
    <s v="PCGamingPeripherals"/>
    <x v="96"/>
    <n v="1149"/>
    <n v="1800"/>
    <n v="0.36"/>
    <s v="No"/>
    <n v="4.3"/>
    <x v="0"/>
    <n v="4.3666666666666671"/>
    <n v="4723"/>
    <n v="16.044486515044454"/>
    <n v="5426727"/>
    <x v="1"/>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K32PEW4"/>
    <s v="Casio MJ-120D 150 Steps Check and Correct Desktop Calculator with Tax Keys, Black"/>
    <x v="4"/>
    <s v="OfficeElectronics"/>
    <s v="Calculators"/>
    <x v="51"/>
    <n v="535"/>
    <n v="535"/>
    <n v="0"/>
    <s v="No"/>
    <n v="4.4000000000000004"/>
    <x v="0"/>
    <n v="4.4000000000000004"/>
    <n v="4426"/>
    <n v="16.04288189670693"/>
    <n v="2367910"/>
    <x v="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0H47GVGY"/>
    <s v="USHA Quartz Room Heater with Overheating Protection (3002, Ivory, 800 Watts)"/>
    <x v="2"/>
    <s v="Heating,Cooling&amp;AirQuality"/>
    <s v="RoomHeaters"/>
    <x v="97"/>
    <n v="1199"/>
    <n v="1695"/>
    <n v="0.28999999999999998"/>
    <s v="No"/>
    <n v="3.6"/>
    <x v="0"/>
    <n v="3.8899999999999992"/>
    <n v="13300"/>
    <n v="16.041909901559428"/>
    <n v="15946700"/>
    <x v="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B3X2BY3M"/>
    <s v="Crompton Gracee 5-L Instant Water Heater (Geyser)"/>
    <x v="2"/>
    <s v="Heating,Cooling&amp;AirQuality"/>
    <s v="WaterHeaters&amp;Geysers"/>
    <x v="29"/>
    <n v="3599"/>
    <n v="7299"/>
    <n v="0.51"/>
    <s v="Yes"/>
    <n v="4"/>
    <x v="0"/>
    <n v="3.9947368421052629"/>
    <n v="10324"/>
    <n v="16.034434504154127"/>
    <n v="37156076"/>
    <x v="1"/>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7GLNJC25"/>
    <s v="ZEBRONICS Zeb-100HB 4 Ports USB Hub for Laptop, PC Computers, Plug &amp; Play, Backward Compatible - Black"/>
    <x v="1"/>
    <s v="Accessories&amp;Peripherals"/>
    <s v="USBHubs"/>
    <x v="98"/>
    <n v="330"/>
    <n v="499"/>
    <n v="0.34"/>
    <s v="No"/>
    <n v="3.7"/>
    <x v="0"/>
    <n v="3.9400000000000004"/>
    <n v="8566"/>
    <n v="15.495345341589337"/>
    <n v="2826780"/>
    <x v="0"/>
    <s v="Zeb-100Hb Is A Compact Usb Hub.|It Has 4 Ports And Comes With An Overall Glossy Finish.|Cable Length 1.62 Meter|Backward Compatible|Available In Black Color|Country Of Origin: China|Display Size: 3.0 Centimeters"/>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M66K48D"/>
    <s v="POPIO Tempered Glass Screen Protector Compatible for iPhone 12 / iPhone 12 Pro with Case Friendly Edge to Edge Coverage and Easy Installation kit, Pack of 1"/>
    <x v="0"/>
    <s v="Mobiles&amp;Accessories"/>
    <s v="MobileAccessories"/>
    <x v="65"/>
    <n v="299"/>
    <n v="599"/>
    <n v="0.5"/>
    <s v="Yes"/>
    <n v="4.3"/>
    <x v="0"/>
    <n v="4.3666666666666663"/>
    <n v="4674"/>
    <n v="16.024713053077274"/>
    <n v="1397526"/>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5JQVC7N"/>
    <s v="OnePlus 138.7 cm (55 inches) U Series 4K LED Smart Android TV 55U1S (Black)"/>
    <x v="0"/>
    <s v="HomeTheater,TV&amp;Video"/>
    <s v="Televisions"/>
    <x v="22"/>
    <n v="42999"/>
    <n v="59999"/>
    <n v="0.28000000000000003"/>
    <s v="No"/>
    <n v="4.0999999999999996"/>
    <x v="0"/>
    <n v="4.1805555555555536"/>
    <n v="6753"/>
    <n v="16.00969274925162"/>
    <n v="290372247"/>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4N1BM9L"/>
    <s v="Belkin Apple Certified Lightning to USB Charge and Sync Tough Braided Cable for iPhone, iPad, Air Pods, 3.3 feet (1 meters) ‚Äì Black"/>
    <x v="1"/>
    <s v="Accessories&amp;Peripherals"/>
    <s v="Cables&amp;Accessories"/>
    <x v="0"/>
    <n v="1299"/>
    <n v="1999"/>
    <n v="0.35"/>
    <s v="No"/>
    <n v="4.4000000000000004"/>
    <x v="0"/>
    <n v="4.1436363636363636"/>
    <n v="7318"/>
    <n v="16.012882785042727"/>
    <n v="9506082"/>
    <x v="1"/>
    <s v="The Belkin Difference: Pioneer In Technology And Innovation For 35 Years."/>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5JPKPH3"/>
    <s v="OnePlus 163.8 cm (65 inches) U Series 4K LED Smart Android TV 65U1S (Black)"/>
    <x v="0"/>
    <s v="HomeTheater,TV&amp;Video"/>
    <s v="Televisions"/>
    <x v="22"/>
    <n v="61999"/>
    <n v="69999"/>
    <n v="0.11"/>
    <s v="No"/>
    <n v="4.0999999999999996"/>
    <x v="0"/>
    <n v="4.1828571428571415"/>
    <n v="6753"/>
    <n v="16.018506818349454"/>
    <n v="418679247"/>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3J64CBB"/>
    <s v="Kuber Industries Waterproof Canvas Laundry Bag/Hamper|Metalic Printed With Handles|Foldable Bin &amp; 45 Liter Capicity|Size 37 x 37 x 46, Pack of 1 (Brown)"/>
    <x v="2"/>
    <s v="HomeStorage&amp;Organization"/>
    <s v="LaundryOrganization"/>
    <x v="99"/>
    <n v="199"/>
    <n v="499"/>
    <n v="0.6"/>
    <s v="Yes"/>
    <n v="4"/>
    <x v="0"/>
    <n v="3.9923076923076923"/>
    <n v="10234"/>
    <n v="16.009504558401801"/>
    <n v="2036566"/>
    <x v="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4MZXJN6"/>
    <s v="Belkin Apple Certified Lightning to USB Charge and Sync Cable for iPhone, iPad, Air Pods, 39.6 inch (100cm) ‚Äì Black"/>
    <x v="1"/>
    <s v="Accessories&amp;Peripherals"/>
    <s v="Cables&amp;Accessories"/>
    <x v="0"/>
    <n v="999"/>
    <n v="1699"/>
    <n v="0.41"/>
    <s v="No"/>
    <n v="4.4000000000000004"/>
    <x v="0"/>
    <n v="4.1412844036697241"/>
    <n v="7318"/>
    <n v="16.003793749240401"/>
    <n v="7310682"/>
    <x v="1"/>
    <s v="Usb-A To Lightning Cable"/>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T3KB6JZ"/>
    <s v="TCL 100 cm (40 inches) Full HD Certified Android R Smart LED TV 40S6505 (Black)"/>
    <x v="0"/>
    <s v="HomeTheater,TV&amp;Video"/>
    <s v="Televisions"/>
    <x v="22"/>
    <n v="18990"/>
    <n v="40990"/>
    <n v="0.54"/>
    <s v="Yes"/>
    <n v="4.2"/>
    <x v="0"/>
    <n v="4.1852941176470564"/>
    <n v="6659"/>
    <n v="16.002364200321573"/>
    <n v="126454410"/>
    <x v="1"/>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814ZY6FP"/>
    <s v="Zebronics ZEB-VITA Wireless Bluetooth 10W Portable Bar Speaker With Supporting USB, SD Card, AUX, FM, TWS &amp; Call Function"/>
    <x v="0"/>
    <s v="HomeAudio"/>
    <s v="Speakers"/>
    <x v="25"/>
    <n v="899"/>
    <n v="1199"/>
    <n v="0.25"/>
    <s v="No"/>
    <n v="3.8"/>
    <x v="0"/>
    <n v="3.9666666666666668"/>
    <n v="10751"/>
    <n v="15.991574047648674"/>
    <n v="9665149"/>
    <x v="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XJ5LD6L"/>
    <s v="Samsung Galaxy M53 5G (Deep Ocean Blue, 6GB, 128GB Storage) | 108MP | sAmoled+ 120Hz | 12GB RAM with RAM Plus | Travel Adapter to be Purchased Separately"/>
    <x v="0"/>
    <s v="Mobiles&amp;Accessories"/>
    <s v="Smartphones&amp;BasicMobiles"/>
    <x v="3"/>
    <n v="23999"/>
    <n v="32999"/>
    <n v="0.27"/>
    <s v="No"/>
    <n v="3.9"/>
    <x v="0"/>
    <n v="4.05"/>
    <n v="8866"/>
    <n v="15.988495669282189"/>
    <n v="212775134"/>
    <x v="1"/>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8W56G1K9"/>
    <s v="LAPSTER Spiral Charger Spiral Charger Cable Protectors for Wires Data Cable Saver Charging Cord Protective Cable Cover Set of 3 (12 Pieces)"/>
    <x v="1"/>
    <s v="Accessories&amp;Peripherals"/>
    <s v="Cables&amp;Accessories"/>
    <x v="100"/>
    <n v="99"/>
    <n v="999"/>
    <n v="0.9"/>
    <s v="Yes"/>
    <n v="4.0999999999999996"/>
    <x v="0"/>
    <n v="4.05"/>
    <n v="8751"/>
    <n v="15.965534601406889"/>
    <n v="866349"/>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0KIDSU8S"/>
    <s v="Havells Ventil Air DX 200mm Exhaust Fan (White)"/>
    <x v="2"/>
    <s v="Heating,Cooling&amp;AirQuality"/>
    <s v="Fans"/>
    <x v="79"/>
    <n v="1999"/>
    <n v="2360"/>
    <n v="0.15"/>
    <s v="No"/>
    <n v="4.2"/>
    <x v="0"/>
    <n v="4.0999999999999996"/>
    <n v="7801"/>
    <n v="15.958044378500666"/>
    <n v="15594199"/>
    <x v="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8H21B6V7"/>
    <s v="Nokia 150 (2020) (Cyan)"/>
    <x v="0"/>
    <s v="Mobiles&amp;Accessories"/>
    <s v="Smartphones&amp;BasicMobiles"/>
    <x v="19"/>
    <n v="2599"/>
    <n v="2999"/>
    <n v="0.13"/>
    <s v="No"/>
    <n v="3.9"/>
    <x v="0"/>
    <n v="3.84"/>
    <n v="14266"/>
    <n v="15.952637419170452"/>
    <n v="37077334"/>
    <x v="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1IOZUHRS"/>
    <s v="Gizga Essentials Laptop Power Cable Cord- 3 Pin Adapter Isi Certified(1 Meter/3.3 Feet)"/>
    <x v="1"/>
    <s v="Accessories&amp;Peripherals"/>
    <s v="LaptopAccessories"/>
    <x v="101"/>
    <n v="179"/>
    <n v="499"/>
    <n v="0.64"/>
    <s v="Yes"/>
    <n v="4.0999999999999996"/>
    <x v="0"/>
    <n v="3.9799999999999995"/>
    <n v="10174"/>
    <n v="15.949986983231085"/>
    <n v="1821146"/>
    <x v="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7WHS7MZ1"/>
    <s v="iQOO 9 SE 5G (Sunset Sierra, 8GB RAM, 128GB Storage) | Qualcomm Snapdragon 888 | 66W Flash Charge"/>
    <x v="0"/>
    <s v="Mobiles&amp;Accessories"/>
    <s v="Smartphones&amp;BasicMobiles"/>
    <x v="3"/>
    <n v="29990"/>
    <n v="39990"/>
    <n v="0.25"/>
    <s v="No"/>
    <n v="4.3"/>
    <x v="0"/>
    <n v="4.0599999999999996"/>
    <n v="8399"/>
    <n v="15.932573901411237"/>
    <n v="251886010"/>
    <x v="1"/>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8CDKQ8T6"/>
    <s v="Portronics Konnect L 1.2Mtr, Fast Charging 3A Micro USB Cable with Charge &amp; Sync Function (Grey)"/>
    <x v="1"/>
    <s v="Accessories&amp;Peripherals"/>
    <s v="Cables&amp;Accessories"/>
    <x v="0"/>
    <n v="154"/>
    <n v="349"/>
    <n v="0.56000000000000005"/>
    <s v="Yes"/>
    <n v="4.3"/>
    <x v="0"/>
    <n v="4.1388888888888884"/>
    <n v="7064"/>
    <n v="15.931047576708389"/>
    <n v="1087856"/>
    <x v="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0VA7YYUO"/>
    <s v="Apsara Platinum Pencils Value Pack - Pack of 20"/>
    <x v="2"/>
    <s v="CraftMaterials"/>
    <s v="DrawingMaterials"/>
    <x v="66"/>
    <n v="99"/>
    <n v="99"/>
    <n v="0"/>
    <s v="No"/>
    <n v="4.3"/>
    <x v="0"/>
    <n v="4.3"/>
    <n v="5036"/>
    <n v="15.919339388688158"/>
    <n v="498564"/>
    <x v="2"/>
    <s v="Extra dark writing pencils|No. 1 recommended stationary by teachers for children|Designed to aid legibility"/>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9XXZXQC1"/>
    <s v="Xiaomi Pad 5| Qualcomm Snapdragon 860| 120Hz Refresh Rate| 6GB, 128GB| 2.5K+ Display (10.95-inch/27.81cm)|1 Billion Colours| Dolby Vision Atmos| Quad Speakers| Wi-Fi| Gray"/>
    <x v="1"/>
    <s v="Tablets"/>
    <s v="Tablets"/>
    <x v="102"/>
    <n v="26999"/>
    <n v="37999"/>
    <n v="0.28999999999999998"/>
    <s v="No"/>
    <n v="4.5999999999999996"/>
    <x v="1"/>
    <n v="4.5999999999999996"/>
    <n v="2886"/>
    <n v="15.918055205851314"/>
    <n v="77919114"/>
    <x v="1"/>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PZ6HZLT"/>
    <s v="VW 80 cm (32 inches) HD Ready Android Smart LED TV VW32PRO (Black)"/>
    <x v="0"/>
    <s v="HomeTheater,TV&amp;Video"/>
    <s v="Televisions"/>
    <x v="22"/>
    <n v="8999"/>
    <n v="18999"/>
    <n v="0.53"/>
    <s v="Yes"/>
    <n v="4"/>
    <x v="0"/>
    <n v="4.1848484848484837"/>
    <n v="6347"/>
    <n v="15.913459345067759"/>
    <n v="57116653"/>
    <x v="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993BB11X"/>
    <s v="Ambrane 10000mAh Slim Power Bank, 20W Fast Charging, Dual Output, Type C PD (Input &amp; Output), Quick Charge, Li-Polymer, Multi-Layer Protection for iPhone, Anrdoid &amp; Other Devices (Stylo 10K, Black)"/>
    <x v="0"/>
    <s v="Mobiles&amp;Accessories"/>
    <s v="MobileAccessories"/>
    <x v="5"/>
    <n v="999"/>
    <n v="1599"/>
    <n v="0.38"/>
    <s v="No"/>
    <n v="4"/>
    <x v="0"/>
    <n v="4.1230769230769226"/>
    <n v="7222"/>
    <n v="15.909789550500893"/>
    <n v="7214778"/>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8D9NDZ1Y"/>
    <s v="HP Deskjet 2331 Colour Printer, Scanner and Copier for Home/Small Office, Compact Size, Reliable, Easy Set-Up Through Smart App On Your Pc Connected Through USB, Ideal for Home."/>
    <x v="1"/>
    <s v="Printers,Inks&amp;Accessories"/>
    <s v="Printers"/>
    <x v="103"/>
    <n v="3999"/>
    <n v="4332.96"/>
    <n v="0.08"/>
    <s v="No"/>
    <n v="3.5"/>
    <x v="0"/>
    <n v="3.6666666666666665"/>
    <n v="21762"/>
    <n v="15.904968794210646"/>
    <n v="87026238"/>
    <x v="1"/>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7FL3WRX5"/>
    <s v="Wonderchef Nutri-blend Complete Kitchen Machine | 22000 RPM Mixer Grinder, Blender, Chopper, Juicer | 400W Powerful motor | SS Blades | 4 Unbreakable Jars | 2 Years Warranty | Online Recipe Book By Chef Sanjeev Kapoor | Black"/>
    <x v="2"/>
    <s v="Kitchen&amp;HomeAppliances"/>
    <s v="SmallKitchenAppliances"/>
    <x v="71"/>
    <n v="3299"/>
    <n v="6500"/>
    <n v="0.49"/>
    <s v="No"/>
    <n v="3.7"/>
    <x v="0"/>
    <n v="3.9249999999999994"/>
    <n v="11217"/>
    <n v="15.895918085018476"/>
    <n v="37004883"/>
    <x v="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8CS3BT4L"/>
    <s v="Kodak 80 cm (32 inches) HD Ready Certified Android LED TV 32HDX7XPRO (Black)"/>
    <x v="0"/>
    <s v="HomeTheater,TV&amp;Video"/>
    <s v="Televisions"/>
    <x v="22"/>
    <n v="9999"/>
    <n v="12999"/>
    <n v="0.23"/>
    <s v="No"/>
    <n v="4.2"/>
    <x v="0"/>
    <n v="4.1906249999999989"/>
    <n v="6088"/>
    <n v="15.859612972522228"/>
    <n v="60873912"/>
    <x v="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7W14CHV8"/>
    <s v="CARECASE¬Æ Optical Bay 2nd Hard Drive Caddy, 9.5 mm CD/DVD Drive Slot for SSD and HDD"/>
    <x v="1"/>
    <s v="Accessories&amp;Peripherals"/>
    <s v="HardDriveAccessories"/>
    <x v="104"/>
    <n v="199"/>
    <n v="799"/>
    <n v="0.75"/>
    <s v="Yes"/>
    <n v="4.0999999999999996"/>
    <x v="0"/>
    <n v="4.0999999999999996"/>
    <n v="7333"/>
    <n v="15.847897713060792"/>
    <n v="1459267"/>
    <x v="2"/>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162K34H2"/>
    <s v="boAt LTG 500 Apple MFI Certified for iPhone, iPad and iPod 2Mtr Data Cable(Space Grey)"/>
    <x v="1"/>
    <s v="Accessories&amp;Peripherals"/>
    <s v="Cables&amp;Accessories"/>
    <x v="0"/>
    <n v="849"/>
    <n v="999"/>
    <n v="0.15"/>
    <s v="No"/>
    <n v="4.0999999999999996"/>
    <x v="0"/>
    <n v="4.1373831775700927"/>
    <n v="6736"/>
    <n v="15.839833088906826"/>
    <n v="5718864"/>
    <x v="1"/>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97XJQZ8H"/>
    <s v="Cookwell Bullet Mixer Grinder (5 Jars, 3 Blades, Silver)"/>
    <x v="2"/>
    <s v="Kitchen&amp;HomeAppliances"/>
    <s v="SmallKitchenAppliances"/>
    <x v="41"/>
    <n v="2464"/>
    <n v="6000"/>
    <n v="0.59"/>
    <s v="Yes"/>
    <n v="4.0999999999999996"/>
    <x v="0"/>
    <n v="4.011764705882352"/>
    <n v="8866"/>
    <n v="15.83755126572324"/>
    <n v="21845824"/>
    <x v="1"/>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71R3LHFM"/>
    <s v="Wonderchef Nutri-blend Mixer, Grinder &amp; Blender | Powerful 400W 22000 RPM motor | Stainless steel Blades | 3 unbreakable jars | 2 Years warranty | Online recipe book by Chef Sanjeev Kapoor | Black"/>
    <x v="2"/>
    <s v="Kitchen&amp;HomeAppliances"/>
    <s v="SmallKitchenAppliances"/>
    <x v="41"/>
    <n v="2899"/>
    <n v="5500"/>
    <n v="0.47"/>
    <s v="No"/>
    <n v="3.8"/>
    <x v="0"/>
    <n v="4.0062499999999996"/>
    <n v="8958"/>
    <n v="15.833739768466973"/>
    <n v="25969242"/>
    <x v="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Q3QMFS"/>
    <s v="Classmate Drawing Book - Unruled, 40 Pages, 210 mm x 297 mm - Pack Of 4"/>
    <x v="4"/>
    <s v="OfficePaperProducts"/>
    <s v="Paper"/>
    <x v="76"/>
    <n v="120"/>
    <n v="120"/>
    <n v="0"/>
    <s v="No"/>
    <n v="4.5"/>
    <x v="1"/>
    <n v="4.2823529411764696"/>
    <n v="4951"/>
    <n v="15.822354723628118"/>
    <n v="594120"/>
    <x v="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0E9G8KOY"/>
    <s v="HUL Pureit Germkill kit for Classic 23 L water purifier - 1500 L Capacity"/>
    <x v="2"/>
    <s v="Kitchen&amp;HomeAppliances"/>
    <s v="WaterPurifiers&amp;Accessories"/>
    <x v="105"/>
    <n v="600"/>
    <n v="600"/>
    <n v="0"/>
    <s v="No"/>
    <n v="4.0999999999999996"/>
    <x v="0"/>
    <n v="3.9181818181818184"/>
    <n v="10907"/>
    <n v="15.820619551956314"/>
    <n v="6544200"/>
    <x v="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9WN3SRC7"/>
    <s v="Sony Bravia 164 cm (65 inches) 4K Ultra HD Smart LED Google TV KD-65X74K (Black)"/>
    <x v="0"/>
    <s v="HomeTheater,TV&amp;Video"/>
    <s v="Televisions"/>
    <x v="22"/>
    <n v="77990"/>
    <n v="139900"/>
    <n v="0.44"/>
    <s v="No"/>
    <n v="4.7"/>
    <x v="1"/>
    <n v="4.1903225806451605"/>
    <n v="5935"/>
    <n v="15.812156664709645"/>
    <n v="462870650"/>
    <x v="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8LHTJTBB"/>
    <s v="Dyazo 6 Angles Adjustable Aluminum Ergonomic Foldable Portable Tabletop Laptop/Desktop Riser Stand Holder Compatible for MacBook, HP, Dell, Lenovo &amp; All Other Notebook (Silver)"/>
    <x v="1"/>
    <s v="Accessories&amp;Peripherals"/>
    <s v="LaptopAccessories"/>
    <x v="34"/>
    <n v="599"/>
    <n v="1999"/>
    <n v="0.7"/>
    <s v="Yes"/>
    <n v="4.4000000000000004"/>
    <x v="0"/>
    <n v="4.3000000000000007"/>
    <n v="4736"/>
    <n v="15.804664554330216"/>
    <n v="2836864"/>
    <x v="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1486F4G6"/>
    <s v="Borosil Jumbo 1000-Watt Grill Sandwich Maker (Black)"/>
    <x v="2"/>
    <s v="Kitchen&amp;HomeAppliances"/>
    <s v="SmallKitchenAppliances"/>
    <x v="35"/>
    <n v="2863"/>
    <n v="3690"/>
    <n v="0.22"/>
    <s v="No"/>
    <n v="4.3"/>
    <x v="0"/>
    <n v="4.1111111111111116"/>
    <n v="6987"/>
    <n v="15.804561907055897"/>
    <n v="20003781"/>
    <x v="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s v="B08ZHYNTM1"/>
    <s v="Havells Festiva 1200mm Dust Resistant Ceiling Fan (Gold Mist)"/>
    <x v="2"/>
    <s v="Heating,Cooling&amp;AirQuality"/>
    <s v="Fans"/>
    <x v="49"/>
    <n v="2899"/>
    <n v="4005"/>
    <n v="0.28000000000000003"/>
    <s v="No"/>
    <n v="4.3"/>
    <x v="0"/>
    <n v="4.0999999999999996"/>
    <n v="7140"/>
    <n v="15.80041203560655"/>
    <n v="20698860"/>
    <x v="1"/>
    <s v="Design and finish exotic rich looks with modern styling|Aerodynamically Blade Shape|Speed: 400 RPM; Air Delivery: 230 CMM|Wider tip blade; 2 years comprehensive warranty|Material Type: Aluminium; Mounting Type: Downrod Mount"/>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82T6GVLJ"/>
    <s v="Amazon Basics New Release Nylon USB-A to Lightning Cable Cord, Fast Charging MFi Certified Charger for Apple iPhone, iPad (3-Ft, Rose Gold)"/>
    <x v="1"/>
    <s v="Accessories&amp;Peripherals"/>
    <s v="Cables&amp;Accessories"/>
    <x v="0"/>
    <n v="849"/>
    <n v="1809"/>
    <n v="0.53"/>
    <s v="Yes"/>
    <n v="4.3"/>
    <x v="0"/>
    <n v="4.1377358490566039"/>
    <n v="6547"/>
    <n v="15.790049650816243"/>
    <n v="5558403"/>
    <x v="1"/>
    <s v="Added Protection: An additional layer of protection has been added to the Lightning and USB ends to improve durability and reduce fraying;"/>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SLNG3LW"/>
    <s v="Inalsa Vacuum Cleaner Wet and Dry Micro WD10 with 3in1 Multifunction Wet/Dry/Blowing| 14KPA Suction and Impact Resistant Polymer Tank,(Yellow/Black)"/>
    <x v="2"/>
    <s v="Kitchen&amp;HomeAppliances"/>
    <s v="Vacuum,Cleaning&amp;Ironing"/>
    <x v="47"/>
    <n v="3859"/>
    <n v="10295"/>
    <n v="0.63"/>
    <s v="Yes"/>
    <n v="3.9"/>
    <x v="0"/>
    <n v="4.04"/>
    <n v="8095"/>
    <n v="15.789412817962724"/>
    <n v="31238605"/>
    <x v="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9PNR6F8Q"/>
    <s v="realme 10W Fast Charging Micro-USB Cable (Braided, Black)"/>
    <x v="1"/>
    <s v="Accessories&amp;Peripherals"/>
    <s v="Cables&amp;Accessories"/>
    <x v="0"/>
    <n v="249"/>
    <n v="399"/>
    <n v="0.38"/>
    <s v="No"/>
    <n v="4"/>
    <x v="0"/>
    <n v="4.1361904761904764"/>
    <n v="6558"/>
    <n v="15.787167458102418"/>
    <n v="1632942"/>
    <x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9NR6G588"/>
    <s v="Boult Audio ZCharge Bluetooth Wireless in Ear Earphones with Mic, 40H Playtime and Super Fast Charging, Environmental Noise Cancellation for Pro+ Calling and IPX5 Water Resistant (Black)"/>
    <x v="0"/>
    <s v="Headphones,Earbuds&amp;Accessories"/>
    <s v="Headphones"/>
    <x v="7"/>
    <n v="1199"/>
    <n v="4999"/>
    <n v="0.76"/>
    <s v="Yes"/>
    <n v="3.8"/>
    <x v="0"/>
    <n v="3.7789473684210533"/>
    <n v="14961"/>
    <n v="15.77706615259193"/>
    <n v="17938239"/>
    <x v="1"/>
    <s v="Note : If the size of the earbud tips does not match the size of your ear canals or the headset is not worn properly in your ears, you may not obtain the correct sound qualities or call performance. Change the earbud tips to ones that fit more snugly in your ear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97R45BH8"/>
    <s v="Bajaj New Shakti Neo 15L Vertical Storage Water Heater (Geyser 15 litres) 4 Star BEE Rated Heater For Water Heating with Titanium Armour, Swirl Flow Technology, Glasslined Tank (White), 1 Yr Warranty"/>
    <x v="2"/>
    <s v="Heating,Cooling&amp;AirQuality"/>
    <s v="WaterHeaters&amp;Geysers"/>
    <x v="74"/>
    <n v="5499"/>
    <n v="13150"/>
    <n v="0.57999999999999996"/>
    <s v="Yes"/>
    <n v="4.2"/>
    <x v="0"/>
    <n v="4.1444444444444448"/>
    <n v="6398"/>
    <n v="15.774220189923014"/>
    <n v="35182602"/>
    <x v="1"/>
    <s v="Copper element with efficient longer life|Suitable for 8 bar pressure|Unique Weldfree joint in outer metal body|It comes with Titanium glass lined enamel coated mild steel tank|Installation is not provided free by the brand"/>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0O24PUO6"/>
    <s v="Orpat OEH-1260 2000-Watt Fan Heater (Grey)"/>
    <x v="2"/>
    <s v="Heating,Cooling&amp;AirQuality"/>
    <s v="RoomHeaters"/>
    <x v="91"/>
    <n v="1464"/>
    <n v="1650"/>
    <n v="0.11"/>
    <s v="No"/>
    <n v="4.0999999999999996"/>
    <x v="0"/>
    <n v="3.8000000000000003"/>
    <n v="14120"/>
    <n v="15.769488721499796"/>
    <n v="20671680"/>
    <x v="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BBN56J5H"/>
    <s v="Redmi A1 (Black, 2GB RAM, 32GB Storage) | Segment Best AI Dual Cam | 5000mAh Battery | Leather Texture Design | Android 12"/>
    <x v="0"/>
    <s v="Mobiles&amp;Accessories"/>
    <s v="Smartphones&amp;BasicMobiles"/>
    <x v="3"/>
    <n v="6499"/>
    <n v="8999"/>
    <n v="0.28000000000000003"/>
    <s v="No"/>
    <n v="4"/>
    <x v="0"/>
    <n v="4.0428571428571427"/>
    <n v="7807"/>
    <n v="15.736982353119911"/>
    <n v="50737693"/>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8F47T4X5"/>
    <s v="VR 18 Pcs - 3 Different Size Plastic Food Snack Bag Pouch Clip Sealer Large, Medium, Small Plastic Snack Seal Sealing Bag Clips Vacuum Sealer (Set of 18, Multi-Color) (Multicolor)"/>
    <x v="2"/>
    <s v="Kitchen&amp;HomeAppliances"/>
    <s v="SmallKitchenAppliances"/>
    <x v="106"/>
    <n v="89"/>
    <n v="89"/>
    <n v="0"/>
    <s v="No"/>
    <n v="4.2"/>
    <x v="0"/>
    <n v="3.6714285714285717"/>
    <n v="19621"/>
    <n v="15.760500296341533"/>
    <n v="1746269"/>
    <x v="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08LN8KDM"/>
    <s v="Philips GC1920/28 1440-Watt Non-Stick Soleplate Steam Iron"/>
    <x v="2"/>
    <s v="Kitchen&amp;HomeAppliances"/>
    <s v="Vacuum,Cleaning&amp;Ironing"/>
    <x v="32"/>
    <n v="1849"/>
    <n v="2095"/>
    <n v="0.12"/>
    <s v="No"/>
    <n v="4.3"/>
    <x v="0"/>
    <n v="4.0541666666666663"/>
    <n v="7681"/>
    <n v="15.752360402719873"/>
    <n v="14202169"/>
    <x v="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BBN3WF7V"/>
    <s v="Redmi A1 (Light Green, 2GB RAM 32GB ROM) | Segment Best AI Dual Cam | 5000mAh Battery | Leather Texture Design | Android 12"/>
    <x v="0"/>
    <s v="Mobiles&amp;Accessories"/>
    <s v="Smartphones&amp;BasicMobiles"/>
    <x v="3"/>
    <n v="6499"/>
    <n v="8999"/>
    <n v="0.28000000000000003"/>
    <s v="No"/>
    <n v="4"/>
    <x v="0"/>
    <n v="4.046153846153846"/>
    <n v="7807"/>
    <n v="15.749814901926479"/>
    <n v="50737693"/>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1M5B0TPW"/>
    <s v="Borosil Chef Delite BCH20DBB21 300-Watt Chopper (Black)"/>
    <x v="2"/>
    <s v="Kitchen&amp;HomeAppliances"/>
    <s v="SmallKitchenAppliances"/>
    <x v="107"/>
    <n v="1819"/>
    <n v="2490"/>
    <n v="0.27"/>
    <s v="No"/>
    <n v="4.4000000000000004"/>
    <x v="0"/>
    <n v="4.0374999999999996"/>
    <n v="7946"/>
    <n v="15.747070472555706"/>
    <n v="14453774"/>
    <x v="1"/>
    <s v="Material: Plastic Body- Plastic Bowl- SS Blades|Contents: 1N Motor Unit- 1N Chopping Container- 1 Blade set- 1N Rubber Lid &amp; 1 User Manual"/>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7KRCW6LZ"/>
    <s v="TP-Link Nano AC600 USB Wi-Fi Adapter(Archer T2U Nano)- 2.4G/5G Dual Band Wireless Network Adapter for PC Desktop Laptop, Mini Travel Size, Supports Windows 11,10, 8.1, 8, 7, XP/Mac OS 10.9-10.15"/>
    <x v="1"/>
    <s v="NetworkingDevices"/>
    <s v="NetworkAdapters"/>
    <x v="9"/>
    <n v="999"/>
    <n v="1599"/>
    <n v="0.38"/>
    <s v="No"/>
    <n v="4.3"/>
    <x v="0"/>
    <n v="3.8571428571428572"/>
    <n v="12093"/>
    <n v="15.747055576469704"/>
    <n v="12080907"/>
    <x v="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756KCV5K"/>
    <s v="Prestige PIC 15.0+ 1900-Watt Induction Cooktop (Black)"/>
    <x v="2"/>
    <s v="Kitchen&amp;HomeAppliances"/>
    <s v="SmallKitchenAppliances"/>
    <x v="30"/>
    <n v="3180"/>
    <n v="5295"/>
    <n v="0.4"/>
    <s v="No"/>
    <n v="4.2"/>
    <x v="0"/>
    <n v="4.1000000000000005"/>
    <n v="6919"/>
    <n v="15.74443498727271"/>
    <n v="22002420"/>
    <x v="1"/>
    <s v="Concealed and feather touch buttons|Anti magnetic wall, Push Button Controls|Body Material - Full Glass|Automatic voltage regulator . Indian menu option|Unique design for protection against insects|Warranty: 1 year on product|Power: 1900 watts; Operating Voltage: 230 volts"/>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BN4DZBD"/>
    <s v="Redmi A1 (Light Blue, 2GB RAM, 32GB Storage) | Segment Best AI Dual Cam | 5000mAh Battery | Leather Texture Design | Android 12"/>
    <x v="0"/>
    <s v="Mobiles&amp;Accessories"/>
    <s v="Smartphones&amp;BasicMobiles"/>
    <x v="3"/>
    <n v="6499"/>
    <n v="8999"/>
    <n v="0.28000000000000003"/>
    <s v="No"/>
    <n v="4"/>
    <x v="0"/>
    <n v="4.05"/>
    <n v="7807"/>
    <n v="15.764786208867474"/>
    <n v="50737693"/>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8CYNJ5KY"/>
    <s v="HP 682 Black Original Ink Cartridge"/>
    <x v="1"/>
    <s v="Printers,Inks&amp;Accessories"/>
    <s v="Inks,Toners&amp;Cartridges"/>
    <x v="82"/>
    <n v="828"/>
    <n v="861"/>
    <n v="0.04"/>
    <s v="No"/>
    <n v="4.2"/>
    <x v="0"/>
    <n v="4.3000000000000007"/>
    <n v="4567"/>
    <n v="15.736822209522506"/>
    <n v="3781476"/>
    <x v="1"/>
    <s v="Page yield-480|Compatible with HP Deskjet plus ink advantage 6075, 6078, 6475, 6478|Original HP ink cartridge"/>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98R25TGC"/>
    <s v="Noise Buds VS201 V2 in-Ear Truly Wireless Earbuds with Dual Equalizer | with Mic | Total 14-Hour Playtime | Full Touch Control | IPX5 Water Resistance and Bluetooth v5.1 (Olive Green)"/>
    <x v="0"/>
    <s v="Headphones,Earbuds&amp;Accessories"/>
    <s v="Headphones"/>
    <x v="7"/>
    <n v="1299"/>
    <n v="2999"/>
    <n v="0.56999999999999995"/>
    <s v="Yes"/>
    <n v="3.8"/>
    <x v="0"/>
    <n v="3.7777777777777786"/>
    <n v="14629"/>
    <n v="15.735367454251179"/>
    <n v="19003071"/>
    <x v="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7GXPDLYQ"/>
    <s v="PRO365 Indo Mocktails/Coffee Foamer/Cappuccino/Lemonade/Milk Frother (6 Months Warranty)"/>
    <x v="2"/>
    <s v="Kitchen&amp;HomeAppliances"/>
    <s v="SmallKitchenAppliances"/>
    <x v="73"/>
    <n v="249"/>
    <n v="499"/>
    <n v="0.5"/>
    <s v="Yes"/>
    <n v="3.3"/>
    <x v="2"/>
    <n v="4.0066666666666668"/>
    <n v="8427"/>
    <n v="15.729069604590491"/>
    <n v="2098323"/>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7WJXCTG9"/>
    <s v="Pigeon by Stovekraft Amaze Plus Electric Kettle (14313) with Stainless Steel Body, 1.8 litre, used for boiling Water, making tea and coffee, instant noodles, soup etc. 1500 Watt (Silver)"/>
    <x v="2"/>
    <s v="Kitchen&amp;HomeAppliances"/>
    <s v="SmallKitchenAppliances"/>
    <x v="17"/>
    <n v="699"/>
    <n v="1345"/>
    <n v="0.48"/>
    <s v="No"/>
    <n v="3.9"/>
    <x v="0"/>
    <n v="4.0043478260869572"/>
    <n v="8446"/>
    <n v="15.723882596270508"/>
    <n v="5903754"/>
    <x v="1"/>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8235JZFB"/>
    <s v="Crompton InstaGlide 1000-Watts Dry Iron with American Heritage Coating, Pack of 1 Iron"/>
    <x v="2"/>
    <s v="Kitchen&amp;HomeAppliances"/>
    <s v="Vacuum,Cleaning&amp;Ironing"/>
    <x v="32"/>
    <n v="850"/>
    <n v="1000"/>
    <n v="0.15"/>
    <s v="No"/>
    <n v="4.0999999999999996"/>
    <x v="0"/>
    <n v="4.0489361702127651"/>
    <n v="7619"/>
    <n v="15.717787894594167"/>
    <n v="6476150"/>
    <x v="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0LY17RHI"/>
    <s v="Camlin Elegante Fountain Pen - Black/Blue/Red"/>
    <x v="4"/>
    <s v="OfficePaperProducts"/>
    <s v="Paper"/>
    <x v="76"/>
    <n v="225"/>
    <n v="225"/>
    <n v="0"/>
    <s v="No"/>
    <n v="4.0999999999999996"/>
    <x v="0"/>
    <n v="4.2687499999999998"/>
    <n v="4798"/>
    <n v="15.713912263774022"/>
    <n v="1079550"/>
    <x v="0"/>
    <s v="Handcrafted with Gold plated nib|Brass Cap Chrome body|Elegant design"/>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81FG1QYX"/>
    <s v="Wayona Type C Cable Nylon Braided USB C QC 3.0 Fast Charging Short Power Bank Cable for Samsung Galaxy S10e/S10+/S10/S9/S9+/Note 9/S8/Note 8, LG G7 G5 G6, Moto G6 G7 (0.25M, Black)"/>
    <x v="1"/>
    <s v="Accessories&amp;Peripherals"/>
    <s v="Cables&amp;Accessories"/>
    <x v="0"/>
    <n v="339"/>
    <n v="999"/>
    <n v="0.66"/>
    <s v="Yes"/>
    <n v="4.3"/>
    <x v="0"/>
    <n v="4.1374999999999993"/>
    <n v="6255"/>
    <n v="15.707177761964285"/>
    <n v="212044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1FJWN52"/>
    <s v="Wayona Usb Type C To Usb Nylon Braided Quick Charger Fast Charging Short Cable For Smartphone (Samsung Galaxy S21/S20/S10/S9/S9+/Note 9/S8/Note 8, Lg G7 G5 G6, Moto G6 G7) (0.25M,Grey)"/>
    <x v="1"/>
    <s v="Accessories&amp;Peripherals"/>
    <s v="Cables&amp;Accessories"/>
    <x v="0"/>
    <n v="339"/>
    <n v="999"/>
    <n v="0.66"/>
    <s v="Yes"/>
    <n v="4.3"/>
    <x v="0"/>
    <n v="4.1359223300970864"/>
    <n v="6255"/>
    <n v="15.701188458854979"/>
    <n v="212044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PLHTTB4"/>
    <s v="Zodo 8. 5 inch LCD E-Writer Electronic Writing Pad/Tablet Drawing Board (Paperless Memo Digital Tablet)"/>
    <x v="1"/>
    <s v="Accessories&amp;Peripherals"/>
    <s v="Keyboards,Mice&amp;InputDevices"/>
    <x v="87"/>
    <n v="100"/>
    <n v="499"/>
    <n v="0.8"/>
    <s v="Yes"/>
    <n v="3.5"/>
    <x v="0"/>
    <n v="3.94"/>
    <n v="9638"/>
    <n v="15.697086002268451"/>
    <n v="963800"/>
    <x v="2"/>
    <s v="Size: 8. 5 inch|Good grade"/>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1N4EV2TL"/>
    <s v="Logitech MK240 Nano Wireless USB Keyboard and Mouse Set, 12 Function Keys 2.4GHz Wireless, 1000DPI, Spill-Resistant Design, PC/Mac, Black/Chartreuse Yellow"/>
    <x v="1"/>
    <s v="Accessories&amp;Peripherals"/>
    <s v="Keyboards,Mice&amp;InputDevices"/>
    <x v="48"/>
    <n v="1495"/>
    <n v="1995"/>
    <n v="0.25"/>
    <s v="No"/>
    <n v="4.3"/>
    <x v="0"/>
    <n v="4.0666666666666673"/>
    <n v="7241"/>
    <n v="15.696757983289373"/>
    <n v="10825295"/>
    <x v="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JW1GVS7"/>
    <s v="URBN 20000 mAh Lithium_Polymer 22.5W Super Fast Charging Ultra Compact Power Bank with Quick Charge &amp; Power Delivery, Type C Input/Output, Made in India, Type C Cable Included (Camo)"/>
    <x v="0"/>
    <s v="Mobiles&amp;Accessories"/>
    <s v="MobileAccessories"/>
    <x v="14"/>
    <n v="2179"/>
    <n v="3999"/>
    <n v="0.46"/>
    <s v="No"/>
    <n v="4"/>
    <x v="0"/>
    <n v="4"/>
    <n v="8380"/>
    <n v="15.693183362622015"/>
    <n v="18260020"/>
    <x v="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8CNLYKW5"/>
    <s v="Lifelong Power - Pro 500 Watt 3 Jar Mixer Grinder with 3 Speed Control and 1100 Watt Dry Non-Stick soleplate Iron Super Combo (White and Grey, 1 Year Warranty)"/>
    <x v="2"/>
    <s v="Kitchen&amp;HomeAppliances"/>
    <s v="SmallKitchenAppliances"/>
    <x v="41"/>
    <n v="1699"/>
    <n v="3398"/>
    <n v="0.5"/>
    <s v="Yes"/>
    <n v="3.8"/>
    <x v="0"/>
    <n v="4.0199999999999996"/>
    <n v="7988"/>
    <n v="15.688019533057584"/>
    <n v="13571612"/>
    <x v="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7QDSN9V6"/>
    <s v="INALSA Electric Kettle 1.5 Litre with Stainless Steel Body - Absa|Auto Shut Off &amp; Boil Dry Protection Safety Features| Cordless Base &amp; Cord Winder|Hot Water Kettle |Water Heater Jug"/>
    <x v="2"/>
    <s v="Kitchen&amp;HomeAppliances"/>
    <s v="SmallKitchenAppliances"/>
    <x v="17"/>
    <n v="699"/>
    <n v="1595"/>
    <n v="0.56000000000000005"/>
    <s v="Yes"/>
    <n v="4.0999999999999996"/>
    <x v="0"/>
    <n v="4.0090909090909097"/>
    <n v="8090"/>
    <n v="15.667536097428149"/>
    <n v="5654910"/>
    <x v="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8K9PX15C"/>
    <s v="Zebronics Zeb Wonderbar 10 USB Powered 2.0 Computer Speaker with RGB Lights"/>
    <x v="1"/>
    <s v="Accessories&amp;Peripherals"/>
    <s v="Audio&amp;VideoAccessories"/>
    <x v="108"/>
    <n v="849"/>
    <n v="1499"/>
    <n v="0.43"/>
    <s v="No"/>
    <n v="4"/>
    <x v="0"/>
    <n v="4.05"/>
    <n v="7352"/>
    <n v="15.659181492185548"/>
    <n v="6241848"/>
    <x v="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97JQ1J5G"/>
    <s v="Zebronics ZEB-90HB USB Hub, 4 Ports, Pocket Sized, Plug &amp; Play, for Laptop &amp; Computers"/>
    <x v="1"/>
    <s v="Accessories&amp;Peripherals"/>
    <s v="USBHubs"/>
    <x v="98"/>
    <n v="179"/>
    <n v="499"/>
    <n v="0.64"/>
    <s v="Yes"/>
    <n v="3.4"/>
    <x v="2"/>
    <n v="3.9999999999999996"/>
    <n v="9385"/>
    <n v="15.889922199505902"/>
    <n v="1679915"/>
    <x v="2"/>
    <s v="4-Port USB 2.0 Hub. Cable length 50 cm|Useful for Laptops, PC &amp; Computers, Mac book|Pocket Sized, Easy to Carry|Plug &amp; Play"/>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994GP1CX"/>
    <s v="LS LAPSTER Quality Assured Universal Silicone 15.6&quot; Keyboard Protector Skin|| Keyboard Dust Cover|| Keyboard Skin for 15.6&quot; Laptop| 15.6&quot; Keyguard| (3.93 x 11.81 x 0.39 inches)"/>
    <x v="1"/>
    <s v="Accessories&amp;Peripherals"/>
    <s v="Keyboards,Mice&amp;InputDevices"/>
    <x v="68"/>
    <n v="115"/>
    <n v="999"/>
    <n v="0.88"/>
    <s v="Yes"/>
    <n v="3.3"/>
    <x v="2"/>
    <n v="4.1833333333333327"/>
    <n v="5692"/>
    <n v="15.709843952278304"/>
    <n v="654580"/>
    <x v="2"/>
    <s v="-Easy to attach, remove and wash.|-Protect from food and water spillage.|-Suitable for 15.6Inch Laptop Silicone Keyboard Protector Keyguard.|-Keep your laptop keyboard protected from dust and water spilling.|-Its transparent colour, keeps the original texture and look of the keyboard."/>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L9FW9GF"/>
    <s v="Zebronics Zeb-Power Wired USB Mouse, 3-Button, 1200 DPI Optical Sensor, Plug &amp; Play, for Windows/Mac"/>
    <x v="1"/>
    <s v="Accessories&amp;Peripherals"/>
    <s v="Keyboards,Mice&amp;InputDevices"/>
    <x v="15"/>
    <n v="149"/>
    <n v="249"/>
    <n v="0.4"/>
    <s v="No"/>
    <n v="4"/>
    <x v="0"/>
    <n v="4.2200000000000006"/>
    <n v="5057"/>
    <n v="15.630790641535391"/>
    <n v="753493"/>
    <x v="2"/>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MCD9JFY"/>
    <s v="Tygot 10 Inches Big LED Ring Light for Camera, Phone tiktok YouTube Video Shooting and Makeup, 10&quot; inch Ring Light with 7 Feet Long Foldable and Lightweight Tripod Stand"/>
    <x v="0"/>
    <s v="Cameras&amp;Photography"/>
    <s v="Flashes"/>
    <x v="109"/>
    <n v="799"/>
    <n v="1999"/>
    <n v="0.6"/>
    <s v="Yes"/>
    <n v="3.8"/>
    <x v="0"/>
    <n v="3.8"/>
    <n v="12958"/>
    <n v="15.627771661486921"/>
    <n v="10353442"/>
    <x v="1"/>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09UORDX4"/>
    <s v="Philips Hi113 1000-Watt Plastic Body Ptfe Coating Dry Iron, Pack of 1"/>
    <x v="2"/>
    <s v="Kitchen&amp;HomeAppliances"/>
    <s v="Vacuum,Cleaning&amp;Ironing"/>
    <x v="32"/>
    <n v="949"/>
    <n v="975"/>
    <n v="0.03"/>
    <s v="No"/>
    <n v="4.3"/>
    <x v="0"/>
    <n v="4.0478260869565199"/>
    <n v="7223"/>
    <n v="15.619661188832051"/>
    <n v="6854627"/>
    <x v="1"/>
    <s v="Black american heritage coating for easy gliding|Button groove speeds up ironing along buttons and seams|Iron temperature-ready light; Warranty: 2 years on product|Power: 1000 watts; operating voltage: 240 volts|Color Name: White; Size Name: Multi; Material Type: Other"/>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0J5DYCCA"/>
    <s v="Havells Ventil Air DSP 230mm Exhaust Fan (Pista Green)"/>
    <x v="2"/>
    <s v="Heating,Cooling&amp;AirQuality"/>
    <s v="Fans"/>
    <x v="79"/>
    <n v="1399"/>
    <n v="1890"/>
    <n v="0.26"/>
    <s v="No"/>
    <n v="4"/>
    <x v="0"/>
    <n v="4"/>
    <n v="8031"/>
    <n v="15.619294799203777"/>
    <n v="11235369"/>
    <x v="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B5LVS732"/>
    <s v="Noise Pulse Go Buzz Smart Watch Bluetooth Calling with 1.69&quot; Display, 550 NITS, 150+ Cloud Watch Face, SPo2, Heart Rate Tracking, 100 Sports Mode with Auto Detection, Longer Battery (Jet Black)"/>
    <x v="0"/>
    <s v="WearableTechnology"/>
    <s v="SmartWatches"/>
    <x v="20"/>
    <n v="1898"/>
    <n v="4999"/>
    <n v="0.62"/>
    <s v="Yes"/>
    <n v="4.0999999999999996"/>
    <x v="0"/>
    <n v="3.8759999999999986"/>
    <n v="10689"/>
    <n v="15.616317585389217"/>
    <n v="20287722"/>
    <x v="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78HG2ZPS"/>
    <s v="Butterfly Smart Wet Grinder, 2L (White) with Coconut Scrapper Attachment, Output - 150 W, Input 260 W"/>
    <x v="2"/>
    <s v="Kitchen&amp;HomeAppliances"/>
    <s v="SmallKitchenAppliances"/>
    <x v="110"/>
    <n v="3657.66"/>
    <n v="5156"/>
    <n v="0.28999999999999998"/>
    <s v="No"/>
    <n v="3.9"/>
    <x v="0"/>
    <n v="3.8"/>
    <n v="12837"/>
    <n v="15.612290011123385"/>
    <n v="46953381.420000002"/>
    <x v="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0P93X6EK"/>
    <s v="Classmate Soft Cover 6 Subject Spiral Binding Notebook, Unruled, 300 Pages"/>
    <x v="4"/>
    <s v="OfficePaperProducts"/>
    <s v="Paper"/>
    <x v="76"/>
    <n v="157"/>
    <n v="160"/>
    <n v="0.02"/>
    <s v="No"/>
    <n v="4.5"/>
    <x v="1"/>
    <n v="4.28"/>
    <n v="4428"/>
    <n v="15.606188311618768"/>
    <n v="695196"/>
    <x v="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8WRKSF9D"/>
    <s v="V-Guard Divino 5 Star Rated 15 Litre Storage Water Heater (Geyser) with Advanced Safety Features, White"/>
    <x v="2"/>
    <s v="Heating,Cooling&amp;AirQuality"/>
    <s v="WaterHeaters&amp;Geysers"/>
    <x v="74"/>
    <n v="6499"/>
    <n v="8500"/>
    <n v="0.24"/>
    <s v="No"/>
    <n v="4.4000000000000004"/>
    <x v="0"/>
    <n v="4.1375000000000002"/>
    <n v="5865"/>
    <n v="15.591515267641757"/>
    <n v="38116635"/>
    <x v="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0P0R95EA"/>
    <s v="Usha IH2415 1500-Watt Immersion Heater (Silver)"/>
    <x v="2"/>
    <s v="Heating,Cooling&amp;AirQuality"/>
    <s v="WaterHeaters&amp;Geysers"/>
    <x v="42"/>
    <n v="510"/>
    <n v="640"/>
    <n v="0.2"/>
    <s v="No"/>
    <n v="4.0999999999999996"/>
    <x v="0"/>
    <n v="4.0399999999999991"/>
    <n v="7229"/>
    <n v="15.590918721069901"/>
    <n v="3686790"/>
    <x v="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97MKZHNV"/>
    <s v="Racold Pronto Pro 3Litres 3KW Vertical Instant Water Heater (Geyser)"/>
    <x v="2"/>
    <s v="Heating,Cooling&amp;AirQuality"/>
    <s v="WaterHeaters&amp;Geysers"/>
    <x v="29"/>
    <n v="2949"/>
    <n v="4849"/>
    <n v="0.39"/>
    <s v="No"/>
    <n v="4.2"/>
    <x v="0"/>
    <n v="3.9944444444444449"/>
    <n v="7968"/>
    <n v="15.583940841596425"/>
    <n v="23497632"/>
    <x v="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J2BQZD6"/>
    <s v="Kuber Industries Nylon Mesh Laundry Basket|Sturdy Material &amp; Durable Handles|Netted Lightweight Laundry Bag, Size 36 x 36 x 58, Capicity 30 Ltr (Pink)"/>
    <x v="2"/>
    <s v="HomeStorage&amp;Organization"/>
    <s v="LaundryOrganization"/>
    <x v="99"/>
    <n v="199"/>
    <n v="399"/>
    <n v="0.5"/>
    <s v="Yes"/>
    <n v="3.7"/>
    <x v="0"/>
    <n v="3.9916666666666658"/>
    <n v="7945"/>
    <n v="15.568093004871379"/>
    <n v="1581055"/>
    <x v="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9BCNQ9R2"/>
    <s v="DYAZO USB 3.0 Type C Female to USB A Male Connector/Converter/Adapter Compatible for Samsung Galaxy Note s 20 10 Plus Ultra,Google Pixel 4 5 3 2 &amp; Other Type-c Devices"/>
    <x v="0"/>
    <s v="Mobiles&amp;Accessories"/>
    <s v="MobileAccessories"/>
    <x v="63"/>
    <n v="139"/>
    <n v="499"/>
    <n v="0.72"/>
    <s v="Yes"/>
    <n v="4.2"/>
    <x v="0"/>
    <n v="4.2"/>
    <n v="4971"/>
    <n v="15.525430703872352"/>
    <n v="690969"/>
    <x v="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1F7B2JCI"/>
    <s v="Dynore Stainless Steel Set of 4 Measuring Cup and 4 Measuring Spoon"/>
    <x v="2"/>
    <s v="Kitchen&amp;HomeAppliances"/>
    <s v="Coffee,Tea&amp;Espresso"/>
    <x v="111"/>
    <n v="184"/>
    <n v="450"/>
    <n v="0.59"/>
    <s v="Yes"/>
    <n v="4.2"/>
    <x v="0"/>
    <n v="4.2"/>
    <n v="4971"/>
    <n v="15.525430703872352"/>
    <n v="914664"/>
    <x v="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7YWS9SP9"/>
    <s v="Zebronics, ZEB-NC3300 USB Powered Laptop Cooling Pad with Dual Fan, Dual USB Port and Blue LED Lights"/>
    <x v="1"/>
    <s v="Accessories&amp;Peripherals"/>
    <s v="LaptopAccessories"/>
    <x v="50"/>
    <n v="599"/>
    <n v="999"/>
    <n v="0.4"/>
    <s v="No"/>
    <n v="4"/>
    <x v="0"/>
    <n v="4"/>
    <n v="7601"/>
    <n v="15.52371146106834"/>
    <n v="4552999"/>
    <x v="1"/>
    <s v="Zebronics Zeb- NC3300 USB powered laptop cooling pad. Speakers: No|Light in weight has dual 120mm fan with Blue LED lights, dual USB ports|It has silent operation and retractable stand for easy usage|1 year carry in to service center"/>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1LYLJ99X"/>
    <s v="HP v222w 64GB USB 2.0 Pen Drive (Silver)"/>
    <x v="1"/>
    <s v="ExternalDevices&amp;DataStorage"/>
    <s v="PenDrives"/>
    <x v="2"/>
    <n v="449"/>
    <n v="1300"/>
    <n v="0.65"/>
    <s v="Yes"/>
    <n v="4.2"/>
    <x v="0"/>
    <n v="4.2"/>
    <n v="4959"/>
    <n v="15.521023041258831"/>
    <n v="2226591"/>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LY9W8AF"/>
    <s v="Cello Eliza Plastic Laundry Bag/Basket, 50 litres, Light Grey"/>
    <x v="2"/>
    <s v="HomeStorage&amp;Organization"/>
    <s v="LaundryOrganization"/>
    <x v="99"/>
    <n v="998.06"/>
    <n v="1282"/>
    <n v="0.22"/>
    <s v="No"/>
    <n v="4.2"/>
    <x v="0"/>
    <n v="4.0181818181818176"/>
    <n v="7274"/>
    <n v="15.51754713604374"/>
    <n v="7259888.4399999995"/>
    <x v="1"/>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162LYSFS"/>
    <s v="boAt LTG 500 Apple MFI Certified for iPhone, iPad and iPod 2Mtr Data Cable(Metallic Silver)"/>
    <x v="1"/>
    <s v="Accessories&amp;Peripherals"/>
    <s v="Cables&amp;Accessories"/>
    <x v="0"/>
    <n v="799"/>
    <n v="1749"/>
    <n v="0.54"/>
    <s v="Yes"/>
    <n v="4.0999999999999996"/>
    <x v="0"/>
    <n v="4.1343137254901956"/>
    <n v="5626"/>
    <n v="15.50482132471018"/>
    <n v="4495174"/>
    <x v="1"/>
    <s v="Spaceship grade aluminium cable casing ensures long-lasting durability and reliable charging|Length: 2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B2X35B1K"/>
    <s v="Noise ColorFit Ultra 2 Buzz 1.78&quot; AMOLED Bluetooth Calling Watch with 368*448px Always On Display, Premium Metallic Finish, 100+ Watch Faces, 100+ Sports Modes, Health Suite (Jet Black)"/>
    <x v="0"/>
    <s v="WearableTechnology"/>
    <s v="SmartWatches"/>
    <x v="20"/>
    <n v="3999"/>
    <n v="6999"/>
    <n v="0.43"/>
    <s v="No"/>
    <n v="4.0999999999999996"/>
    <x v="0"/>
    <n v="3.8666666666666658"/>
    <n v="10229"/>
    <n v="15.504852450353683"/>
    <n v="40905771"/>
    <x v="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MKP344P"/>
    <s v="Tecno Spark 8T (Turquoise Cyan, 4GB RAM,64GB Storage) | 50MP AI Camera | 7GB Expandable RAM"/>
    <x v="0"/>
    <s v="Mobiles&amp;Accessories"/>
    <s v="Smartphones&amp;BasicMobiles"/>
    <x v="3"/>
    <n v="8499"/>
    <n v="12999"/>
    <n v="0.35"/>
    <s v="No"/>
    <n v="4.0999999999999996"/>
    <x v="0"/>
    <n v="4.0545454545454538"/>
    <n v="6662"/>
    <n v="15.503243061068988"/>
    <n v="56620338"/>
    <x v="1"/>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9ND94ZRG"/>
    <s v="Boult Audio Airbass Propods X TWS Bluetooth Truly Wireless in Ear Earbuds with Mic, 32H Playtime, Fast Charging Type-C, Ipx5 Water Resistant, Touch Controls and Voice Assistant (Red)"/>
    <x v="0"/>
    <s v="Headphones,Earbuds&amp;Accessories"/>
    <s v="Headphones"/>
    <x v="7"/>
    <n v="1099"/>
    <n v="5999"/>
    <n v="0.82"/>
    <s v="Yes"/>
    <n v="3.5"/>
    <x v="0"/>
    <n v="3.7764705882352945"/>
    <n v="12966"/>
    <n v="15.532017446838612"/>
    <n v="14249634"/>
    <x v="1"/>
    <s v="Note : If the size of the earbud tips does not match the size of your ear canals or the headset is not worn properly in your ears, you may not obtain the correct sound qualities or call performance. Change the earbud tips to ones that fit more snugly in your ears"/>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7SBGFDX9"/>
    <s v="Pentonic Multicolor Ball Point Pen, Pack of 10"/>
    <x v="4"/>
    <s v="OfficePaperProducts"/>
    <s v="Paper"/>
    <x v="76"/>
    <n v="120"/>
    <n v="120"/>
    <n v="0"/>
    <s v="No"/>
    <n v="4.0999999999999996"/>
    <x v="0"/>
    <n v="4.2642857142857142"/>
    <n v="4308"/>
    <n v="15.498019764076824"/>
    <n v="516960"/>
    <x v="2"/>
    <s v="0.7 mm tip size|Black Body, Multicolor Ink(Black, Red, Green, Pink, Turquoise Blue, Orange, Blue, Brown, Purple, Lime Green), Pack of 10|Easy flow Ink Technology|Sleek Matte Finish|Featherlite feel"/>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8MTCKDYN"/>
    <s v="Gizga Essentials Spiral Cable Protector Cord Saver for Mac Charger, iPhone Charger, Wire Protector, Lightweight Durable Flexible Wire Winder for Charging Cables, Data Cables, Earphones, Pack of 10"/>
    <x v="0"/>
    <s v="Mobiles&amp;Accessories"/>
    <s v="MobileAccessories"/>
    <x v="0"/>
    <n v="119"/>
    <n v="299"/>
    <n v="0.6"/>
    <s v="Yes"/>
    <n v="4.0999999999999996"/>
    <x v="0"/>
    <n v="4.1346534653465339"/>
    <n v="5999"/>
    <n v="15.621346160002071"/>
    <n v="713881"/>
    <x v="2"/>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Y5MP7C4"/>
    <s v="Noise Buds Vs104 Bluetooth Truly Wireless in Ear Earbuds with Mic, 30-Hours of Playtime, Instacharge, 13Mm Driver and Hyper Sync (Charcoal Black)"/>
    <x v="0"/>
    <s v="Headphones,Earbuds&amp;Accessories"/>
    <s v="Headphones"/>
    <x v="7"/>
    <n v="1299"/>
    <n v="3499"/>
    <n v="0.63"/>
    <s v="Yes"/>
    <n v="3.9"/>
    <x v="0"/>
    <n v="3.7937500000000006"/>
    <n v="12452"/>
    <n v="15.536445692347479"/>
    <n v="16175148"/>
    <x v="1"/>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82T6GXS5"/>
    <s v="AmazonBasics New Release Nylon USB-A to Lightning Cable Cord, MFi Certified Charger for Apple iPhone, iPad, Silver, 6-Ft"/>
    <x v="1"/>
    <s v="Accessories&amp;Peripherals"/>
    <s v="Cables&amp;Accessories"/>
    <x v="0"/>
    <n v="999"/>
    <n v="2100"/>
    <n v="0.52"/>
    <s v="Yes"/>
    <n v="4.5"/>
    <x v="1"/>
    <n v="4.1349999999999998"/>
    <n v="5492"/>
    <n v="15.464112691953318"/>
    <n v="5486508"/>
    <x v="1"/>
    <s v="Added Protection: An additional layer of protection has been added to the Lightning and USB ends to improve durability and reduce fraying;"/>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7NPBG1B4"/>
    <s v="AmazonBasics High Speed 55 Watt Oscillating Pedestal Fan, 400mm Sweep Length, White (Without Remote)"/>
    <x v="2"/>
    <s v="Heating,Cooling&amp;AirQuality"/>
    <s v="Fans"/>
    <x v="112"/>
    <n v="1982.84"/>
    <n v="3300"/>
    <n v="0.4"/>
    <s v="No"/>
    <n v="4.0999999999999996"/>
    <x v="0"/>
    <n v="4.0999999999999996"/>
    <n v="5873"/>
    <n v="15.452629162965803"/>
    <n v="11645219.32"/>
    <x v="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9SJ1FTYV"/>
    <s v="Sounce Protective Case Cover Compatible Boat Xtend Overall Protective Case TPU HD Clear Ultra-Thin Cover with Unbreakable Screen Guard"/>
    <x v="0"/>
    <s v="Mobiles&amp;Accessories"/>
    <s v="MobileAccessories"/>
    <x v="113"/>
    <n v="199"/>
    <n v="1899"/>
    <n v="0.9"/>
    <s v="Yes"/>
    <n v="4"/>
    <x v="0"/>
    <n v="4.2"/>
    <n v="4740"/>
    <n v="15.438653812339618"/>
    <n v="943260"/>
    <x v="2"/>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7CWNJLPC"/>
    <s v="AmazonBasics Double Braided Nylon USB Type-C to Type-C 2.0 Cable Smartphone (Dark Grey, 3 feet)"/>
    <x v="1"/>
    <s v="Accessories&amp;Peripherals"/>
    <s v="Cables&amp;Accessories"/>
    <x v="0"/>
    <n v="499"/>
    <n v="1200"/>
    <n v="0.57999999999999996"/>
    <s v="Yes"/>
    <n v="4.3"/>
    <x v="0"/>
    <n v="4.1313131313131306"/>
    <n v="5451"/>
    <n v="15.436882237267858"/>
    <n v="2720049"/>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MZCQYHZ"/>
    <s v="Ambrane 10000mAh Slim Power Bank, 20W Fast Charging, Dual Output, Type C PD (Input &amp; Output), Quick Charge, Li-Polymer, Multi-Layer Protection for iPhone, Anrdoid &amp; Other Devices (Stylo 10K, Green)"/>
    <x v="0"/>
    <s v="Mobiles&amp;Accessories"/>
    <s v="MobileAccessories"/>
    <x v="14"/>
    <n v="999"/>
    <n v="1599"/>
    <n v="0.38"/>
    <s v="No"/>
    <n v="4"/>
    <x v="0"/>
    <n v="4"/>
    <n v="7222"/>
    <n v="15.434870459441166"/>
    <n v="7214778"/>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7SY4C3TD"/>
    <s v="HP GT 53 XL Cartridge Ink"/>
    <x v="1"/>
    <s v="Printers,Inks&amp;Accessories"/>
    <s v="Inks,Toners&amp;Cartridges"/>
    <x v="82"/>
    <n v="596"/>
    <n v="723"/>
    <n v="0.18"/>
    <s v="No"/>
    <n v="4.4000000000000004"/>
    <x v="0"/>
    <n v="4.4000000000000004"/>
    <n v="3219"/>
    <n v="15.434565835461656"/>
    <n v="1918524"/>
    <x v="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0935MGHS"/>
    <s v="Prestige PSMFB 800 Watt Sandwich Toaster with Fixed Plates, Black"/>
    <x v="2"/>
    <s v="Kitchen&amp;HomeAppliances"/>
    <s v="SmallKitchenAppliances"/>
    <x v="35"/>
    <n v="1199"/>
    <n v="1795"/>
    <n v="0.33"/>
    <s v="No"/>
    <n v="4.2"/>
    <x v="0"/>
    <n v="4.0874999999999995"/>
    <n v="5967"/>
    <n v="15.433700279124102"/>
    <n v="7154433"/>
    <x v="1"/>
    <s v="Content: Prestige sandwich toaster with fixed sandwich plate|Voltage: 230V; Wattage: 800W; Capacity 4 Slices|Weight: 1.06kg."/>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CWDX49D"/>
    <s v="AmazonBasics Double Braided Nylon USB Type-C to Type-C 2.0 Cable, Charging Adapter, Smartphone 6 feet, Dark Grey"/>
    <x v="1"/>
    <s v="Accessories&amp;Peripherals"/>
    <s v="Cables&amp;Accessories"/>
    <x v="0"/>
    <n v="649"/>
    <n v="1600"/>
    <n v="0.59"/>
    <s v="Yes"/>
    <n v="4.3"/>
    <x v="0"/>
    <n v="4.1295918367346935"/>
    <n v="5451"/>
    <n v="15.43045052394611"/>
    <n v="3537699"/>
    <x v="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7QHHCB27"/>
    <s v="KENT 16044 Hand Blender Stainless Steel 400 W | Variable Speed Control | Easy to Clean and Store | Low Noise Operation"/>
    <x v="2"/>
    <s v="Kitchen&amp;HomeAppliances"/>
    <s v="SmallKitchenAppliances"/>
    <x v="73"/>
    <n v="1499"/>
    <n v="2100"/>
    <n v="0.28999999999999998"/>
    <s v="No"/>
    <n v="4.0999999999999996"/>
    <x v="0"/>
    <n v="4.0571428571428578"/>
    <n v="6355"/>
    <n v="15.430060347771962"/>
    <n v="9526145"/>
    <x v="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9CTRPSJR"/>
    <s v="Storio Kids Toys LCD Writing Tablet 8.5Inch E-Note Pad Best Birthday Gift for Girls Boys, Multicolor (SC1667)"/>
    <x v="1"/>
    <s v="Accessories&amp;Peripherals"/>
    <s v="Keyboards,Mice&amp;InputDevices"/>
    <x v="87"/>
    <n v="217"/>
    <n v="237"/>
    <n v="0.08"/>
    <s v="No"/>
    <n v="3.8"/>
    <x v="0"/>
    <n v="3.9888888888888889"/>
    <n v="7354"/>
    <n v="15.423368678509046"/>
    <n v="1595818"/>
    <x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11VCGL5"/>
    <s v="Mi Air Purifier 3 with True HEPA Filter, removes air pollutants, smoke, odor, bacteria &amp; viruses with 99.97% efficiency, coverage area up to 484 sq. ft., Wi-Fi &amp; Voice control - Alexa/GA (white)"/>
    <x v="2"/>
    <s v="Heating,Cooling&amp;AirQuality"/>
    <s v="AirPurifiers"/>
    <x v="114"/>
    <n v="9970"/>
    <n v="12999"/>
    <n v="0.23"/>
    <s v="No"/>
    <n v="4.3"/>
    <x v="0"/>
    <n v="4.2749999999999995"/>
    <n v="4049"/>
    <n v="15.421870224242706"/>
    <n v="40368530"/>
    <x v="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Z3K96FR"/>
    <s v="Robustrion Tempered Glass Screen Protector for iPad 10.2 inch 9th Gen Generation 2021 8th Gen 2020 7th Gen 2019"/>
    <x v="1"/>
    <s v="Accessories&amp;Peripherals"/>
    <s v="TabletAccessories"/>
    <x v="37"/>
    <n v="399"/>
    <n v="1499"/>
    <n v="0.73"/>
    <s v="Yes"/>
    <n v="4.0999999999999996"/>
    <x v="0"/>
    <n v="4.0999999999999996"/>
    <n v="5730"/>
    <n v="15.408744674676772"/>
    <n v="2286270"/>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0K57MR22"/>
    <s v="Sujata Dynamix DX Mixer Grinder, 900W, 3 Jars (White)"/>
    <x v="2"/>
    <s v="Kitchen&amp;HomeAppliances"/>
    <s v="SmallKitchenAppliances"/>
    <x v="41"/>
    <n v="6120"/>
    <n v="8478"/>
    <n v="0.28000000000000003"/>
    <s v="No"/>
    <n v="4.5999999999999996"/>
    <x v="1"/>
    <n v="4.0357142857142856"/>
    <n v="6550"/>
    <n v="15.40152709770747"/>
    <n v="40086000"/>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8KHM9VBJ"/>
    <s v="Airtel AMF-311WW Data Card (Black), 4g Hotspot Support with 2300 Mah Battery"/>
    <x v="1"/>
    <s v="NetworkingDevices"/>
    <s v="DataCards&amp;Dongles"/>
    <x v="12"/>
    <n v="2099"/>
    <n v="3250"/>
    <n v="0.35"/>
    <s v="No"/>
    <n v="3.8"/>
    <x v="0"/>
    <n v="3.8"/>
    <n v="11213"/>
    <n v="15.389090096697407"/>
    <n v="23536087"/>
    <x v="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7LDN9Q2P"/>
    <s v="Havells D'zire 1000 watt Dry Iron With American Heritage Sole Plate, Aerodynamic Design, Easy Grip Temperature Knob &amp; 2 years Warranty. (Mint)"/>
    <x v="2"/>
    <s v="Kitchen&amp;HomeAppliances"/>
    <s v="Vacuum,Cleaning&amp;Ironing"/>
    <x v="32"/>
    <n v="889"/>
    <n v="1295"/>
    <n v="0.31"/>
    <s v="No"/>
    <n v="4.3"/>
    <x v="0"/>
    <n v="4.0422222222222217"/>
    <n v="6400"/>
    <n v="15.385699550375872"/>
    <n v="5689600"/>
    <x v="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Nice product,Nice iron,Wonderful product,Best product üëç,Good electric iron,As expected,Acch iron hai ap order kar sakte hai,GOOD"/>
    <s v="Nice,Good iron, performance, look and shape is very good,I like this product,Yes,Working well now.,Nice product,Acch hai,GOOD"/>
  </r>
  <r>
    <s v="B00SMFPJG0"/>
    <s v="Kent Gold, Optima, Gold+ Spare Kit"/>
    <x v="2"/>
    <s v="Kitchen&amp;HomeAppliances"/>
    <s v="WaterPurifiers&amp;Accessories"/>
    <x v="83"/>
    <n v="649"/>
    <n v="670"/>
    <n v="0.03"/>
    <s v="No"/>
    <n v="4.0999999999999996"/>
    <x v="0"/>
    <n v="3.9499999999999997"/>
    <n v="7786"/>
    <n v="15.370912190049783"/>
    <n v="5053114"/>
    <x v="1"/>
    <s v="Color: White|For gold, gold+, kool, star and optima models|1 UF membrane + 1 activated carbon pack + 1 sediment filters|Membrane life: 4000L"/>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8CRRQK6Z"/>
    <s v="Zebronics Zeb-JUKEBAR 3900, 80W Multimedia soundbar with subwoofer Supporting Bluetooth, HDMI(ARC), Coaxial Input, AUX, USB &amp; Remote Control (Black)"/>
    <x v="0"/>
    <s v="HomeAudio"/>
    <s v="Speakers"/>
    <x v="115"/>
    <n v="4999"/>
    <n v="12499"/>
    <n v="0.6"/>
    <s v="Yes"/>
    <n v="4.2"/>
    <x v="0"/>
    <n v="4.2"/>
    <n v="4541"/>
    <n v="15.36043794551161"/>
    <n v="22700459"/>
    <x v="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7L1N3TJX"/>
    <s v="Artis AR-45W-MG2 45 Watts MG2 Laptop Adapter/Charger Compatible with MB Air 13‚Äù &amp; MB Air 11‚Äù (14.5 V, 3.1 A) Connector: MG2 (T Tip Connector)"/>
    <x v="1"/>
    <s v="Accessories&amp;Peripherals"/>
    <s v="LaptopAccessories"/>
    <x v="101"/>
    <n v="1699"/>
    <n v="3499"/>
    <n v="0.51"/>
    <s v="Yes"/>
    <n v="3.6"/>
    <x v="0"/>
    <n v="3.95"/>
    <n v="7689"/>
    <n v="15.349409042215653"/>
    <n v="13063611"/>
    <x v="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MSLTW8Z"/>
    <s v="Gizga Essentials Multi-Purpose Portable &amp; Foldable Wooden Desk for Bed Tray, Laptop Table, Study Table (Black)"/>
    <x v="1"/>
    <s v="Accessories&amp;Peripherals"/>
    <s v="LaptopAccessories"/>
    <x v="56"/>
    <n v="549"/>
    <n v="1999"/>
    <n v="0.73"/>
    <s v="Yes"/>
    <n v="3.6"/>
    <x v="0"/>
    <n v="4.0299999999999994"/>
    <n v="6422"/>
    <n v="15.345183825716823"/>
    <n v="3525678"/>
    <x v="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8LW31NQ6"/>
    <s v="Lenovo 600 Bluetooth 5.0 Silent Mouse: Compact, Portable, Dongle-Free Multi-Device connectivity with Microsoft Swift Pair | 3-Level Adjustable DPI up to 2400 | Battery Life: up to 1 yr"/>
    <x v="1"/>
    <s v="Accessories&amp;Peripherals"/>
    <s v="Keyboards,Mice&amp;InputDevices"/>
    <x v="15"/>
    <n v="1439"/>
    <n v="2890"/>
    <n v="0.5"/>
    <s v="Yes"/>
    <n v="4.5"/>
    <x v="1"/>
    <n v="4.2444444444444445"/>
    <n v="4099"/>
    <n v="15.334260369632656"/>
    <n v="5898461"/>
    <x v="1"/>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085W2MUQ"/>
    <s v="Orpat HHB-100E 250-Watt Hand Blender (White)"/>
    <x v="2"/>
    <s v="Kitchen&amp;HomeAppliances"/>
    <s v="SmallKitchenAppliances"/>
    <x v="73"/>
    <n v="765"/>
    <n v="970"/>
    <n v="0.21"/>
    <s v="No"/>
    <n v="4.2"/>
    <x v="0"/>
    <n v="4.0538461538461537"/>
    <n v="6055"/>
    <n v="15.332399628009943"/>
    <n v="4632075"/>
    <x v="1"/>
    <s v="Unique comfort grip|Sleek and strong and motor with 18000 RPM|Easy to store and wash with smooth and safe switch|Elegant design and wall mountable|Long power cord with unbreakable poly carbonate bowl|Multi-purpose fixed stainless steel blade|Warranty: 1 year on product"/>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8N6P8G5K"/>
    <s v="INALSA Air Fryer Digital 4L Nutri Fry - 1400W with Smart AirCrisp Technology| 8-Preset Menu, Touch Control &amp; Digital Display|Variable Temperature &amp; Timer Control|Free Recipe book|2 Yr Warranty (Black)"/>
    <x v="2"/>
    <s v="Kitchen&amp;HomeAppliances"/>
    <s v="SmallKitchenAppliances"/>
    <x v="95"/>
    <n v="6790"/>
    <n v="10995"/>
    <n v="0.38"/>
    <s v="No"/>
    <n v="4.5"/>
    <x v="1"/>
    <n v="4.375"/>
    <n v="3192"/>
    <n v="15.330870268610072"/>
    <n v="21673680"/>
    <x v="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B1YZX72F"/>
    <s v="Acer 127 cm (50 inches) I Series 4K Ultra HD Android Smart LED TV AR50AR2851UDFL (Black)"/>
    <x v="0"/>
    <s v="HomeTheater,TV&amp;Video"/>
    <s v="Televisions"/>
    <x v="22"/>
    <n v="27999"/>
    <n v="40990"/>
    <n v="0.32"/>
    <s v="No"/>
    <n v="4.3"/>
    <x v="0"/>
    <n v="4.1733333333333329"/>
    <n v="4703"/>
    <n v="15.326430253204128"/>
    <n v="131679297"/>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1YY6JJL"/>
    <s v="Acer 109 cm (43 inches) I Series 4K Ultra HD Android Smart LED TV AR43AR2851UDFL (Black)"/>
    <x v="0"/>
    <s v="HomeTheater,TV&amp;Video"/>
    <s v="Televisions"/>
    <x v="22"/>
    <n v="23999"/>
    <n v="34990"/>
    <n v="0.31"/>
    <s v="No"/>
    <n v="4.3"/>
    <x v="0"/>
    <n v="4.1689655172413786"/>
    <n v="4703"/>
    <n v="15.310389591376934"/>
    <n v="112867297"/>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PL79D2X"/>
    <s v="boAt Airdopes 181 in-Ear True Wireless Earbuds with ENx  Tech, Beast  Mode(Low Latency Upto 60ms) for Gaming, with Mic, ASAP  Charge, 20H Playtime, Bluetooth v5.2, IPX4 &amp; IWP (Cool Grey)"/>
    <x v="0"/>
    <s v="Headphones,Earbuds&amp;Accessories"/>
    <s v="Headphones"/>
    <x v="7"/>
    <n v="1598"/>
    <n v="2990"/>
    <n v="0.47"/>
    <s v="No"/>
    <n v="3.8"/>
    <x v="0"/>
    <n v="3.7866666666666671"/>
    <n v="11015"/>
    <n v="15.30579727118238"/>
    <n v="17601970"/>
    <x v="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0LHZWD0C"/>
    <s v="Luxor 5 Subject Single Ruled Notebook - A4, 70 GSM, 300 pages"/>
    <x v="4"/>
    <s v="OfficePaperProducts"/>
    <s v="Paper"/>
    <x v="76"/>
    <n v="252"/>
    <n v="315"/>
    <n v="0.2"/>
    <s v="No"/>
    <n v="4.5"/>
    <x v="1"/>
    <n v="4.2769230769230777"/>
    <n v="3785"/>
    <n v="15.303603222715729"/>
    <n v="953820"/>
    <x v="0"/>
    <s v="Twin wiro binding|Paper color: White|Paper density: 70 gsm|No of pages 300"/>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B1YVCJ2Y"/>
    <s v="Acer 80 cm (32 inches) I Series HD Ready Android Smart LED TV AR32AR2841HDFL (Black)"/>
    <x v="0"/>
    <s v="HomeTheater,TV&amp;Video"/>
    <s v="Televisions"/>
    <x v="22"/>
    <n v="11499"/>
    <n v="19990"/>
    <n v="0.42"/>
    <s v="No"/>
    <n v="4.3"/>
    <x v="0"/>
    <n v="4.1642857142857137"/>
    <n v="4703"/>
    <n v="15.293203167990654"/>
    <n v="54079797"/>
    <x v="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8GJ57MKL"/>
    <s v="Coway Professional Air Purifier for Home, Longest Filter Life 8500 Hrs, Green True HEPA Filter, Traps 99.99% Virus &amp; PM 0.1 Particles, Warranty 7 Years (AirMega 150 (AP-1019C))"/>
    <x v="2"/>
    <s v="Heating,Cooling&amp;AirQuality"/>
    <s v="AirPurifiers"/>
    <x v="114"/>
    <n v="14400"/>
    <n v="59900"/>
    <n v="0.76"/>
    <s v="Yes"/>
    <n v="4.4000000000000004"/>
    <x v="0"/>
    <n v="4.2666666666666666"/>
    <n v="3837"/>
    <n v="15.292181207037665"/>
    <n v="55252800"/>
    <x v="1"/>
    <s v="Coway"/>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971DWFDT"/>
    <s v="Portronics CarPower Mini Car Charger with Dual Output, Fast Charging (Type C PD 18W + QC 3.0A) Compatible with All Smartphones(Black)"/>
    <x v="0"/>
    <s v="Mobiles&amp;Accessories"/>
    <s v="MobileAccessories"/>
    <x v="5"/>
    <n v="337"/>
    <n v="699"/>
    <n v="0.52"/>
    <s v="Yes"/>
    <n v="4.2"/>
    <x v="0"/>
    <n v="4.1333333333333329"/>
    <n v="4969"/>
    <n v="15.278273073431103"/>
    <n v="1674553"/>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8WLY8V9S"/>
    <s v="Tukzer Gel Mouse Pad Wrist Rest Memory-Foam Ergonomic Mousepad| Cushion Wrist Support &amp; Pain Relief| Suitable for Gaming, Computer, Laptop, Home &amp; Office Non-Slip Rubber Base (Blue)"/>
    <x v="1"/>
    <s v="Accessories&amp;Peripherals"/>
    <s v="Keyboards,Mice&amp;InputDevices"/>
    <x v="68"/>
    <n v="425"/>
    <n v="899"/>
    <n v="0.53"/>
    <s v="Yes"/>
    <n v="4.5"/>
    <x v="1"/>
    <n v="4.3600000000000003"/>
    <n v="4219"/>
    <n v="15.806362286192899"/>
    <n v="1793075"/>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7ZJND9B9"/>
    <s v="ACTIVA 1200 MM HIGH SPEED 390 RPM BEE APPROVED 5 STAR RATED APSRA CEILING FAN BROWN 2 Years Warranty"/>
    <x v="2"/>
    <s v="Heating,Cooling&amp;AirQuality"/>
    <s v="Fans"/>
    <x v="49"/>
    <n v="1099"/>
    <n v="1990"/>
    <n v="0.45"/>
    <s v="No"/>
    <n v="3.9"/>
    <x v="0"/>
    <n v="4.05"/>
    <n v="5911"/>
    <n v="15.275524422816416"/>
    <n v="6496189"/>
    <x v="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1YZ9CB8"/>
    <s v="Acer 139 cm (55 inches) I Series 4K Ultra HD Android Smart LED TV AR55AR2851UDFL (Black)"/>
    <x v="0"/>
    <s v="HomeTheater,TV&amp;Video"/>
    <s v="Televisions"/>
    <x v="22"/>
    <n v="32999"/>
    <n v="47990"/>
    <n v="0.31"/>
    <s v="No"/>
    <n v="4.3"/>
    <x v="0"/>
    <n v="4.159259259259259"/>
    <n v="4703"/>
    <n v="15.274743676205393"/>
    <n v="155194297"/>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V575RK"/>
    <s v="Fire-Boltt Ring Pro Bluetooth Calling, 1.75‚Äù 320*385px High Res, IP68 &amp; SpO2 Monitoring, Pin Code Locking Functionality &amp; Split Screen Access, Built in Mic &amp; Speaker for HD Calls, Black, Free Size"/>
    <x v="0"/>
    <s v="WearableTechnology"/>
    <s v="SmartWatches"/>
    <x v="20"/>
    <n v="2499"/>
    <n v="9999"/>
    <n v="0.75"/>
    <s v="Yes"/>
    <n v="4"/>
    <x v="0"/>
    <n v="3.8565217391304345"/>
    <n v="9090"/>
    <n v="15.266471914945425"/>
    <n v="22715910"/>
    <x v="1"/>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BC9BW512"/>
    <s v="Acer 100 cm (40 inches) P Series Full HD Android Smart LED TV AR40AR2841FDFL (Black)"/>
    <x v="0"/>
    <s v="HomeTheater,TV&amp;Video"/>
    <s v="Televisions"/>
    <x v="22"/>
    <n v="18999"/>
    <n v="24990"/>
    <n v="0.24"/>
    <s v="No"/>
    <n v="4.3"/>
    <x v="0"/>
    <n v="4.1538461538461542"/>
    <n v="4702"/>
    <n v="15.254480680945253"/>
    <n v="89333298"/>
    <x v="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6XPYRWV5"/>
    <s v="Pigeon by Stovekraft 2 Slice Auto Pop up Toaster. A Smart Bread Toaster for Your Home (750 Watt) (black)"/>
    <x v="2"/>
    <s v="Kitchen&amp;HomeAppliances"/>
    <s v="SmallKitchenAppliances"/>
    <x v="75"/>
    <n v="1099"/>
    <n v="1795"/>
    <n v="0.39"/>
    <s v="No"/>
    <n v="4.2"/>
    <x v="0"/>
    <n v="4.2"/>
    <n v="4244"/>
    <n v="15.237086317235882"/>
    <n v="4664156"/>
    <x v="1"/>
    <s v="2 slice capacity and auto pop up|Cool touch body and variable browning control|Bread slice centering device for even toasting|Easy slide out crumb tray and cord storage|Power: 750 watts|Warranty: 1 year warranty provided by the manufacturer from date of purchase"/>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8SBH499M"/>
    <s v="ZEBRONICS Zeb-Warrior II 10 watts 2.0 Multimedia Speaker with RGB Lights, USB Powered, AUX Input, Volume Control Pod for PC, Laptops, Desktop"/>
    <x v="1"/>
    <s v="Accessories&amp;Peripherals"/>
    <s v="Audio&amp;VideoAccessories"/>
    <x v="108"/>
    <n v="649"/>
    <n v="1300"/>
    <n v="0.5"/>
    <s v="Yes"/>
    <n v="4.0999999999999996"/>
    <x v="0"/>
    <n v="4.0999999999999996"/>
    <n v="5195"/>
    <n v="15.234243483844059"/>
    <n v="3371555"/>
    <x v="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KDBLMQP"/>
    <s v="Croma 500W Mixer Grinder with 3 Stainless Steel Leak-proof Jars, 3 speed &amp; Pulse function, 2 years warranty (CRAK4184, White &amp; Purple)"/>
    <x v="2"/>
    <s v="Kitchen&amp;HomeAppliances"/>
    <s v="SmallKitchenAppliances"/>
    <x v="41"/>
    <n v="1290"/>
    <n v="2500"/>
    <n v="0.48"/>
    <s v="No"/>
    <n v="4"/>
    <x v="0"/>
    <n v="3.9923076923076914"/>
    <n v="6530"/>
    <n v="15.230572737475633"/>
    <n v="8423700"/>
    <x v="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1113J7M"/>
    <s v="Sujata Powermatic Plus 900 Watts Juicer Mixer Grinder"/>
    <x v="2"/>
    <s v="Kitchen&amp;HomeAppliances"/>
    <s v="SmallKitchenAppliances"/>
    <x v="71"/>
    <n v="5890"/>
    <n v="7506"/>
    <n v="0.22"/>
    <s v="No"/>
    <n v="4.5"/>
    <x v="1"/>
    <n v="3.9454545454545458"/>
    <n v="7241"/>
    <n v="15.228896344443191"/>
    <n v="42649490"/>
    <x v="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7VZH6ZBB"/>
    <s v="Crompton Solarium Qube 15-L 5 Star Rated Storage Water Heater (Geyser) with Free Installation and Connection Pipes (White and Black)"/>
    <x v="2"/>
    <s v="Heating,Cooling&amp;AirQuality"/>
    <s v="WaterHeaters&amp;Geysers"/>
    <x v="74"/>
    <n v="7799"/>
    <n v="12500"/>
    <n v="0.38"/>
    <s v="No"/>
    <n v="4"/>
    <x v="0"/>
    <n v="4.0999999999999996"/>
    <n v="5160"/>
    <n v="15.222208822186801"/>
    <n v="40242840"/>
    <x v="1"/>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V82W5CN"/>
    <s v="HP USB Wireless Spill Resistance Keyboard and Mouse Set with 10m Working Range 2.4G Wireless Technology / 3 Years Warranty (4SC12PA), Black"/>
    <x v="1"/>
    <s v="Accessories&amp;Peripherals"/>
    <s v="Keyboards,Mice&amp;InputDevices"/>
    <x v="48"/>
    <n v="1349"/>
    <n v="2198"/>
    <n v="0.39"/>
    <s v="No"/>
    <n v="4"/>
    <x v="0"/>
    <n v="3.95"/>
    <n v="7113"/>
    <n v="15.215849750356558"/>
    <n v="9595437"/>
    <x v="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1L6MT7E0"/>
    <s v="Philips AC1215/20 Air purifier, removes 99.97% airborne pollutants, 4-stage filtration with True HEPA filter (white)"/>
    <x v="2"/>
    <s v="Heating,Cooling&amp;AirQuality"/>
    <s v="AirPurifiers"/>
    <x v="114"/>
    <n v="8799"/>
    <n v="11995"/>
    <n v="0.27"/>
    <s v="No"/>
    <n v="4.0999999999999996"/>
    <x v="0"/>
    <n v="4.1999999999999993"/>
    <n v="4157"/>
    <n v="15.199314836980889"/>
    <n v="36577443"/>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8TDJNM3G"/>
    <s v="E-COSMOS 5V 1.2W Portable Flexible USB LED Light (Colors May Vary, Small) - Set of 2 Pieces"/>
    <x v="1"/>
    <s v="Accessories&amp;Peripherals"/>
    <s v="USBGadgets"/>
    <x v="90"/>
    <n v="59"/>
    <n v="59"/>
    <n v="0"/>
    <s v="No"/>
    <n v="3.8"/>
    <x v="0"/>
    <n v="4.0249999999999995"/>
    <n v="5958"/>
    <n v="15.195072876334764"/>
    <n v="351522"/>
    <x v="2"/>
    <s v="Portable, easy to use|LED lights for maximum illumination|Plugs into any USB port|Multipurpose Energy Use|4Pcs of USB light."/>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9JS562TP"/>
    <s v="Motorola a10 Dual Sim keypad Mobile with 1750 mAh Battery, Expandable Storage Upto 32GB, Wireless FM with Recording - Rose Gold"/>
    <x v="0"/>
    <s v="Mobiles&amp;Accessories"/>
    <s v="Smartphones&amp;BasicMobiles"/>
    <x v="19"/>
    <n v="1399"/>
    <n v="1630"/>
    <n v="0.14000000000000001"/>
    <s v="No"/>
    <n v="4"/>
    <x v="0"/>
    <n v="3.8250000000000002"/>
    <n v="9378"/>
    <n v="15.193498749662565"/>
    <n v="13119822"/>
    <x v="1"/>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KLVMZ3B"/>
    <s v="Portronics Konnect L 1.2M POR-1401 Fast Charging 3A 8 Pin USB Cable with Charge &amp; Sync Function (White)"/>
    <x v="1"/>
    <s v="Accessories&amp;Peripherals"/>
    <s v="Cables&amp;Accessories"/>
    <x v="0"/>
    <n v="159"/>
    <n v="399"/>
    <n v="0.6"/>
    <s v="Yes"/>
    <n v="4.0999999999999996"/>
    <x v="0"/>
    <n v="4.1278350515463913"/>
    <n v="4768"/>
    <n v="15.183941236108456"/>
    <n v="758112"/>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9GB5B4BK"/>
    <s v="HP 150 Wireless USB Mouse with Ergonomic and ambidextrous Design, 1600 DPI Optical Tracking, 2.4 GHz Wireless connectivity, Dual-Function Scroll Wheel and 12 Month Long Battery Life. 3-Years Warranty."/>
    <x v="1"/>
    <s v="Accessories&amp;Peripherals"/>
    <s v="Keyboards,Mice&amp;InputDevices"/>
    <x v="15"/>
    <n v="599"/>
    <n v="899"/>
    <n v="0.33"/>
    <s v="No"/>
    <n v="4"/>
    <x v="0"/>
    <n v="4.2125000000000004"/>
    <n v="4018"/>
    <n v="15.182347101083948"/>
    <n v="2406782"/>
    <x v="1"/>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94YFFSMY"/>
    <s v="Tygot Bluetooth Extendable Selfie Sticks with Wireless Remote and Tripod Stand, 3-in-1 Multifunctional Selfie Stick with Tripod Stand Compatible with iPhone/OnePlus/Samsung/Oppo/Vivo and All Phones"/>
    <x v="0"/>
    <s v="Mobiles&amp;Accessories"/>
    <s v="MobileAccessories"/>
    <x v="64"/>
    <n v="399"/>
    <n v="1999"/>
    <n v="0.8"/>
    <s v="Yes"/>
    <n v="4"/>
    <x v="0"/>
    <n v="4.3"/>
    <n v="3382"/>
    <n v="15.175998590488316"/>
    <n v="1349418"/>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0LZPQVMK"/>
    <s v="Parker Vector Standard Chrome Trim Ball Pen (Ink - Black)"/>
    <x v="4"/>
    <s v="OfficePaperProducts"/>
    <s v="Paper"/>
    <x v="76"/>
    <n v="272"/>
    <n v="320"/>
    <n v="0.15"/>
    <s v="No"/>
    <n v="4"/>
    <x v="0"/>
    <n v="4.2583333333333337"/>
    <n v="3686"/>
    <n v="15.188083110972714"/>
    <n v="1002592"/>
    <x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98JYT4SY"/>
    <s v="Zebronics Zeb-Jaguar Wireless Mouse, 2.4GHz with USB Nano Receiver, High Precision Optical Tracking, 4 Buttons, Plug &amp; Play, Ambidextrous, for PC/Mac/Laptop (Black+Grey)"/>
    <x v="1"/>
    <s v="Accessories&amp;Peripherals"/>
    <s v="Keyboards,Mice&amp;InputDevices"/>
    <x v="15"/>
    <n v="399"/>
    <n v="1190"/>
    <n v="0.66"/>
    <s v="Yes"/>
    <n v="4.0999999999999996"/>
    <x v="0"/>
    <n v="4.2428571428571429"/>
    <n v="2809"/>
    <n v="14.632368243025839"/>
    <n v="1120791"/>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6Y36JKC3"/>
    <s v="Abode Kitchen Essential Measuring Cup &amp; Spoon for Spices | for Cooking and Baking Cake | Multipurpose Tablespoon Cups with Ring Holder | (Black)"/>
    <x v="2"/>
    <s v="Kitchen&amp;HomeAppliances"/>
    <s v="Coffee,Tea&amp;Espresso"/>
    <x v="111"/>
    <n v="149"/>
    <n v="300"/>
    <n v="0.5"/>
    <s v="Yes"/>
    <n v="4.0999999999999996"/>
    <x v="0"/>
    <n v="4.1999999999999993"/>
    <n v="4074"/>
    <n v="15.162535974919178"/>
    <n v="607026"/>
    <x v="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141EZMAI"/>
    <s v="Gizga Essentials USB WiFi Adapter for PC, 150 Mbps Wireless Network Adapter for Desktop - Nano Size WiFi Dongle Compatible with Windows, Mac OS &amp; Linux Kernel | WPA/WPA2 Encryption Standards| Black"/>
    <x v="1"/>
    <s v="NetworkingDevices"/>
    <s v="NetworkAdapters"/>
    <x v="9"/>
    <n v="269"/>
    <n v="800"/>
    <n v="0.66"/>
    <s v="Yes"/>
    <n v="3.6"/>
    <x v="0"/>
    <n v="3.7833333333333332"/>
    <n v="10134"/>
    <n v="15.155366532293154"/>
    <n v="2726046"/>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7C564GC"/>
    <s v="rts [2 Pack] Mini USB C Type C Adapter Plug, Type C Female to USB A Male Charger Charging Cable Adapter Converter compatible for iPhone, Samsung S20 ultra/S21/S10/S8/S9/MacBook Pro iPad Silver"/>
    <x v="1"/>
    <s v="Accessories&amp;Peripherals"/>
    <s v="Adapters"/>
    <x v="116"/>
    <n v="294"/>
    <n v="4999"/>
    <n v="0.94"/>
    <s v="Yes"/>
    <n v="4.3"/>
    <x v="0"/>
    <n v="4.1500000000000004"/>
    <n v="4426"/>
    <n v="15.13135451621222"/>
    <n v="1301244"/>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1MUAUOCX"/>
    <s v="Sujata Chutney Steel Jar, 400 ml, (White), Stainless Steel"/>
    <x v="2"/>
    <s v="Kitchen&amp;HomeAppliances"/>
    <s v="SmallKitchenAppliances"/>
    <x v="93"/>
    <n v="688"/>
    <n v="747"/>
    <n v="0.08"/>
    <s v="No"/>
    <n v="4.5"/>
    <x v="1"/>
    <n v="4.5"/>
    <n v="2280"/>
    <n v="15.11156378374492"/>
    <n v="1568640"/>
    <x v="1"/>
    <s v="Warranty: No Warranty|Includes: 1 jar only|Perfectly fit to sujata's motor|Totally shock-proof and safe|Low maintenance, trouble free running"/>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8XNL93PL"/>
    <s v="Portronics Ruffpad 15 Re-Writable LCD Screen 38.1cm (15-inch) Writing Pad for Drawing, Playing, Handwriting Gifts for Kids &amp; Adults (Grey)"/>
    <x v="4"/>
    <s v="OfficePaperProducts"/>
    <s v="Paper"/>
    <x v="76"/>
    <n v="1399"/>
    <n v="2999"/>
    <n v="0.53"/>
    <s v="Yes"/>
    <n v="4.3"/>
    <x v="0"/>
    <n v="4.2818181818181822"/>
    <n v="3530"/>
    <n v="15.191452954292899"/>
    <n v="4938470"/>
    <x v="1"/>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7FXLC2G2"/>
    <s v="Tata Swach Bulb 6000-Litre Cartridge, 1 Piece, White, Hollow Fiber Membrane"/>
    <x v="2"/>
    <s v="Kitchen&amp;HomeAppliances"/>
    <s v="WaterPurifiers&amp;Accessories"/>
    <x v="59"/>
    <n v="698"/>
    <n v="699"/>
    <n v="0"/>
    <s v="No"/>
    <n v="4.2"/>
    <x v="0"/>
    <n v="4.3166666666666673"/>
    <n v="3160"/>
    <n v="15.107575740374189"/>
    <n v="2205680"/>
    <x v="1"/>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8QDPB1SL"/>
    <s v="Duracell Chhota Power AA Battery Set of 10 Pcs"/>
    <x v="0"/>
    <s v="GeneralPurposeBatteries&amp;BatteryChargers"/>
    <s v="DisposableBatteries"/>
    <x v="24"/>
    <n v="190"/>
    <n v="220"/>
    <n v="0.14000000000000001"/>
    <s v="No"/>
    <n v="4.4000000000000004"/>
    <x v="0"/>
    <n v="4.3666666666666671"/>
    <n v="2866"/>
    <n v="15.097434259199652"/>
    <n v="544540"/>
    <x v="2"/>
    <s v="Duracell AA Chota Power Batteries|Alkaline LR03/MN2400|Pack of 1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9NS5TKPN"/>
    <s v="LG 1.5 Ton 5 Star AI DUAL Inverter Split AC (Copper, Super Convertible 6-in-1 Cooling, HD Filter with Anti-Virus Protection, 2022 Model, PS-Q19YNZE, White)"/>
    <x v="2"/>
    <s v="Heating,Cooling&amp;AirQuality"/>
    <s v="AirConditioners"/>
    <x v="117"/>
    <n v="42990"/>
    <n v="75990"/>
    <n v="0.43"/>
    <s v="No"/>
    <n v="4.3"/>
    <x v="0"/>
    <n v="4.3"/>
    <n v="3231"/>
    <n v="15.090726814040957"/>
    <n v="138900690"/>
    <x v="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95XCRDQW"/>
    <s v="Esquire Laundry Basket Brown, 50 Ltr Capacity(Plastic)"/>
    <x v="2"/>
    <s v="HomeStorage&amp;Organization"/>
    <s v="LaundryOrganization"/>
    <x v="99"/>
    <n v="950"/>
    <n v="1599"/>
    <n v="0.41"/>
    <s v="No"/>
    <n v="4.3"/>
    <x v="0"/>
    <n v="3.9999999999999991"/>
    <n v="5911"/>
    <n v="15.086937701547074"/>
    <n v="5615450"/>
    <x v="1"/>
    <s v="Crafted with care|It is designed keeping your choice and requirement in mind|Hassle-free usage"/>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B19VJXQZ"/>
    <s v="ECOVACS DEEBOT N8 2-in-1 Robotic Vacuum Cleaner, 2022 New Launch, Most Powerful Suction, Covers 2000+ Sq. Ft in One Charge, Advanced dToF Technology with OZMO Mopping (DEEBOT N8) - White"/>
    <x v="2"/>
    <s v="Kitchen&amp;HomeAppliances"/>
    <s v="Vacuum,Cleaning&amp;Ironing"/>
    <x v="47"/>
    <n v="27900"/>
    <n v="59900"/>
    <n v="0.53"/>
    <s v="Yes"/>
    <n v="4.4000000000000004"/>
    <x v="0"/>
    <n v="4.05"/>
    <n v="5298"/>
    <n v="15.082985374033035"/>
    <n v="147814200"/>
    <x v="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7GMFY9QM"/>
    <s v="SOFLIN Egg Boiler Electric Automatic Off 7 Egg Poacher for Steaming, Cooking, Boiling and Frying (400 Watts, Blue)"/>
    <x v="2"/>
    <s v="Kitchen&amp;HomeAppliances"/>
    <s v="SmallKitchenAppliances"/>
    <x v="54"/>
    <n v="379"/>
    <n v="999"/>
    <n v="0.62"/>
    <s v="Yes"/>
    <n v="4.3"/>
    <x v="0"/>
    <n v="4.3199999999999994"/>
    <n v="3096"/>
    <n v="15.080866007141317"/>
    <n v="1173384"/>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7CVR2L5K"/>
    <s v="INALSA Electric Chopper Bullet- 400 Watts with 100% Pure Copper Motor| Chop, Mince, Puree, Dice | Twin Blade Technology| 900 ml Capacity| One Touch Operation, 1.30mtr Long Power Cord (Black/Silver)"/>
    <x v="2"/>
    <s v="Kitchen&amp;HomeAppliances"/>
    <s v="SmallKitchenAppliances"/>
    <x v="107"/>
    <n v="1656"/>
    <n v="2695"/>
    <n v="0.39"/>
    <s v="No"/>
    <n v="4.4000000000000004"/>
    <x v="0"/>
    <n v="3.9857142857142853"/>
    <n v="6027"/>
    <n v="15.066690499661195"/>
    <n v="9980712"/>
    <x v="1"/>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B31BYXQQ"/>
    <s v="Boult Audio Airbass Z20 True Wireless, 40H Battery Life, Zen ENC Mic, Type-C Lightning Boult Fast Charging (10Mins=100Mins), BoomX Tech Bass, ENC, IPX5 in Ear Earbuds with mic (Green)"/>
    <x v="0"/>
    <s v="Headphones,Earbuds&amp;Accessories"/>
    <s v="Headphones"/>
    <x v="7"/>
    <n v="1399"/>
    <n v="5499"/>
    <n v="0.75"/>
    <s v="Yes"/>
    <n v="3.9"/>
    <x v="0"/>
    <n v="3.785714285714286"/>
    <n v="9504"/>
    <n v="15.059390173119821"/>
    <n v="13296096"/>
    <x v="1"/>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3RC4WFJ"/>
    <s v="PrettyKrafts Laundry Bag / Basket for Dirty Clothes, Folding Round Laundry Bag,Set of 2, Black Wave"/>
    <x v="2"/>
    <s v="HomeStorage&amp;Organization"/>
    <s v="LaundryOrganization"/>
    <x v="118"/>
    <n v="320"/>
    <n v="799"/>
    <n v="0.6"/>
    <s v="Yes"/>
    <n v="4.2"/>
    <x v="0"/>
    <n v="4.2"/>
    <n v="3846"/>
    <n v="15.057513182488625"/>
    <n v="1230720"/>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7RJ867P"/>
    <s v="PHILIPS Digital Air Fryer HD9252/90 with Touch Panel, uses up to 90% less fat, 7 Pre-set Menu, 1400W, 4.1 Liter, with Rapid Air Technology (Black), Large"/>
    <x v="2"/>
    <s v="Kitchen&amp;HomeAppliances"/>
    <s v="SmallKitchenAppliances"/>
    <x v="95"/>
    <n v="8799"/>
    <n v="11595"/>
    <n v="0.24"/>
    <s v="No"/>
    <n v="4.4000000000000004"/>
    <x v="0"/>
    <n v="4.333333333333333"/>
    <n v="2981"/>
    <n v="15.056199769506895"/>
    <n v="26229819"/>
    <x v="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0F159RIK"/>
    <s v="Bajaj DX-2 600W Dry Iron with Advance Soleplate and Anti-bacterial German Coating Technology, Black"/>
    <x v="2"/>
    <s v="Kitchen&amp;HomeAppliances"/>
    <s v="Vacuum,Cleaning&amp;Ironing"/>
    <x v="32"/>
    <n v="499"/>
    <n v="625"/>
    <n v="0.2"/>
    <s v="No"/>
    <n v="4.2"/>
    <x v="0"/>
    <n v="4.0363636363636353"/>
    <n v="5355"/>
    <n v="15.050956475844972"/>
    <n v="2672145"/>
    <x v="0"/>
    <s v="Non-stick coated sole plate|Super clean surface finish|Extra lift at the back for easy gliding on clothes, Extra Light Weight|Cool touch handle with comfortable grip|180 degree swivel cord|Warranty: 2 years on product|Power: 600 watts; Operating voltage: 230 volts"/>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6X18Q71"/>
    <s v="Usha Janome Dream Stitch Automatic Zig-Zag Electric Sewing Machine with 14 Stitch Function (White and Blue) with Free Sewing KIT Worth RS 500"/>
    <x v="2"/>
    <s v="Kitchen&amp;HomeAppliances"/>
    <s v="SewingMachines&amp;Accessories"/>
    <x v="119"/>
    <n v="9799"/>
    <n v="12150"/>
    <n v="0.19"/>
    <s v="No"/>
    <n v="4.3"/>
    <x v="0"/>
    <n v="3.6500000000000004"/>
    <n v="13251"/>
    <n v="15.046327209316219"/>
    <n v="129846549"/>
    <x v="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8J4PL1Z3"/>
    <s v="RPM Euro Games Laptop/PC Controller Wired for Windows - 7, 8, 8.1, 10 and XP, Ps3(Upgraded with XYAB Buttons)"/>
    <x v="1"/>
    <s v="Accessories&amp;Peripherals"/>
    <s v="PCGamingPeripherals"/>
    <x v="27"/>
    <n v="699"/>
    <n v="1490"/>
    <n v="0.53"/>
    <s v="Yes"/>
    <n v="4"/>
    <x v="0"/>
    <n v="4"/>
    <n v="5736"/>
    <n v="15.034739399529764"/>
    <n v="4009464"/>
    <x v="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8SCCG9D4"/>
    <s v="JBL Commercial CSLM20B Auxiliary Omnidirectional Lavalier Microphone with Battery for Content Creation, Voiceover/Dubbing, Recording (Black,Small)"/>
    <x v="1"/>
    <s v="Accessories&amp;Peripherals"/>
    <s v="Audio&amp;VideoAccessories"/>
    <x v="120"/>
    <n v="949"/>
    <n v="2000"/>
    <n v="0.53"/>
    <s v="Yes"/>
    <n v="3.9"/>
    <x v="0"/>
    <n v="3.5999999999999996"/>
    <n v="14969"/>
    <n v="15.030798481234989"/>
    <n v="14205581"/>
    <x v="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9SD8PRP"/>
    <s v="Lenovo 130 Wireless Compact Mouse, 1K DPI Optical sensor, 2.4GHz Wireless NanoUSB, 10m range, 3button(left,right,scroll) upto 3M left/right clicks, 10 month battery, Ambidextrous, Ergonomic GY51C12380"/>
    <x v="1"/>
    <s v="Accessories&amp;Peripherals"/>
    <s v="Keyboards,Mice&amp;InputDevices"/>
    <x v="15"/>
    <n v="579"/>
    <n v="1090"/>
    <n v="0.47"/>
    <s v="No"/>
    <n v="4.4000000000000004"/>
    <x v="0"/>
    <n v="4.2666666666666666"/>
    <n v="3482"/>
    <n v="15.112334824355141"/>
    <n v="2016078"/>
    <x v="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6XMZV7RH"/>
    <s v="ATOM Selves-MH 200 GM Digital Pocket Scale"/>
    <x v="2"/>
    <s v="Kitchen&amp;HomeAppliances"/>
    <s v="SmallKitchenAppliances"/>
    <x v="31"/>
    <n v="308"/>
    <n v="499"/>
    <n v="0.38"/>
    <s v="No"/>
    <n v="3.9"/>
    <x v="0"/>
    <n v="4.0999999999999988"/>
    <n v="4584"/>
    <n v="15.01149129402476"/>
    <n v="1411872"/>
    <x v="0"/>
    <s v="Auto Calibration|Tare Full Capacity|Auto Off: 30 Seconds Off|2AAA Battery Included"/>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6XFTHCNY"/>
    <s v="CableCreation RCA to 3.5mm Male Audio Cable, 3.5mm to 2RCA Cable Male RCA Cable,Y Splitter Stereo Jack Cable for Home Theater,Subwoofer, Receiver, Speakers and More (3Feet/0.9Meter,Black)"/>
    <x v="0"/>
    <s v="HomeTheater,TV&amp;Video"/>
    <s v="Accessories"/>
    <x v="0"/>
    <n v="439"/>
    <n v="758"/>
    <n v="0.42"/>
    <s v="No"/>
    <n v="4.2"/>
    <x v="0"/>
    <n v="4.1281249999999998"/>
    <n v="4296"/>
    <n v="14.998160725676362"/>
    <n v="1885944"/>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0J4YG0PC"/>
    <s v="Classmate Long Notebook - 140 Pages, Single Line, 297mm x 210mm (Pack of 12)"/>
    <x v="4"/>
    <s v="OfficePaperProducts"/>
    <s v="Paper"/>
    <x v="76"/>
    <n v="561"/>
    <n v="720"/>
    <n v="0.22"/>
    <s v="No"/>
    <n v="4.4000000000000004"/>
    <x v="0"/>
    <n v="4.28"/>
    <n v="3182"/>
    <n v="14.992140813297894"/>
    <n v="1785102"/>
    <x v="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YFWVRCM"/>
    <s v="Imou 360¬∞ 1080P Full HD Security Camera, Human Detection, Motion Tracking, 2-Way Audio, Night Vision, Dome Camera with WiFi &amp; Ethernet Connection, Alexa Google Assistant, Up to 256GB SD Card Support"/>
    <x v="0"/>
    <s v="Cameras&amp;Photography"/>
    <s v="SecurityCameras"/>
    <x v="18"/>
    <n v="2299"/>
    <n v="7500"/>
    <n v="0.69"/>
    <s v="Yes"/>
    <n v="4.0999999999999996"/>
    <x v="0"/>
    <n v="4"/>
    <n v="5554"/>
    <n v="14.978736253107545"/>
    <n v="12768646"/>
    <x v="1"/>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9TMZ1MF8"/>
    <s v="Western Digital WD Green SATA 240GB Internal SSD Solid State Drive - SATA 6Gb/s 2.5 inches - WDS240G3G0A"/>
    <x v="1"/>
    <s v="Components"/>
    <s v="InternalSolidStateDrives"/>
    <x v="8"/>
    <n v="1709"/>
    <n v="4000"/>
    <n v="0.56999999999999995"/>
    <s v="Yes"/>
    <n v="4.4000000000000004"/>
    <x v="0"/>
    <n v="4.3"/>
    <n v="3029"/>
    <n v="14.970203302559909"/>
    <n v="5176561"/>
    <x v="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9GFWJDY1"/>
    <s v="ZEBRONICS Zeb-Evolve Wireless in Ear Neckband Earphone with Supporting Bluetooth v5.0, Voice Assistant, Rapid Charge, Call Function &amp; Magnetic Earpiece, with mic (Metallic Blue)"/>
    <x v="0"/>
    <s v="Headphones,Earbuds&amp;Accessories"/>
    <s v="Headphones"/>
    <x v="7"/>
    <n v="499"/>
    <n v="1499"/>
    <n v="0.67"/>
    <s v="Yes"/>
    <n v="3.6"/>
    <x v="0"/>
    <n v="3.7769230769230777"/>
    <n v="9169"/>
    <n v="14.965564183184467"/>
    <n v="4575331"/>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JS94MBV"/>
    <s v="Motorola a10 Dual Sim keypad Mobile with 1750 mAh Battery, Expandable Storage Upto 32GB, Wireless FM with Recording - Dark Blue"/>
    <x v="0"/>
    <s v="Mobiles&amp;Accessories"/>
    <s v="Smartphones&amp;BasicMobiles"/>
    <x v="19"/>
    <n v="1399"/>
    <n v="1630"/>
    <n v="0.14000000000000001"/>
    <s v="No"/>
    <n v="4"/>
    <x v="0"/>
    <n v="3.7666666666666671"/>
    <n v="9378"/>
    <n v="14.961789618404094"/>
    <n v="13119822"/>
    <x v="1"/>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7GWTWFS2"/>
    <s v="KENT 16025 Sandwich Grill 700W | Non-Toxic Ceramic Coating | Automatic Temperature Cut-off with LED Indicator | Adjustable Height Control, Metallic Silver, Standard"/>
    <x v="2"/>
    <s v="Kitchen&amp;HomeAppliances"/>
    <s v="SmallKitchenAppliances"/>
    <x v="35"/>
    <n v="1699"/>
    <n v="1975"/>
    <n v="0.14000000000000001"/>
    <s v="No"/>
    <n v="4.0999999999999996"/>
    <x v="0"/>
    <n v="4.0714285714285712"/>
    <n v="4716"/>
    <n v="14.957068210428929"/>
    <n v="8012484"/>
    <x v="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75TJHWVC"/>
    <s v="Airtel Digital TV HD Set Top Box with 1 Month Basic Pack with Recording + Free Standard Installation"/>
    <x v="0"/>
    <s v="HomeTheater,TV&amp;Video"/>
    <s v="SatelliteEquipment"/>
    <x v="86"/>
    <n v="917"/>
    <n v="2299"/>
    <n v="0.6"/>
    <s v="Yes"/>
    <n v="4.2"/>
    <x v="0"/>
    <n v="4.25"/>
    <n v="3300"/>
    <n v="14.954243478403823"/>
    <n v="3026100"/>
    <x v="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8MWJTST6"/>
    <s v="Tukzer Fully Foldable Tabletop Desktop Tablet Mobile Stand Holder - Angle &amp; Height Adjustable for Desk, Cradle, Dock, Compatible with Smartphones &amp; Tablets (White)"/>
    <x v="0"/>
    <s v="Mobiles&amp;Accessories"/>
    <s v="MobileAccessories"/>
    <x v="28"/>
    <n v="279"/>
    <n v="1299"/>
    <n v="0.79"/>
    <s v="Yes"/>
    <n v="4"/>
    <x v="0"/>
    <n v="4.0333333333333341"/>
    <n v="5072"/>
    <n v="14.944568278013532"/>
    <n v="1415088"/>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02PD61Y4"/>
    <s v="D-Link DWA-131 300 Mbps Wireless Nano USB Adapter (Black)"/>
    <x v="1"/>
    <s v="NetworkingDevices"/>
    <s v="NetworkAdapters"/>
    <x v="9"/>
    <n v="507"/>
    <n v="1208"/>
    <n v="0.57999999999999996"/>
    <s v="Yes"/>
    <n v="4.0999999999999996"/>
    <x v="0"/>
    <n v="3.8199999999999994"/>
    <n v="8131"/>
    <n v="14.936953953270121"/>
    <n v="4122417"/>
    <x v="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9P18XVW6"/>
    <s v="Noise Pulse Buzz 1.69&quot; Bluetooth Calling Smart Watch with Call Function, 150 Watch Faces, 60 Sports Modes, Spo2 &amp; Heart Rate Monitoring, Calling Smart Watch for Men &amp; Women - Jet Black"/>
    <x v="0"/>
    <s v="WearableTechnology"/>
    <s v="SmartWatches"/>
    <x v="20"/>
    <n v="2499"/>
    <n v="4999"/>
    <n v="0.5"/>
    <s v="Yes"/>
    <n v="3.9"/>
    <x v="0"/>
    <n v="3.8499999999999996"/>
    <n v="7571"/>
    <n v="14.934960830373271"/>
    <n v="18919929"/>
    <x v="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7L3NDN24"/>
    <s v="ZEBRONICS Zeb-Fame 5watts 2.0 Multi Media Speakers with AUX, USB and Volume Control (Black)"/>
    <x v="0"/>
    <s v="HomeAudio"/>
    <s v="Speakers"/>
    <x v="121"/>
    <n v="499"/>
    <n v="799"/>
    <n v="0.38"/>
    <s v="No"/>
    <n v="3.9"/>
    <x v="0"/>
    <n v="3.9"/>
    <n v="6742"/>
    <n v="14.932527322738895"/>
    <n v="3364258"/>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9PLFJ7ZW"/>
    <s v="Noise Pulse Buzz 1.69&quot; Bluetooth Calling Smart Watch with Call Function, 150 Watch Faces, 60 Sports Modes, Spo2 &amp; Heart Rate Monitoring, Calling Smart Watch for Men &amp; Women - Rose Pink"/>
    <x v="0"/>
    <s v="WearableTechnology"/>
    <s v="SmartWatches"/>
    <x v="20"/>
    <n v="1999"/>
    <n v="4999"/>
    <n v="0.6"/>
    <s v="Yes"/>
    <n v="3.9"/>
    <x v="0"/>
    <n v="3.8476190476190482"/>
    <n v="7571"/>
    <n v="14.92572461464639"/>
    <n v="15134429"/>
    <x v="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83RD1J99"/>
    <s v="HP Wired Mouse 100 with 1600 DPI Optical Sensor, USB Plug-and -Play,ambidextrous Design, Built-in Scrolling and 3 Handy Buttons. 3-Years Warranty (6VY96AA)"/>
    <x v="1"/>
    <s v="Accessories&amp;Peripherals"/>
    <s v="Keyboards,Mice&amp;InputDevices"/>
    <x v="15"/>
    <n v="328"/>
    <n v="399"/>
    <n v="0.18"/>
    <s v="No"/>
    <n v="4.0999999999999996"/>
    <x v="0"/>
    <n v="4.24"/>
    <n v="3441"/>
    <n v="14.996078071804137"/>
    <n v="1128648"/>
    <x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7K2HVKLL"/>
    <s v="Crompton IHL 251 1500-Watt Immersion Water Heater with Copper Heating Element and IP 68 Protection"/>
    <x v="2"/>
    <s v="Heating,Cooling&amp;AirQuality"/>
    <s v="WaterHeaters&amp;Geysers"/>
    <x v="42"/>
    <n v="640"/>
    <n v="1020"/>
    <n v="0.37"/>
    <s v="No"/>
    <n v="4.0999999999999996"/>
    <x v="0"/>
    <n v="4.0250000000000004"/>
    <n v="5059"/>
    <n v="14.909205830280193"/>
    <n v="3237760"/>
    <x v="1"/>
    <s v="PACKAGE CONTENTS: 1 unit of Crompton Immersion Water Heater, Instructions Manual and Warranty Card"/>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7DJ5KYDZ"/>
    <s v="Lenovo GX20L29764 65W Laptop Adapter/Charger with Power Cord for Select Models of Lenovo (Round pin) (Black)"/>
    <x v="1"/>
    <s v="Accessories&amp;Peripherals"/>
    <s v="LaptopAccessories"/>
    <x v="101"/>
    <n v="1249"/>
    <n v="2796"/>
    <n v="0.55000000000000004"/>
    <s v="Yes"/>
    <n v="4.4000000000000004"/>
    <x v="0"/>
    <n v="4.0666666666666664"/>
    <n v="4598"/>
    <n v="14.894831198934419"/>
    <n v="5742902"/>
    <x v="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LM4X0KU"/>
    <s v="Parker Quink Ink Bottle, Blue"/>
    <x v="4"/>
    <s v="OfficePaperProducts"/>
    <s v="Paper"/>
    <x v="76"/>
    <n v="100"/>
    <n v="100"/>
    <n v="0"/>
    <s v="No"/>
    <n v="4.3"/>
    <x v="0"/>
    <n v="4.2666666666666675"/>
    <n v="3095"/>
    <n v="14.894084061912984"/>
    <n v="309500"/>
    <x v="2"/>
    <s v="Blue colour is washable in nature.|30ml Bottle|High quality ink"/>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HLC7Z3G"/>
    <s v="Inalsa Electric Kettle Prism Inox - 1350 W with LED Illumination &amp; Boro-Silicate Body, 1.8 L Capacity along with Cordless Base, 2 Year Warranty (Black)"/>
    <x v="2"/>
    <s v="Kitchen&amp;HomeAppliances"/>
    <s v="SmallKitchenAppliances"/>
    <x v="17"/>
    <n v="1182"/>
    <n v="2995"/>
    <n v="0.61"/>
    <s v="Yes"/>
    <n v="4.2"/>
    <x v="0"/>
    <n v="4.0047619047619047"/>
    <n v="5178"/>
    <n v="14.874670529362138"/>
    <n v="6120396"/>
    <x v="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7989VV5K"/>
    <s v="Usha Steam Pro SI 3713, 1300 W Steam Iron, Powerful steam Output up to 18 g/min, Non-Stick Soleplate (White &amp; Blue)"/>
    <x v="2"/>
    <s v="Kitchen&amp;HomeAppliances"/>
    <s v="Vacuum,Cleaning&amp;Ironing"/>
    <x v="32"/>
    <n v="999"/>
    <n v="1560"/>
    <n v="0.36"/>
    <s v="No"/>
    <n v="3.6"/>
    <x v="0"/>
    <n v="4.0325581395348822"/>
    <n v="4881"/>
    <n v="14.874484981373827"/>
    <n v="4876119"/>
    <x v="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8BCKN299"/>
    <s v="Sounce Gold Plated 3.5 mm Headphone Splitter for Computer 2 Male to 1 Female 3.5mm Headphone Mic Audio Y Splitter Cable Smartphone Headset to PC Adapter ‚Äì (Black,20cm)"/>
    <x v="0"/>
    <s v="Headphones,Earbuds&amp;Accessories"/>
    <s v="Adapters"/>
    <x v="61"/>
    <n v="120"/>
    <n v="999"/>
    <n v="0.88"/>
    <s v="Yes"/>
    <n v="3.9"/>
    <x v="0"/>
    <n v="3.9"/>
    <n v="6491"/>
    <n v="14.868276193501357"/>
    <n v="778920"/>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1NCVJMKX"/>
    <s v="SHOPTOSHOP Electric Lint Remover, Best Lint Shaver for Clothes,Lint Remover for Woolen Clothes ,Lint Remover for Sweaters"/>
    <x v="2"/>
    <s v="Kitchen&amp;HomeAppliances"/>
    <s v="Vacuum,Cleaning&amp;Ironing"/>
    <x v="32"/>
    <n v="499"/>
    <n v="999"/>
    <n v="0.5"/>
    <s v="Yes"/>
    <n v="4.0999999999999996"/>
    <x v="0"/>
    <n v="4.0428571428571427"/>
    <n v="4859"/>
    <n v="14.904543774303271"/>
    <n v="2424641"/>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7S9M8YTY"/>
    <s v="Usha Aurora 1000 W Dry Iron with Innovative Tail Light Indicator, Weilburger Soleplate (White &amp; Grey)"/>
    <x v="2"/>
    <s v="Kitchen&amp;HomeAppliances"/>
    <s v="Vacuum,Cleaning&amp;Ironing"/>
    <x v="32"/>
    <n v="717"/>
    <n v="1390"/>
    <n v="0.48"/>
    <s v="No"/>
    <n v="4"/>
    <x v="0"/>
    <n v="4.041463414634145"/>
    <n v="4867"/>
    <n v="14.902292423799144"/>
    <n v="3489639"/>
    <x v="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0LM4X3XE"/>
    <s v="Parker Quink Ink Bottle (Black)"/>
    <x v="4"/>
    <s v="OfficePaperProducts"/>
    <s v="Paper"/>
    <x v="76"/>
    <n v="90"/>
    <n v="100"/>
    <n v="0.1"/>
    <s v="No"/>
    <n v="4.3"/>
    <x v="0"/>
    <n v="4.2625000000000002"/>
    <n v="3061"/>
    <n v="14.859097106869058"/>
    <n v="275490"/>
    <x v="2"/>
    <s v="Black Colour is washable in nature.|30ml Bottle|High quality ink"/>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8MXJYB2V"/>
    <s v="USHA RapidMix 500-Watt Copper Motor Mixer Grinder with 3 Jars and 5 Years Warranty(Sea Green/White)"/>
    <x v="2"/>
    <s v="Kitchen&amp;HomeAppliances"/>
    <s v="SmallKitchenAppliances"/>
    <x v="41"/>
    <n v="2449"/>
    <n v="3390"/>
    <n v="0.28000000000000003"/>
    <s v="No"/>
    <n v="4"/>
    <x v="0"/>
    <n v="3.9916666666666658"/>
    <n v="5206"/>
    <n v="14.835378747555469"/>
    <n v="12749494"/>
    <x v="1"/>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CTQP51L"/>
    <s v="Robustrion [Anti-Scratch] &amp; [Smudge Proof] [S Pen Compatible] Premium Tempered Glass Screen Protector for Samsung Tab S6 Lite 10.4 inch SM-P610/615 [Bubble Free]"/>
    <x v="1"/>
    <s v="Accessories&amp;Peripherals"/>
    <s v="TabletAccessories"/>
    <x v="37"/>
    <n v="379"/>
    <n v="1499"/>
    <n v="0.75"/>
    <s v="Yes"/>
    <n v="4.2"/>
    <x v="0"/>
    <n v="4.1000000000000005"/>
    <n v="4149"/>
    <n v="14.833997196519581"/>
    <n v="1572471"/>
    <x v="0"/>
    <s v="9H surface hardness ! that is highly durable &amp; scratch resistant protects your Samsung Tab S6 Lite 10.4 inch against scratches &amp; smudges."/>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7WKB69RS"/>
    <s v="Lifelong LLWH106 Flash 3 Litres Instant Water Heater for Home Use, 8 Bar Pressure,Power On/Off Indicator and Advanced Safety, (3000W, ISI Certified, 2 Years Warranty)"/>
    <x v="2"/>
    <s v="Heating,Cooling&amp;AirQuality"/>
    <s v="WaterHeaters&amp;Geysers"/>
    <x v="29"/>
    <n v="2088"/>
    <n v="5550"/>
    <n v="0.62"/>
    <s v="Yes"/>
    <n v="4"/>
    <x v="0"/>
    <n v="3.9823529411764707"/>
    <n v="5292"/>
    <n v="14.829095189600519"/>
    <n v="11049696"/>
    <x v="1"/>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B6BLTGTT"/>
    <s v="Noise Pulse 2 Max Advanced Bluetooth Calling Smart Watch with 1.85'' TFT and 550 Nits Brightness, Smart DND, 10 Days Battery, 100 Sports Mode, Smartwatch for Men and Women - (Jet Black)"/>
    <x v="0"/>
    <s v="WearableTechnology"/>
    <s v="SmartWatches"/>
    <x v="20"/>
    <n v="2999"/>
    <n v="5999"/>
    <n v="0.5"/>
    <s v="Yes"/>
    <n v="4.0999999999999996"/>
    <x v="0"/>
    <n v="3.8450000000000002"/>
    <n v="7148"/>
    <n v="14.819573167219227"/>
    <n v="21436852"/>
    <x v="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9Y6JZC8"/>
    <s v="ZEBRONICS Zeb-Comfort Wired USB Mouse, 3-Button, 1000 DPI Optical Sensor, Plug &amp; Play, for Windows/Mac, Black"/>
    <x v="1"/>
    <s v="Accessories&amp;Peripherals"/>
    <s v="Keyboards,Mice&amp;InputDevices"/>
    <x v="15"/>
    <n v="139"/>
    <n v="299"/>
    <n v="0.54"/>
    <s v="Yes"/>
    <n v="3.8"/>
    <x v="0"/>
    <n v="4.2750000000000004"/>
    <n v="3044"/>
    <n v="14.892335694542025"/>
    <n v="423116"/>
    <x v="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83LQJ6B"/>
    <s v="Usha Goliath GO1200WG Heavy Weight 1200-Watt Dry Iron, 1.8 Kg(Red)"/>
    <x v="2"/>
    <s v="Kitchen&amp;HomeAppliances"/>
    <s v="Vacuum,Cleaning&amp;Ironing"/>
    <x v="32"/>
    <n v="1199"/>
    <n v="1690"/>
    <n v="0.28999999999999998"/>
    <s v="No"/>
    <n v="4.2"/>
    <x v="0"/>
    <n v="4.0424999999999986"/>
    <n v="4580"/>
    <n v="14.799431979504813"/>
    <n v="5491420"/>
    <x v="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0PVT30YI"/>
    <s v="Kitchen Mart Stainless Steel South Indian Filter Coffee Drip Maker, Madras Kappi, Drip Decotion Maker160ml (2 Cup)"/>
    <x v="2"/>
    <s v="Kitchen&amp;HomeAppliances"/>
    <s v="Coffee,Tea&amp;Espresso"/>
    <x v="122"/>
    <n v="292"/>
    <n v="499"/>
    <n v="0.41"/>
    <s v="No"/>
    <n v="4.0999999999999996"/>
    <x v="0"/>
    <n v="4.08"/>
    <n v="4238"/>
    <n v="14.799234739598342"/>
    <n v="1237496"/>
    <x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814P4L98"/>
    <s v="PrettyKrafts Laundry Basket for clothes with Lid &amp; Handles, Toys Organiser, 75 Ltr Black &amp; Grey"/>
    <x v="2"/>
    <s v="HomeStorage&amp;Organization"/>
    <s v="LaundryOrganization"/>
    <x v="99"/>
    <n v="351"/>
    <n v="999"/>
    <n v="0.65"/>
    <s v="Yes"/>
    <n v="4"/>
    <x v="0"/>
    <n v="3.9666666666666663"/>
    <n v="5380"/>
    <n v="14.799089868451091"/>
    <n v="188838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8G8H8DPL"/>
    <s v="Bajaj Rex 750W Mixer Grinder with Nutri Pro Feature, 4 Jars, White"/>
    <x v="2"/>
    <s v="Kitchen&amp;HomeAppliances"/>
    <s v="SmallKitchenAppliances"/>
    <x v="41"/>
    <n v="3249"/>
    <n v="6375"/>
    <n v="0.49"/>
    <s v="No"/>
    <n v="4"/>
    <x v="0"/>
    <n v="3.9909090909090907"/>
    <n v="4978"/>
    <n v="14.754958122135696"/>
    <n v="16173522"/>
    <x v="1"/>
    <s v="750 Watts mixer grinder with multi-function blade|Attractive 4 jars with a capacity of 1.8L, 1.5L, 1L and 0.4L|ABS material with vibrant color|It comes with Titan Motor|1 year product warranty"/>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B9XLX8VR"/>
    <s v="VU 139 cm (55 inches) The GloLED Series 4K Smart LED Google TV 55GloLED (Grey)"/>
    <x v="0"/>
    <s v="HomeTheater,TV&amp;Video"/>
    <s v="Televisions"/>
    <x v="22"/>
    <n v="37999"/>
    <n v="65000"/>
    <n v="0.42"/>
    <s v="No"/>
    <n v="4.3"/>
    <x v="0"/>
    <n v="4.1479999999999997"/>
    <n v="3587"/>
    <n v="14.745527897775281"/>
    <n v="136302413"/>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SJVD8QD"/>
    <s v="CARDEX Digital Kitchen Weighing Machine Multipurpose Electronic Weight Scale With Back Lite LCD Display for Measuring Food, Cake, Vegetable, Fruit (KITCHEN SCALE)"/>
    <x v="2"/>
    <s v="Kitchen&amp;HomeAppliances"/>
    <s v="SmallKitchenAppliances"/>
    <x v="31"/>
    <n v="379"/>
    <n v="389"/>
    <n v="0.03"/>
    <s v="No"/>
    <n v="4.2"/>
    <x v="0"/>
    <n v="4.125"/>
    <n v="3739"/>
    <n v="14.738095359076981"/>
    <n v="1417081"/>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BC8BQ432"/>
    <s v="VU 164 cm (65 inches) The GloLED Series 4K Smart LED Google TV 65GloLED (Grey)"/>
    <x v="0"/>
    <s v="HomeTheater,TV&amp;Video"/>
    <s v="Televisions"/>
    <x v="22"/>
    <n v="54990"/>
    <n v="85000"/>
    <n v="0.35"/>
    <s v="No"/>
    <n v="4.3"/>
    <x v="0"/>
    <n v="4.1416666666666666"/>
    <n v="3587"/>
    <n v="14.723013832357593"/>
    <n v="197249130"/>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9M869Z5V"/>
    <s v="Portronics MPORT 31C 4-in-1 USB Hub (Type C to 4 USB-A Ports) with Fast Data Transfer"/>
    <x v="1"/>
    <s v="Accessories&amp;Peripherals"/>
    <s v="USBHubs"/>
    <x v="98"/>
    <n v="570"/>
    <n v="999"/>
    <n v="0.43"/>
    <s v="No"/>
    <n v="4.2"/>
    <x v="0"/>
    <n v="4.2"/>
    <n v="3201"/>
    <n v="14.722769575849782"/>
    <n v="1824570"/>
    <x v="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8TGG316Z"/>
    <s v="10k 8k 4k HDMI Cable, Certified 48Gbps 1ms Ultra High Speed HDMI 2.1 Cable 4k 120Hz 144Hz 2k 165Hz 8k 60Hz Dynamic HDR ARC eARC DTS:X Compatible for Mac Gaming PC Soundbar TV Monitor Laptop PS5 4 Xbox"/>
    <x v="0"/>
    <s v="HomeTheater,TV&amp;Video"/>
    <s v="Accessories"/>
    <x v="0"/>
    <n v="999"/>
    <n v="2399"/>
    <n v="0.57999999999999996"/>
    <s v="Yes"/>
    <n v="4.5999999999999996"/>
    <x v="1"/>
    <n v="4.1273684210526316"/>
    <n v="3664"/>
    <n v="14.710246391125677"/>
    <n v="3660336"/>
    <x v="1"/>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1EJ5MM5M"/>
    <s v="Canon PIXMA MG2577s All-in-One Inkjet Colour Printer with 1 Additional Colour Cartridge"/>
    <x v="1"/>
    <s v="Printers,Inks&amp;Accessories"/>
    <s v="Printers"/>
    <x v="123"/>
    <n v="3498"/>
    <n v="3875"/>
    <n v="0.1"/>
    <s v="No"/>
    <n v="3.4"/>
    <x v="2"/>
    <n v="3.5999999999999996"/>
    <n v="12185"/>
    <n v="14.709100225638421"/>
    <n v="42623130"/>
    <x v="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1JOFKL0A"/>
    <s v="Canon PIXMA E477 All-in-One Wireless Ink Efficient Colour Printer (White/Blue)"/>
    <x v="1"/>
    <s v="Printers,Inks&amp;Accessories"/>
    <s v="Printers"/>
    <x v="103"/>
    <n v="5299"/>
    <n v="6355"/>
    <n v="0.17"/>
    <s v="No"/>
    <n v="3.9"/>
    <x v="0"/>
    <n v="3.75"/>
    <n v="8280"/>
    <n v="14.692810442408202"/>
    <n v="43875720"/>
    <x v="1"/>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87JWLZ2K"/>
    <s v="AmazonBasics 108 cm (43 inches) 4K Ultra HD Smart LED Fire TV AB43U20PS (Black)"/>
    <x v="0"/>
    <s v="HomeTheater,TV&amp;Video"/>
    <s v="Televisions"/>
    <x v="22"/>
    <n v="24499"/>
    <n v="50000"/>
    <n v="0.51"/>
    <s v="Yes"/>
    <n v="3.9"/>
    <x v="0"/>
    <n v="4.1347826086956516"/>
    <n v="3518"/>
    <n v="14.663672707653333"/>
    <n v="86187482"/>
    <x v="1"/>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8WJ86PV2"/>
    <s v="RPM Euro Games Gaming Mousepad Speed Type Extended Large (Size - 800 mm x 300 mm x 3 mm)"/>
    <x v="1"/>
    <s v="Accessories&amp;Peripherals"/>
    <s v="Keyboards,Mice&amp;InputDevices"/>
    <x v="68"/>
    <n v="299"/>
    <n v="990"/>
    <n v="0.7"/>
    <s v="Yes"/>
    <n v="4.5"/>
    <x v="1"/>
    <n v="4.3250000000000002"/>
    <n v="2453"/>
    <n v="14.661207465041011"/>
    <n v="733447"/>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MKFNHKG"/>
    <s v="VW 80 cm (32 inches) Frameless Series HD Ready LED TV VW32A (Black)"/>
    <x v="0"/>
    <s v="HomeTheater,TV&amp;Video"/>
    <s v="Televisions"/>
    <x v="124"/>
    <n v="6999"/>
    <n v="12999"/>
    <n v="0.46"/>
    <s v="No"/>
    <n v="4.2"/>
    <x v="0"/>
    <n v="4.0666666666666664"/>
    <n v="4003"/>
    <n v="14.650142546482941"/>
    <n v="28016997"/>
    <x v="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KSB1MLX"/>
    <s v="AmazonBasics Digital Optical Coax to Analog RCA Audio Converter Adapter with Fiber Cable"/>
    <x v="0"/>
    <s v="HomeTheater,TV&amp;Video"/>
    <s v="Accessories"/>
    <x v="0"/>
    <n v="1089"/>
    <n v="1600"/>
    <n v="0.32"/>
    <s v="No"/>
    <n v="4"/>
    <x v="0"/>
    <n v="4.122340425531914"/>
    <n v="3565"/>
    <n v="14.643300731917471"/>
    <n v="3882285"/>
    <x v="1"/>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7Z51CGGH"/>
    <s v="Eureka Forbes Wet &amp; Dry Ultimo 1400 Watts Multipurpose Vacuum Cleaner,Power Suction &amp; Blower with 20 litres Tank Capacity,6 Accessories,1 Year Warranty,Compact,Light Weight &amp; Easy to use (Red)"/>
    <x v="2"/>
    <s v="Kitchen&amp;HomeAppliances"/>
    <s v="Vacuum,Cleaning&amp;Ironing"/>
    <x v="47"/>
    <n v="5499"/>
    <n v="9999"/>
    <n v="0.45"/>
    <s v="No"/>
    <n v="3.8"/>
    <x v="0"/>
    <n v="4.023076923076923"/>
    <n v="4353"/>
    <n v="14.639528047082727"/>
    <n v="23937147"/>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8H673XKN"/>
    <s v="Morphy Richards Icon Superb 750W Mixer Grinder, 4 Jars, Silver and Black"/>
    <x v="2"/>
    <s v="Kitchen&amp;HomeAppliances"/>
    <s v="SmallKitchenAppliances"/>
    <x v="41"/>
    <n v="3249"/>
    <n v="7795"/>
    <n v="0.57999999999999996"/>
    <s v="Yes"/>
    <n v="4.2"/>
    <x v="0"/>
    <n v="3.9899999999999998"/>
    <n v="4664"/>
    <n v="14.638718075849249"/>
    <n v="15153336"/>
    <x v="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LDPLSZC"/>
    <s v="Havells Glydo 1000 watt Dry Iron With American Heritage Non Stick Sole Plate, Aerodynamic Design, Easy Grip Temperature Knob &amp; 2 years Warranty. (Charcoal Blue)"/>
    <x v="2"/>
    <s v="Kitchen&amp;HomeAppliances"/>
    <s v="Vacuum,Cleaning&amp;Ironing"/>
    <x v="32"/>
    <n v="849"/>
    <n v="1190"/>
    <n v="0.28999999999999998"/>
    <s v="No"/>
    <n v="4.2"/>
    <x v="0"/>
    <n v="4.0384615384615374"/>
    <n v="4184"/>
    <n v="14.626077828637468"/>
    <n v="3552216"/>
    <x v="1"/>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84DTMYWK"/>
    <s v="Myvn 30W Warp/20W Dash Charging Usb Type C Charger Cable Compatible For Cellular Phones Oneplus 8T 8 8Pro 7 Pro / 7T / 7T Pro Nord And Oneplus 3 / 3T / 5 / 5T / 6 / 6T / 7"/>
    <x v="0"/>
    <s v="Mobiles&amp;Accessories"/>
    <s v="MobileAccessories"/>
    <x v="5"/>
    <n v="329"/>
    <n v="999"/>
    <n v="0.67"/>
    <s v="Yes"/>
    <n v="4.2"/>
    <x v="0"/>
    <n v="4.1272727272727261"/>
    <n v="3492"/>
    <n v="14.623746889813555"/>
    <n v="1148868"/>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9J2MM5C6"/>
    <s v="Amozo Ultra Hybrid Camera and Drop Protection Back Cover Case for iPhone 13 (TPU + Polycarbonate | Crystal Transparent)"/>
    <x v="0"/>
    <s v="Mobiles&amp;Accessories"/>
    <s v="MobileAccessories"/>
    <x v="113"/>
    <n v="279"/>
    <n v="1499"/>
    <n v="0.81"/>
    <s v="Yes"/>
    <n v="4.2"/>
    <x v="0"/>
    <n v="4.2666666666666666"/>
    <n v="2646"/>
    <n v="14.603750149552418"/>
    <n v="738234"/>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B296NTFV"/>
    <s v="Portronics Toad 23 Wireless Optical Mouse with 2.4GHz, USB Nano Dongle, Optical Orientation, Click Wheel, Adjustable DPI(Black)"/>
    <x v="1"/>
    <s v="Accessories&amp;Peripherals"/>
    <s v="Keyboards,Mice&amp;InputDevices"/>
    <x v="15"/>
    <n v="299"/>
    <n v="599"/>
    <n v="0.5"/>
    <s v="Yes"/>
    <n v="4.0999999999999996"/>
    <x v="0"/>
    <n v="4.4333333333333336"/>
    <n v="1597"/>
    <n v="14.202523702402345"/>
    <n v="477503"/>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7VV37FT4"/>
    <s v="Classmate Octane Neon- 25 Blue Gel Pens | Smooth Writing Pens| Water-proof Ink For Smudge-free Writing| Preferred By Students For Exam &amp; Class Notes| Study At Home Essential"/>
    <x v="4"/>
    <s v="OfficePaperProducts"/>
    <s v="Paper"/>
    <x v="76"/>
    <n v="250"/>
    <n v="250"/>
    <n v="0"/>
    <s v="No"/>
    <n v="4.2"/>
    <x v="0"/>
    <n v="4.2571428571428571"/>
    <n v="2628"/>
    <n v="14.558537066567087"/>
    <n v="657000"/>
    <x v="0"/>
    <s v="5 vibrant Neon body color|Smooth and fast writing|Japanese waterproof ink|Stylish sculpted design|Country of Origin: India"/>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MDRGHWQ"/>
    <s v="VW 60 cm (24 inches) Premium Series HD Ready LED TV VW24A (Black)"/>
    <x v="0"/>
    <s v="HomeTheater,TV&amp;Video"/>
    <s v="Televisions"/>
    <x v="124"/>
    <n v="5699"/>
    <n v="11000"/>
    <n v="0.48"/>
    <s v="No"/>
    <n v="4.2"/>
    <x v="0"/>
    <n v="4.04"/>
    <n v="4003"/>
    <n v="14.554076037981416"/>
    <n v="22813097"/>
    <x v="1"/>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1M6453MB"/>
    <s v="Prestige Delight PRWO Electric Rice Cooker (1 L, White)"/>
    <x v="2"/>
    <s v="Kitchen&amp;HomeAppliances"/>
    <s v="SmallKitchenAppliances"/>
    <x v="88"/>
    <n v="2280"/>
    <n v="3045"/>
    <n v="0.25"/>
    <s v="No"/>
    <n v="4.0999999999999996"/>
    <x v="0"/>
    <n v="4.0250000000000004"/>
    <n v="4118"/>
    <n v="14.549536962624583"/>
    <n v="9389040"/>
    <x v="1"/>
    <s v="230 Volts, 400 watts, 1 Year"/>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1CS4A5V4"/>
    <s v="Monitor AC Stand/Heavy Duty Air Conditioner Outdoor Unit Mounting Bracket"/>
    <x v="2"/>
    <s v="Heating,Cooling&amp;AirQuality"/>
    <s v="Parts&amp;Accessories"/>
    <x v="125"/>
    <n v="699"/>
    <n v="1690"/>
    <n v="0.59"/>
    <s v="Yes"/>
    <n v="4.0999999999999996"/>
    <x v="0"/>
    <n v="4.0999999999999996"/>
    <n v="3524"/>
    <n v="14.54335239744241"/>
    <n v="2463276"/>
    <x v="1"/>
    <s v="For AC Outdoor Unit Wall Mounting|For Upto 1.0 / 1.5 / 2.0 Ton AC Outdoor Unit|Net Weight 3.2 KGS|Easy To Install and set up|Heavy Duty GI Steel , Weight Carrying utpo 150 Kgs"/>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78WB1VWJ"/>
    <s v="Usha EI 3710 Heavy Weight 1000-Watt Dry Iron with Golden American Heritage Soleplate, 1.75 Kg(White)"/>
    <x v="2"/>
    <s v="Kitchen&amp;HomeAppliances"/>
    <s v="Vacuum,Cleaning&amp;Ironing"/>
    <x v="32"/>
    <n v="1110"/>
    <n v="1599"/>
    <n v="0.31"/>
    <s v="No"/>
    <n v="4.3"/>
    <x v="0"/>
    <n v="4.0342105263157881"/>
    <n v="4022"/>
    <n v="14.5415136840309"/>
    <n v="4464420"/>
    <x v="1"/>
    <s v="1.75kg heavy weight iron for better ironing;5 fabric settings|360 degree swivel cord for easy movement;Golden American heritage soleplate|1000watt-effective performance;Shock proof plastic handle and body|Easy grip fabric selector;Warranty: 2 years"/>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M9H2NY9"/>
    <s v="Multifunctional 2 in 1 Electric Egg Boiling Steamer Egg Frying Pan Egg Boiler Electric Automatic Off with Egg Boiler Machine Non-Stick Electric Egg Frying Pan-Tiger Woods (Multy)"/>
    <x v="2"/>
    <s v="Kitchen&amp;HomeAppliances"/>
    <s v="SmallKitchenAppliances"/>
    <x v="54"/>
    <n v="699"/>
    <n v="1599"/>
    <n v="0.56000000000000005"/>
    <s v="Yes"/>
    <n v="4.7"/>
    <x v="1"/>
    <n v="4.3222222222222229"/>
    <n v="2300"/>
    <n v="14.530950718467805"/>
    <n v="1607700"/>
    <x v="1"/>
    <s v="Egg Frying Pan"/>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8J82K4GX"/>
    <s v="Samsung 24-inch(60.46cm) FHD Monitor, IPS, 75 Hz, Bezel Less Design, AMD FreeSync, Flicker Free, HDMI, D-sub, (LF24T350FHWXXL, Dark Blue Gray)"/>
    <x v="1"/>
    <s v="Monitors"/>
    <s v="Monitors"/>
    <x v="126"/>
    <n v="10099"/>
    <n v="19110"/>
    <n v="0.47"/>
    <s v="No"/>
    <n v="4.3"/>
    <x v="0"/>
    <n v="4.25"/>
    <n v="2623"/>
    <n v="14.530596280490396"/>
    <n v="26489677"/>
    <x v="1"/>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14SZPBM4"/>
    <s v="Duracell Ultra Alkaline D Battery, 2 Pcs"/>
    <x v="0"/>
    <s v="GeneralPurposeBatteries&amp;BatteryChargers"/>
    <s v="DisposableBatteries"/>
    <x v="24"/>
    <n v="380"/>
    <n v="400"/>
    <n v="0.05"/>
    <s v="No"/>
    <n v="4.4000000000000004"/>
    <x v="0"/>
    <n v="4.3599999999999994"/>
    <n v="2111"/>
    <n v="14.495665464437336"/>
    <n v="802180"/>
    <x v="0"/>
    <s v="Long Lasting Power Guaranteed|Our best battery, suited for everyday devices with extra performance for high drain devices|Duralock technology keeps unused Duracell batteries fresh and powered for up to 10 years in ambient storage|Available in AAA, AA, C, D and 9V sizes"/>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746N6WML"/>
    <s v="Parker Vector Camouflage Gift Set - Roller Ball Pen &amp; Parker Logo Keychain (Black Body, Blue Ink), 2 Piece Set"/>
    <x v="4"/>
    <s v="OfficePaperProducts"/>
    <s v="Paper"/>
    <x v="76"/>
    <n v="341"/>
    <n v="450"/>
    <n v="0.24"/>
    <s v="No"/>
    <n v="4.3"/>
    <x v="0"/>
    <n v="4.2666666666666666"/>
    <n v="2493"/>
    <n v="14.493424849674769"/>
    <n v="850113"/>
    <x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8JKPVDKL"/>
    <s v="INKULTURE Stainless_Steel Measuring Cups &amp; Spoon Combo for Dry or Liquid/Kitchen Gadgets for Cooking &amp; Baking Cakes/Measuring Cup Set Combo with Handles (Set of 4 Cups &amp; 4 Spoons)"/>
    <x v="2"/>
    <s v="Kitchen&amp;HomeAppliances"/>
    <s v="Coffee,Tea&amp;Espresso"/>
    <x v="111"/>
    <n v="279"/>
    <n v="699"/>
    <n v="0.6"/>
    <s v="Yes"/>
    <n v="4.3"/>
    <x v="0"/>
    <n v="4.3"/>
    <n v="2326"/>
    <n v="14.477224448132938"/>
    <n v="648954"/>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0RGLI0ZS"/>
    <s v="Amkette 30 Pin to USB Charging &amp; Data Sync Cable for iPhone 3G/3GS/4/4s/iPad 1/2/3, iPod Nano 5th/6th Gen and iPod Touch 3rd/4th Gen -1.5m (Black)"/>
    <x v="1"/>
    <s v="Accessories&amp;Peripherals"/>
    <s v="Cables&amp;Accessories"/>
    <x v="0"/>
    <n v="449"/>
    <n v="599"/>
    <n v="0.25"/>
    <s v="No"/>
    <n v="4"/>
    <x v="0"/>
    <n v="4.1236559139784941"/>
    <n v="3231"/>
    <n v="14.471852296035776"/>
    <n v="1450719"/>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8497Z1MQ"/>
    <s v="HP M270 Backlit USB Wired Gaming Mouse with 6 Buttons, 4-Speed Customizable 2400 DPI, Ergonomic Design, Breathing LED Lighting, Metal Scroll Wheel, Lightweighted / 3 Years Warranty (7ZZ87AA), Black"/>
    <x v="1"/>
    <s v="Accessories&amp;Peripherals"/>
    <s v="PCGamingPeripherals"/>
    <x v="40"/>
    <n v="599"/>
    <n v="700"/>
    <n v="0.14000000000000001"/>
    <s v="No"/>
    <n v="4.3"/>
    <x v="0"/>
    <n v="4.3"/>
    <n v="2301"/>
    <n v="14.457052872963223"/>
    <n v="1378299"/>
    <x v="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B25LQQPC"/>
    <s v="Crucial P3 500GB PCIe 3.0 3D NAND NVMe M.2 SSD, up to 3500MB/s - CT500P3SSD8"/>
    <x v="1"/>
    <s v="Components"/>
    <s v="InternalSolidStateDrives"/>
    <x v="8"/>
    <n v="3307"/>
    <n v="6100"/>
    <n v="0.46"/>
    <s v="No"/>
    <n v="4.3"/>
    <x v="0"/>
    <n v="4.25"/>
    <n v="2515"/>
    <n v="14.453020206286233"/>
    <n v="8317105"/>
    <x v="1"/>
    <s v="Impressive read/ write speeds up to 3500/3000MB/s|Spacious storage up to 4TB|Solid Gen3 performance. Micron Advanced 3D NAND. NVMe PCIe 3.0 M.2 (2280).|Performs up to 45% better than the previous generation‚Å¥|Dynamic write acceleration. Multistep data integrity algorithm."/>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8TDJ5BVF"/>
    <s v="E-COSMOS 5V 1.2W Portable Flexible USB LED Light (Colours May Vary, Small, EC-POF1)"/>
    <x v="1"/>
    <s v="Accessories&amp;Peripherals"/>
    <s v="USBGadgets"/>
    <x v="90"/>
    <n v="39"/>
    <n v="39"/>
    <n v="0"/>
    <s v="No"/>
    <n v="3.8"/>
    <x v="0"/>
    <n v="4.1000000000000005"/>
    <n v="3344"/>
    <n v="14.450024100625754"/>
    <n v="130416"/>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7R3XH9R"/>
    <s v="Bajaj New Shakti Neo 25L Vertical Storage Water Heater (Geyser 25 Litres) 4 Star BEE Rated Heater For Water Heating with Titanium Armour, Swirl Flow Technology, Glasslined Tank(White), 1 Yr Warranty"/>
    <x v="2"/>
    <s v="Heating,Cooling&amp;AirQuality"/>
    <s v="WaterHeaters&amp;Geysers"/>
    <x v="74"/>
    <n v="6299"/>
    <n v="15270"/>
    <n v="0.59"/>
    <s v="Yes"/>
    <n v="4.0999999999999996"/>
    <x v="0"/>
    <n v="4.1166666666666663"/>
    <n v="3233"/>
    <n v="14.448429730764738"/>
    <n v="20364667"/>
    <x v="1"/>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9TP5KBN7"/>
    <s v="pTron Volta Dual Port 12W Smart USB Charger Adapter, Multi-Layer Protection, Made in India, BIS Certified, Fast Charging Power Adaptor Without Cable for All iOS &amp; Android Devices (Black)"/>
    <x v="0"/>
    <s v="Mobiles&amp;Accessories"/>
    <s v="MobileAccessories"/>
    <x v="5"/>
    <n v="199"/>
    <n v="1099"/>
    <n v="0.82"/>
    <s v="Yes"/>
    <n v="4"/>
    <x v="0"/>
    <n v="4.1199999999999992"/>
    <n v="3197"/>
    <n v="14.440099252770086"/>
    <n v="636203"/>
    <x v="2"/>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GYBZPHF"/>
    <s v="Lifelong LLMG93 500 Watt Duos Mixer Grinder, 2 Stainless Steel Jar (Liquidizing and Chutney Jar)| ABS Body, Stainless Steel Blades, 3 Speed Options with Whip (1 Year Warranty, Black)"/>
    <x v="2"/>
    <s v="Kitchen&amp;HomeAppliances"/>
    <s v="SmallKitchenAppliances"/>
    <x v="41"/>
    <n v="1149"/>
    <n v="2499"/>
    <n v="0.54"/>
    <s v="Yes"/>
    <n v="3.8"/>
    <x v="0"/>
    <n v="3.9666666666666663"/>
    <n v="4383"/>
    <n v="14.44608649705604"/>
    <n v="5036067"/>
    <x v="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7TC9F7PN"/>
    <s v="Racold Eterno Pro 25L Vertical 5 Star Storage Water Heater (Geyser) with free Standard Installation and free Installation Pipes"/>
    <x v="2"/>
    <s v="Heating,Cooling&amp;AirQuality"/>
    <s v="WaterHeaters&amp;Geysers"/>
    <x v="74"/>
    <n v="8699"/>
    <n v="16899"/>
    <n v="0.49"/>
    <s v="No"/>
    <n v="4.2"/>
    <x v="0"/>
    <n v="4.1199999999999992"/>
    <n v="3195"/>
    <n v="14.438979895044847"/>
    <n v="27793305"/>
    <x v="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0LOD70SC"/>
    <s v="Pilot V7 Liquid Ink Roller Ball Pen (2 Blue + 1 Black)"/>
    <x v="4"/>
    <s v="OfficePaperProducts"/>
    <s v="Paper"/>
    <x v="76"/>
    <n v="178"/>
    <n v="210"/>
    <n v="0.15"/>
    <s v="No"/>
    <n v="4.3"/>
    <x v="0"/>
    <n v="4.26"/>
    <n v="2450"/>
    <n v="14.438602505933853"/>
    <n v="436100"/>
    <x v="2"/>
    <s v="Unique 3 dimple tip technology from Japan for precision writing|ATT System for instant start|Pure liquid ink for smooth skip-free writing|Unique see through ink tank visually indicates ink level|0.7mm fine tip|Ink color - Blue + Black"/>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NC2TY11"/>
    <s v="Noise ColorFit Ultra Buzz Bluetooth Calling Smart Watch with 1.75&quot; HD Display, 320x385 px Resolution, 100 Sports Modes, Stock Market Info Smartwatch for Men &amp; Women (Olive Green)"/>
    <x v="0"/>
    <s v="WearableTechnology"/>
    <s v="SmartWatches"/>
    <x v="20"/>
    <n v="2499"/>
    <n v="5999"/>
    <n v="0.57999999999999996"/>
    <s v="Yes"/>
    <n v="4.0999999999999996"/>
    <x v="0"/>
    <n v="3.8315789473684219"/>
    <n v="5852"/>
    <n v="14.43500823976381"/>
    <n v="14624148"/>
    <x v="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7Y9PY6Y1"/>
    <s v="Sujata Powermatic Plus, Juicer Mixer Grinder with Chutney Jar, 900 Watts, 3 Jars (White)"/>
    <x v="2"/>
    <s v="Kitchen&amp;HomeAppliances"/>
    <s v="SmallKitchenAppliances"/>
    <x v="71"/>
    <n v="6525"/>
    <n v="8820"/>
    <n v="0.26"/>
    <s v="No"/>
    <n v="4.5"/>
    <x v="1"/>
    <n v="3.8900000000000006"/>
    <n v="5137"/>
    <n v="14.434989048728976"/>
    <n v="33518925"/>
    <x v="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98QXR9X2"/>
    <s v="Ambrane 27000mAh Power Bank, 20W Fast Charging, Triple Output, Type C PD (Input &amp; Output), Quick Charge, Li-Polymer, Multi-Layer Protection for iPhone, Smartphones &amp; Other Devices (Stylo Pro, Black)"/>
    <x v="0"/>
    <s v="Mobiles&amp;Accessories"/>
    <s v="MobileAccessories"/>
    <x v="5"/>
    <n v="2499"/>
    <n v="2999"/>
    <n v="0.17"/>
    <s v="No"/>
    <n v="4.0999999999999996"/>
    <x v="0"/>
    <n v="4.1333333333333329"/>
    <n v="3156"/>
    <n v="14.463668271821163"/>
    <n v="7886844"/>
    <x v="1"/>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8FD2VSD9"/>
    <s v="TCL 108 cm (43 inches) 4K Ultra HD Certified Android Smart LED TV 43P615 (Black)"/>
    <x v="0"/>
    <s v="HomeTheater,TV&amp;Video"/>
    <s v="Televisions"/>
    <x v="22"/>
    <n v="24990"/>
    <n v="51990"/>
    <n v="0.52"/>
    <s v="Yes"/>
    <n v="4.2"/>
    <x v="0"/>
    <n v="4.1454545454545446"/>
    <n v="2951"/>
    <n v="14.385209609425978"/>
    <n v="73745490"/>
    <x v="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8VJFYH6N"/>
    <s v="BAJAJ PYGMY MINI 110 MM 10 W HIGH SPEED OPERATION, USB CHARGING, MULTI-CLIP FUNCTION PERSONAL FAN"/>
    <x v="2"/>
    <s v="Heating,Cooling&amp;AirQuality"/>
    <s v="Fans"/>
    <x v="127"/>
    <n v="948"/>
    <n v="1620"/>
    <n v="0.41"/>
    <s v="No"/>
    <n v="4.0999999999999996"/>
    <x v="0"/>
    <n v="3.9499999999999997"/>
    <n v="4370"/>
    <n v="14.380294185634128"/>
    <n v="4142760"/>
    <x v="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H5L8V1L"/>
    <s v="Synqe USB Type C Fast Charging Cable 2M Charger Cord Data Cable Compatible with Samsung Galaxy M51,Galaxy M31S, S10e S10 S9 S20 Plus, Note10 9 8,M40 A50 A70, Redmi Note 9, Moto G7, Poco F1 (2M, Grey)"/>
    <x v="1"/>
    <s v="Accessories&amp;Peripherals"/>
    <s v="Cables&amp;Accessories"/>
    <x v="0"/>
    <n v="379"/>
    <n v="1099"/>
    <n v="0.66"/>
    <s v="Yes"/>
    <n v="4.3"/>
    <x v="0"/>
    <n v="4.1249999999999991"/>
    <n v="3049"/>
    <n v="14.372736837305489"/>
    <n v="1155571"/>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7RCGTZ4M"/>
    <s v="AGARO Ace 1600 Watts, 21.5 kPa Suction Power, 21 litres Wet &amp; Dry Stainless Steel Vacuum Cleaner with Blower Function and Washable Dust Bag"/>
    <x v="2"/>
    <s v="Kitchen&amp;HomeAppliances"/>
    <s v="Vacuum,Cleaning&amp;Ironing"/>
    <x v="47"/>
    <n v="6236"/>
    <n v="9999"/>
    <n v="0.38"/>
    <s v="No"/>
    <n v="4.0999999999999996"/>
    <x v="0"/>
    <n v="4.0416666666666661"/>
    <n v="3552"/>
    <n v="14.350322296936032"/>
    <n v="22150272"/>
    <x v="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8TR61BVK"/>
    <s v="Tabelito¬Æ Polyester Foam, Nylon Hybrid laptopss Bag Sleeve Case Cover Pouch for laptopss Apple/Dell/Lenovo/ Asus/ Hp/Samsung/Mi/MacBook/Ultrabook/Thinkpad/Ideapad/Surfacepro (15.6 inches /39.6cm, Blue) laptopsss"/>
    <x v="1"/>
    <s v="Accessories&amp;Peripherals"/>
    <s v="LaptopAccessories"/>
    <x v="43"/>
    <n v="299"/>
    <n v="1499"/>
    <n v="0.8"/>
    <s v="Yes"/>
    <n v="4.2"/>
    <x v="0"/>
    <n v="4.1500000000000004"/>
    <n v="2868"/>
    <n v="14.349581775220896"/>
    <n v="857532"/>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0B3VFJY2"/>
    <s v="HUL Pureit Germkill kit for Advanced 23 L water purifier - 3000 L Capacity, Sand, Multicolour"/>
    <x v="2"/>
    <s v="Kitchen&amp;HomeAppliances"/>
    <s v="WaterPurifiers&amp;Accessories"/>
    <x v="105"/>
    <n v="980"/>
    <n v="980"/>
    <n v="0"/>
    <s v="No"/>
    <n v="4.2"/>
    <x v="0"/>
    <n v="3.9"/>
    <n v="4740"/>
    <n v="14.33589282574393"/>
    <n v="4645200"/>
    <x v="1"/>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It's very nice,Got the correct one, asked,Good product,Very good item,Awesome,Good,ok,Delivered on time"/>
    <s v="Ok,For replacing battery of Purit 23 advanced water purifier. Got what i required.,Good,Very good,I like it,Been using it since 5 years,ok,Nice product"/>
  </r>
  <r>
    <s v="B07GLS2563"/>
    <s v="Cello Quick Boil Popular Electric Kettle 1 Litre 1200 Watts | Stainless Steel body | Boiler for Water, Silver"/>
    <x v="2"/>
    <s v="Kitchen&amp;HomeAppliances"/>
    <s v="SmallKitchenAppliances"/>
    <x v="17"/>
    <n v="1199"/>
    <n v="1899"/>
    <n v="0.37"/>
    <s v="No"/>
    <n v="4.2"/>
    <x v="0"/>
    <n v="3.9950000000000001"/>
    <n v="3858"/>
    <n v="14.32796674039273"/>
    <n v="4625742"/>
    <x v="1"/>
    <s v="Suitable for: Water, Tea and Soups|Stainless Steel Body, Pull Lid Opening|Capacity: 1ltr, 1w to 12w|Wide Mouth for Easy Cleaning|Country of Origin: China|Customer Care No: 741799"/>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B9BD2YL4"/>
    <s v="KINGONE Wireless Charging Pencil (2nd Generation) for iPad with Magnetic and Tilt Sensitive, Palm Rejection, Compatible with Apple iPad Pro 11 inch 1/2/3/4, iPad Pro 12.9 Inch 3/4/5/6, iPad Air 4/5, mini6"/>
    <x v="0"/>
    <s v="Mobiles&amp;Accessories"/>
    <s v="MobileAccessories"/>
    <x v="60"/>
    <n v="2599"/>
    <n v="6999"/>
    <n v="0.63"/>
    <s v="Yes"/>
    <n v="4.5"/>
    <x v="1"/>
    <n v="4.5"/>
    <n v="1526"/>
    <n v="14.327275666753897"/>
    <n v="3966074"/>
    <x v="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8Y7MXFMK"/>
    <s v="Offbeat¬Æ - DASH 2.4GHz Wireless + Bluetooth 5.1 Mouse, Multi-Device Dual Mode Slim Rechargeable Silent Click Buttons Wireless Bluetooth Mouse, 3 Adjustable DPI, Works on 2 devices at the same time with a switch button for Windows/Mac/Android/Ipad/Smart TV"/>
    <x v="1"/>
    <s v="Accessories&amp;Peripherals"/>
    <s v="Keyboards,Mice&amp;InputDevices"/>
    <x v="15"/>
    <n v="1099"/>
    <n v="1499"/>
    <n v="0.27"/>
    <s v="No"/>
    <n v="4.2"/>
    <x v="0"/>
    <n v="4.5999999999999996"/>
    <n v="2375"/>
    <n v="15.528893607022116"/>
    <n v="2610125"/>
    <x v="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0GE55L22"/>
    <s v="Storite USB 3.0 Cable A to Micro B high Speed Upto 5 Gbps Data Transfer Cable for Portable External Hard Drive - (20cm), Black"/>
    <x v="1"/>
    <s v="Accessories&amp;Peripherals"/>
    <s v="Cables&amp;Accessories"/>
    <x v="0"/>
    <n v="299"/>
    <n v="699"/>
    <n v="0.56999999999999995"/>
    <s v="Yes"/>
    <n v="4.0999999999999996"/>
    <x v="0"/>
    <n v="4.1230769230769226"/>
    <n v="2957"/>
    <n v="14.311192453370985"/>
    <n v="884143"/>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7NCKMXVZ"/>
    <s v="StyleHouse Lint Remover for Woolen Clothes, Electric Lint Remover, Best Lint Shaver for Clothes"/>
    <x v="2"/>
    <s v="Kitchen&amp;HomeAppliances"/>
    <s v="Vacuum,Cleaning&amp;Ironing"/>
    <x v="32"/>
    <n v="455"/>
    <n v="999"/>
    <n v="0.54"/>
    <s v="Yes"/>
    <n v="4.0999999999999996"/>
    <x v="0"/>
    <n v="4.0270270270270254"/>
    <n v="3578"/>
    <n v="14.311094407030012"/>
    <n v="1627990"/>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0A328ENA"/>
    <s v="Panasonic SR-WA22H (E) Automatic Rice Cooker, Apple Green, 2.2 Liters"/>
    <x v="2"/>
    <s v="Kitchen&amp;HomeAppliances"/>
    <s v="SmallKitchenAppliances"/>
    <x v="88"/>
    <n v="2976"/>
    <n v="3945"/>
    <n v="0.25"/>
    <s v="No"/>
    <n v="4.2"/>
    <x v="0"/>
    <n v="4"/>
    <n v="3740"/>
    <n v="14.29195083279282"/>
    <n v="11130240"/>
    <x v="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0TDD0YM4"/>
    <s v="Philips GC026/30 Fabric Shaver, Lint Remover for Woolen Sweaters, Blankets, Jackets/Burr Remover Pill Remover from Carpets, Curtains (White)"/>
    <x v="2"/>
    <s v="Kitchen&amp;HomeAppliances"/>
    <s v="Vacuum,Cleaning&amp;Ironing"/>
    <x v="32"/>
    <n v="1490"/>
    <n v="1695"/>
    <n v="0.12"/>
    <s v="No"/>
    <n v="4.4000000000000004"/>
    <x v="0"/>
    <n v="4.0249999999999995"/>
    <n v="3543"/>
    <n v="14.286712195690427"/>
    <n v="5279070"/>
    <x v="1"/>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9G5TSGXV"/>
    <s v="Hi-Mobiler iPhone Charger Lightning Cable,2 Pack Apple MFi Certified USB iPhone Fast Chargering Cord,Data Sync Transfer for 13/12/11 Pro Max Xs X XR 8 7 6 5 5s iPad iPod More Model Cell Phone Cables"/>
    <x v="1"/>
    <s v="Accessories&amp;Peripherals"/>
    <s v="Cables&amp;Accessories"/>
    <x v="0"/>
    <n v="254"/>
    <n v="799"/>
    <n v="0.68"/>
    <s v="Yes"/>
    <n v="4"/>
    <x v="0"/>
    <n v="4.1233333333333331"/>
    <n v="2905"/>
    <n v="14.280322231743323"/>
    <n v="737870"/>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1M69WCZ6"/>
    <s v="Allin Exporters J66 Ultrasonic Humidifier Cool Mist Air Purifier for Dryness, Cold &amp; Cough Large Capacity for Room, Baby, Plants, Bedroom (2.4 L) (1 Year Warranty)"/>
    <x v="2"/>
    <s v="Heating,Cooling&amp;AirQuality"/>
    <s v="Humidifiers"/>
    <x v="128"/>
    <n v="2249"/>
    <n v="3550"/>
    <n v="0.37"/>
    <s v="No"/>
    <n v="4"/>
    <x v="0"/>
    <n v="3.9666666666666668"/>
    <n v="3973"/>
    <n v="14.276937189002727"/>
    <n v="8935277"/>
    <x v="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7W4HTS8Q"/>
    <s v="ACTIVA Instant 3 LTR 3 KVA SPECIAL Anti Rust Coated Tank Geyser with Full ABS Body with 5 Year Warranty Premium (White)"/>
    <x v="2"/>
    <s v="Heating,Cooling&amp;AirQuality"/>
    <s v="WaterHeaters&amp;Geysers"/>
    <x v="29"/>
    <n v="1899"/>
    <n v="3790"/>
    <n v="0.5"/>
    <s v="Yes"/>
    <n v="3.8"/>
    <x v="0"/>
    <n v="3.9812500000000002"/>
    <n v="3842"/>
    <n v="14.271468968148689"/>
    <n v="7295958"/>
    <x v="1"/>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8243SKCK"/>
    <s v="Vedini Transparent Empty Refillable Reusable Fine Mist Spray Bottle for Perfume, Travel with DIY Sticker Set ( 100ml, Pack of 4)"/>
    <x v="2"/>
    <s v="HomeStorage&amp;Organization"/>
    <s v="LaundryOrganization"/>
    <x v="129"/>
    <n v="189"/>
    <n v="299"/>
    <n v="0.37"/>
    <s v="No"/>
    <n v="4.2"/>
    <x v="0"/>
    <n v="4.1500000000000004"/>
    <n v="2737"/>
    <n v="14.265348791761582"/>
    <n v="517293"/>
    <x v="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7BKSSDR2"/>
    <s v="Dr Trust Electronic Kitchen Digital Scale Weighing Machine (Blue)"/>
    <x v="7"/>
    <s v="HomeMedicalSupplies&amp;Equipment"/>
    <s v="HealthMonitors"/>
    <x v="130"/>
    <n v="899"/>
    <n v="1900"/>
    <n v="0.53"/>
    <s v="Yes"/>
    <n v="4"/>
    <x v="0"/>
    <n v="4"/>
    <n v="3663"/>
    <n v="14.255821859983252"/>
    <n v="3293037"/>
    <x v="1"/>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P858DK8"/>
    <s v="WeCool C1 Car Mobile Holder with One Click Technology,360¬∞ Rotational, Strong Suction Cup,Compatible with 4 to 6 Inch Devices, Wildshield and Dashboard Mobile Holder for Car, and Use"/>
    <x v="0"/>
    <s v="Mobiles&amp;Accessories"/>
    <s v="MobileAccessories"/>
    <x v="44"/>
    <n v="489"/>
    <n v="1999"/>
    <n v="0.76"/>
    <s v="Yes"/>
    <n v="4"/>
    <x v="0"/>
    <n v="4"/>
    <n v="3626"/>
    <n v="14.238190222321737"/>
    <n v="1773114"/>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9QGZFBPM"/>
    <s v="Wayona Type C To Type C Long Fast Charging Cable Type C Charger Cord Compatible With Samsung S22 S20 S20 Fe 2022 S22 Ultra S21 Ultra A70 A51 A53 A33 A73 M51 M31 M33 M53 (Grey, 2M, 65W, 6Ft)"/>
    <x v="1"/>
    <s v="Accessories&amp;Peripherals"/>
    <s v="Cables&amp;Accessories"/>
    <x v="0"/>
    <n v="399"/>
    <n v="999"/>
    <n v="0.6"/>
    <s v="Yes"/>
    <n v="4.3"/>
    <x v="0"/>
    <n v="4.1247191011235946"/>
    <n v="2806"/>
    <n v="14.223031344697779"/>
    <n v="1119594"/>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1KCSGBU2"/>
    <s v="Philips Air Purifier Ac2887/20,Vitashield Intelligent Purification,Long Hepa Filter Life Upto 17000 Hours,Removes 99.9% Airborne Viruses &amp; Bacteria,99.97% Airborne Pollutants,Ideal For Master Bedroom"/>
    <x v="2"/>
    <s v="Heating,Cooling&amp;AirQuality"/>
    <s v="AirPurifiers"/>
    <x v="114"/>
    <n v="14499"/>
    <n v="23559"/>
    <n v="0.38"/>
    <s v="No"/>
    <n v="4.3"/>
    <x v="0"/>
    <n v="4.3"/>
    <n v="2026"/>
    <n v="14.219471119379937"/>
    <n v="29374974"/>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762HXMTF"/>
    <s v="KENT 11054 Alkaline Water Filter Pitcher 3.5 L | Chemical-Free Water with Balanced pH Levels 8.0 to 9.5 | Solves Acidity Issue | Equipped with Carbon and Sediment Filter - Grey"/>
    <x v="2"/>
    <s v="Kitchen&amp;HomeAppliances"/>
    <s v="WaterPurifiers&amp;Accessories"/>
    <x v="59"/>
    <n v="1799"/>
    <n v="1950"/>
    <n v="0.08"/>
    <s v="No"/>
    <n v="3.9"/>
    <x v="0"/>
    <n v="4.34"/>
    <n v="1888"/>
    <n v="14.218846697380757"/>
    <n v="3396512"/>
    <x v="1"/>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9QGZM8QB"/>
    <s v="Wayona Usb Type C 65W 6Ft/2M Long Fast Charging Cable Compatible For Samsung S22 S20 Fe S21 Ultra A33 A53 A01 A73 A70 A51 M33 M53 M51 M31(2M, Black)"/>
    <x v="1"/>
    <s v="Accessories&amp;Peripherals"/>
    <s v="Cables&amp;Accessories"/>
    <x v="0"/>
    <n v="399"/>
    <n v="999"/>
    <n v="0.6"/>
    <s v="Yes"/>
    <n v="4.3"/>
    <x v="0"/>
    <n v="4.1227272727272721"/>
    <n v="2806"/>
    <n v="14.21616303754289"/>
    <n v="1119594"/>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WKG2MWT"/>
    <s v="Wayona Usb C 65W Fast Charging Cable Compatible For Tablets Samsung S22 S20 S10 S20Fe S21 S21 Ultra A70 A51 A71 A50S M31 M51 M31S M53 5G (1M, Black)"/>
    <x v="1"/>
    <s v="Accessories&amp;Peripherals"/>
    <s v="Cables&amp;Accessories"/>
    <x v="0"/>
    <n v="379"/>
    <n v="1099"/>
    <n v="0.66"/>
    <s v="Yes"/>
    <n v="4.3"/>
    <x v="0"/>
    <n v="4.1206896551724128"/>
    <n v="2806"/>
    <n v="14.209136838269496"/>
    <n v="1063474"/>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WKFSN84"/>
    <s v="Wayona Type C To Type C 65W/3.25A Nylon Braided Fast Charging Cable Compatible For Laptop, Macbook, Samsung Galaxy M33 M53 M51 S20 Ultra, A71, A53, A51, Ipad Pro 2018 (1M, Grey)"/>
    <x v="1"/>
    <s v="Accessories&amp;Peripherals"/>
    <s v="Cables&amp;Accessories"/>
    <x v="0"/>
    <n v="379"/>
    <n v="1099"/>
    <n v="0.66"/>
    <s v="Yes"/>
    <n v="4.3"/>
    <x v="0"/>
    <n v="4.1186046511627898"/>
    <n v="2806"/>
    <n v="14.201947239013"/>
    <n v="1063474"/>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14HDJ7ZE"/>
    <s v="Bajaj Majesty Duetto Gas 6 Ltr Vertical Water Heater ( LPG), White"/>
    <x v="2"/>
    <s v="Heating,Cooling&amp;AirQuality"/>
    <s v="WaterHeaters&amp;Geysers"/>
    <x v="29"/>
    <n v="5365"/>
    <n v="7445"/>
    <n v="0.28000000000000003"/>
    <s v="No"/>
    <n v="3.9"/>
    <x v="0"/>
    <n v="3.9933333333333336"/>
    <n v="3584"/>
    <n v="14.194260045615252"/>
    <n v="19228160"/>
    <x v="1"/>
    <s v="Dimensions: 35.56 Cms X 19 Cms X 55 Cm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9ZQK9X8G"/>
    <s v="Noise ColorFit Pro 4 Advanced Bluetooth Calling Smart Watch with 1.72&quot; TruView Display, Fully-Functional Digital Crown, 311 PPI, 60Hz Refresh Rate, 500 NITS Brightness (Charcoal Black)"/>
    <x v="0"/>
    <s v="WearableTechnology"/>
    <s v="SmartWatches"/>
    <x v="20"/>
    <n v="2998"/>
    <n v="5999"/>
    <n v="0.5"/>
    <s v="Yes"/>
    <n v="4.0999999999999996"/>
    <x v="0"/>
    <n v="3.8166666666666669"/>
    <n v="5179"/>
    <n v="14.176358583027641"/>
    <n v="15526642"/>
    <x v="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83M7WPZD"/>
    <s v="AGARO 33398 Rapid 1000-Watt, 10-Litre Wet &amp; Dry Vacuum Cleaner, with Blower Function (Red &amp; Black)"/>
    <x v="2"/>
    <s v="Kitchen&amp;HomeAppliances"/>
    <s v="Vacuum,Cleaning&amp;Ironing"/>
    <x v="47"/>
    <n v="3199"/>
    <n v="5999"/>
    <n v="0.47"/>
    <s v="No"/>
    <n v="4"/>
    <x v="0"/>
    <n v="4.0363636363636362"/>
    <n v="3242"/>
    <n v="14.171458592825452"/>
    <n v="10371158"/>
    <x v="1"/>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94JNXNPV"/>
    <s v="Ambrane Unbreakable 3 in 1 Fast Charging Braided Multipurpose Cable for Speaker with 2.1 A Speed - 1.25 meter, Black"/>
    <x v="1"/>
    <s v="Accessories&amp;Peripherals"/>
    <s v="Cables&amp;Accessories"/>
    <x v="0"/>
    <n v="299"/>
    <n v="399"/>
    <n v="0.25"/>
    <s v="No"/>
    <n v="4"/>
    <x v="0"/>
    <n v="4.1164705882352939"/>
    <n v="2766"/>
    <n v="14.168929468040224"/>
    <n v="827034"/>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CTWFV5W"/>
    <s v="PHILIPS Air Fryer HD9200/90, uses up to 90% less fat, 1400W, 4.1 Liter, with Rapid Air Technology (Black), Large"/>
    <x v="2"/>
    <s v="Kitchen&amp;HomeAppliances"/>
    <s v="SmallKitchenAppliances"/>
    <x v="95"/>
    <n v="7199"/>
    <n v="9995"/>
    <n v="0.28000000000000003"/>
    <s v="No"/>
    <n v="4.4000000000000004"/>
    <x v="0"/>
    <n v="4.3000000000000007"/>
    <n v="1964"/>
    <n v="14.161458985259218"/>
    <n v="14138836"/>
    <x v="1"/>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92JHPL72"/>
    <s v="SWAPKART Flexible Mobile Tabletop Stand, Metal Built, Heavy Duty Foldable Lazy Bracket Clip Mount Multi Angle Clamp for All Smartphones (Pack of 1), Multi Color"/>
    <x v="0"/>
    <s v="Mobiles&amp;Accessories"/>
    <s v="MobileAccessories"/>
    <x v="94"/>
    <n v="251"/>
    <n v="999"/>
    <n v="0.75"/>
    <s v="Yes"/>
    <n v="3.7"/>
    <x v="0"/>
    <n v="4.0333333333333332"/>
    <n v="3234"/>
    <n v="14.156492949519034"/>
    <n v="811734"/>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8VGFX2B6"/>
    <s v="Kuber Industries Waterproof Round Non Wovan Laundry Bag/Hamper|Metalic Printed With Handles|Foldable Bin &amp; 45 Liter Capicity|Size 37 x 37 x 49, Pack of 1 (Beige &amp; Brown)-KUBMART11450"/>
    <x v="2"/>
    <s v="HomeStorage&amp;Organization"/>
    <s v="LaundryOrganization"/>
    <x v="99"/>
    <n v="177"/>
    <n v="199"/>
    <n v="0.11"/>
    <s v="No"/>
    <n v="4.0999999999999996"/>
    <x v="0"/>
    <n v="3.9624999999999999"/>
    <n v="3688"/>
    <n v="14.133875546336208"/>
    <n v="652776"/>
    <x v="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B5V47VK4"/>
    <s v="OnePlus 10T 5G (Moonstone Black, 8GB RAM, 128GB Storage)"/>
    <x v="0"/>
    <s v="Mobiles&amp;Accessories"/>
    <s v="Smartphones&amp;BasicMobiles"/>
    <x v="3"/>
    <n v="44999"/>
    <n v="49999"/>
    <n v="0.1"/>
    <s v="No"/>
    <n v="4.3"/>
    <x v="0"/>
    <n v="4.0499999999999989"/>
    <n v="3075"/>
    <n v="14.12634464107404"/>
    <n v="138371925"/>
    <x v="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PSQRW2T"/>
    <s v="Zoul Type C to Type C Fast Charging Cable 65W 2M/6ft USB C Nylon Braided Cord Compatible with MacBook Oneplus 9 9R Samsung Galaxy S21 Ultra S20+ (2M, Black)"/>
    <x v="1"/>
    <s v="Accessories&amp;Peripherals"/>
    <s v="Cables&amp;Accessories"/>
    <x v="0"/>
    <n v="399"/>
    <n v="1099"/>
    <n v="0.64"/>
    <s v="Yes"/>
    <n v="4.0999999999999996"/>
    <x v="0"/>
    <n v="4.117857142857142"/>
    <n v="2685"/>
    <n v="14.120568670027138"/>
    <n v="1071315"/>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PSVBB2X"/>
    <s v="Zoul USB C to USB C Fast Charging Cable 65W Type C to Type C Nylon Braided Cord Compatible with Macbook Oneplus 9 10R Samsung Galaxy S22 S21 Ultra Z Flip3 Macbook Air/Pro M1 Google Pixel 11'' iPad Pro 2020/2018 (2M, Grey)"/>
    <x v="1"/>
    <s v="Accessories&amp;Peripherals"/>
    <s v="Cables&amp;Accessories"/>
    <x v="0"/>
    <n v="399"/>
    <n v="1099"/>
    <n v="0.64"/>
    <s v="Yes"/>
    <n v="4.0999999999999996"/>
    <x v="0"/>
    <n v="4.1180722891566264"/>
    <n v="2685"/>
    <n v="14.12130642949537"/>
    <n v="1071315"/>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9J2SCVQT"/>
    <s v="NutriPro Juicer Mixer Grinder - Smoothie Maker - 500 Watts (3 Jars 2 Blades)"/>
    <x v="2"/>
    <s v="Kitchen&amp;HomeAppliances"/>
    <s v="SmallKitchenAppliances"/>
    <x v="71"/>
    <n v="1969"/>
    <n v="5000"/>
    <n v="0.61"/>
    <s v="Yes"/>
    <n v="4.0999999999999996"/>
    <x v="0"/>
    <n v="3.822222222222222"/>
    <n v="4927"/>
    <n v="14.114208005664343"/>
    <n v="9701263"/>
    <x v="1"/>
    <s v="Make Smoothies and Juices within seconds.|Also suitable for dry grinding, chutneys and dips|Powerful 500 W copper motor can grind almost any food.|Best in the segment customer support and quality|Includes easy to make and carry sipper jar"/>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7YSJ7FF1"/>
    <s v="Crompton Brio 1000-Watts Dry Iron with Weilburger Coating (Sky Blue and White)"/>
    <x v="2"/>
    <s v="Kitchen&amp;HomeAppliances"/>
    <s v="Vacuum,Cleaning&amp;Ironing"/>
    <x v="32"/>
    <n v="645"/>
    <n v="1100"/>
    <n v="0.41"/>
    <s v="No"/>
    <n v="4"/>
    <x v="0"/>
    <n v="4.0142857142857133"/>
    <n v="3271"/>
    <n v="14.109464798497127"/>
    <n v="2109795"/>
    <x v="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Good,Easy to handling ..satisfied,Good,Good,Quality product,Good Product,Nice,Hanske taka product"/>
    <s v="Good,https://m.media-amazon.com/images/I/41D5G0vX76L._SY88.jpg,Worth for the price,Compact and lightweight,Nice,Nice product easy to use, price also good,Nice,Chenagidye"/>
  </r>
  <r>
    <s v="B08MV82R99"/>
    <s v="Bajaj Waterproof 1500 Watts Immersion Rod Heater"/>
    <x v="2"/>
    <s v="Heating,Cooling&amp;AirQuality"/>
    <s v="WaterHeaters&amp;Geysers"/>
    <x v="42"/>
    <n v="653"/>
    <n v="1020"/>
    <n v="0.36"/>
    <s v="No"/>
    <n v="4.0999999999999996"/>
    <x v="0"/>
    <n v="4"/>
    <n v="3366"/>
    <n v="14.108972465552354"/>
    <n v="2197998"/>
    <x v="1"/>
    <s v="Power: 1500 watts|Warranty: 2 year warranty on product|Water Proof Sealed terminals for safety and longer life|Plastic handle to prevent from shock &amp; rust|Includes: 1 Unit immersion rod, instruction manual, warranty card"/>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8CTNJ985"/>
    <s v="Wayona USB Type C 65W Fast Charging 2M/6Ft Long Flash Charge Cable 3A QC 3.0 Data Cable Compatible with Samsung Galaxy S21 S10 S9 S8, iQOO Z3, Vivo, Note 10 9 8, A20e A40 A50 A70, Moto G7 G8 (2M, Grey)"/>
    <x v="1"/>
    <s v="Accessories&amp;Peripherals"/>
    <s v="Cables&amp;Accessories"/>
    <x v="0"/>
    <n v="325"/>
    <n v="999"/>
    <n v="0.67"/>
    <s v="Yes"/>
    <n v="4.3"/>
    <x v="0"/>
    <n v="4.1182926829268283"/>
    <n v="2651"/>
    <n v="14.099277775777372"/>
    <n v="861575"/>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8CT62BM1"/>
    <s v="Wayona USB Type C Fast Charging Cable Charger Cord 3A QC 3.0 Data Cable Compatible with Samsung Galaxy S10e S10 S9 S8 S20 Plus, Note 10 9 8, M51 A40 A50 A70, Moto G7 G8 (1M, Grey)"/>
    <x v="1"/>
    <s v="Accessories&amp;Peripherals"/>
    <s v="Cables&amp;Accessories"/>
    <x v="0"/>
    <n v="299"/>
    <n v="999"/>
    <n v="0.7"/>
    <s v="Yes"/>
    <n v="4.3"/>
    <x v="0"/>
    <n v="4.1160493827160485"/>
    <n v="2651"/>
    <n v="14.091597672578937"/>
    <n v="792649"/>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2NCN9M4"/>
    <s v="AMERICAN MICRONIC- Imported Wet &amp; Dry Vacuum Cleaner, 21 Litre Stainless Steel with Blower &amp; HEPA filter, 1600 Watts 100% Copper Motor 28 KPa suction with washable reusable dust bag (Red/Black/Steel)-AMI-VCD21-1600WDx"/>
    <x v="2"/>
    <s v="Kitchen&amp;HomeAppliances"/>
    <s v="Vacuum,Cleaning&amp;Ironing"/>
    <x v="47"/>
    <n v="8886"/>
    <n v="11850"/>
    <n v="0.25"/>
    <s v="No"/>
    <n v="4.2"/>
    <x v="0"/>
    <n v="4.04"/>
    <n v="3065"/>
    <n v="14.085751488094159"/>
    <n v="27235590"/>
    <x v="1"/>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9DG9VNWB"/>
    <s v="Samsung Galaxy Watch4 Bluetooth(4.4 cm, Black, Compatible with Android only)"/>
    <x v="0"/>
    <s v="WearableTechnology"/>
    <s v="SmartWatches"/>
    <x v="20"/>
    <n v="12000"/>
    <n v="29999"/>
    <n v="0.6"/>
    <s v="Yes"/>
    <n v="4.3"/>
    <x v="0"/>
    <n v="3.8"/>
    <n v="4744"/>
    <n v="13.969697623700583"/>
    <n v="56928000"/>
    <x v="1"/>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8L4SBJRY"/>
    <s v="Saifsmart Outlet Wall Mount Hanger Holder for Dot 3rd Gen, Compact Bracket Case Plug and Built-in Cable Management for Kitchen Bathroom, Bedroom (Black)"/>
    <x v="0"/>
    <s v="HomeAudio"/>
    <s v="Accessories"/>
    <x v="131"/>
    <n v="349"/>
    <n v="1299"/>
    <n v="0.73"/>
    <s v="Yes"/>
    <n v="4"/>
    <x v="0"/>
    <n v="4"/>
    <n v="3295"/>
    <n v="14.071948812100313"/>
    <n v="1149955"/>
    <x v="0"/>
    <s v="Hand Free"/>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B56YRBNT"/>
    <s v="Tecno Spark 9 (Sky Mirror, 6GB RAM,128GB Storage) | 11GB Expandable RAM | Helio G37 Gaming Processor"/>
    <x v="0"/>
    <s v="Mobiles&amp;Accessories"/>
    <s v="Smartphones&amp;BasicMobiles"/>
    <x v="3"/>
    <n v="8999"/>
    <n v="13499"/>
    <n v="0.33"/>
    <s v="No"/>
    <n v="3.8"/>
    <x v="0"/>
    <n v="4.0222222222222221"/>
    <n v="3145"/>
    <n v="14.068762844666567"/>
    <n v="28301855"/>
    <x v="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1L7C4IU2"/>
    <s v="Havells Ambrose 1200mm Ceiling Fan (Pearl White Wood)"/>
    <x v="2"/>
    <s v="Heating,Cooling&amp;AirQuality"/>
    <s v="Fans"/>
    <x v="49"/>
    <n v="2199"/>
    <n v="3045"/>
    <n v="0.28000000000000003"/>
    <s v="No"/>
    <n v="4.2"/>
    <x v="0"/>
    <n v="4.1000000000000005"/>
    <n v="2686"/>
    <n v="14.059997432375992"/>
    <n v="5906514"/>
    <x v="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7DZ986Q2"/>
    <s v="Philips EasyTouch Plus Standing Garment Steamer GC523/60 - 1600 Watt, 5 Steam Settings, Up to 32 g/min steam, with Double Pole"/>
    <x v="2"/>
    <s v="Kitchen&amp;HomeAppliances"/>
    <s v="Vacuum,Cleaning&amp;Ironing"/>
    <x v="32"/>
    <n v="7799"/>
    <n v="8995"/>
    <n v="0.13"/>
    <s v="No"/>
    <n v="4"/>
    <x v="0"/>
    <n v="4.0147058823529402"/>
    <n v="3160"/>
    <n v="14.050765990650074"/>
    <n v="24644840"/>
    <x v="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9LD3116F"/>
    <s v="Qubo Smart Cam 360 from Hero Group | Made in India | 2MP 1080p Full HD | CCTV Wi-Fi Camera | 360 Degree Coverage| Two Way Talk | Mobile App Connectivity | Night Vision | Cloud &amp; SD Card Recording"/>
    <x v="0"/>
    <s v="Cameras&amp;Photography"/>
    <s v="SecurityCameras"/>
    <x v="18"/>
    <n v="2490"/>
    <n v="3990"/>
    <n v="0.38"/>
    <s v="No"/>
    <n v="4.0999999999999996"/>
    <x v="0"/>
    <n v="3.9499999999999997"/>
    <n v="3606"/>
    <n v="14.050727262157533"/>
    <n v="8978940"/>
    <x v="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SMJT55F"/>
    <s v="boAt Stone 250 Portable Wireless Speaker with 5W RMS Immersive Audio, RGB LEDs, Up to 8HRS Playtime, IPX7 Water Resistance, Multi-Compatibility Modes(Black)"/>
    <x v="0"/>
    <s v="HomeAudio"/>
    <s v="Speakers"/>
    <x v="25"/>
    <n v="1199"/>
    <n v="3990"/>
    <n v="0.7"/>
    <s v="Yes"/>
    <n v="4.2"/>
    <x v="0"/>
    <n v="4.05"/>
    <n v="2908"/>
    <n v="14.028162071050588"/>
    <n v="3486692"/>
    <x v="1"/>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9B9SPC7F"/>
    <s v="PC SQUARE Laptop Tabletop Stand/ Computer Tablet Stand 6 Angles Adjustable Aluminum Ergonomic Foldable Portable Desktop Holder Compatible with MacBook, HP, Dell, Lenovo &amp; All Other Notebook (Silver)"/>
    <x v="1"/>
    <s v="Accessories&amp;Peripherals"/>
    <s v="LaptopAccessories"/>
    <x v="56"/>
    <n v="499"/>
    <n v="1299"/>
    <n v="0.62"/>
    <s v="Yes"/>
    <n v="4.0999999999999996"/>
    <x v="0"/>
    <n v="4.0777777777777784"/>
    <n v="2740"/>
    <n v="14.0190290671444"/>
    <n v="1367260"/>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B1NX6JTN"/>
    <s v="Spigen Ultra Hybrid Back Cover Case Compatible with iPhone 14 Pro max (TPU + Poly Carbonate | Crystal Clear)"/>
    <x v="0"/>
    <s v="Mobiles&amp;Accessories"/>
    <s v="MobileAccessories"/>
    <x v="113"/>
    <n v="1599"/>
    <n v="2599"/>
    <n v="0.38"/>
    <s v="No"/>
    <n v="4.3"/>
    <x v="0"/>
    <n v="4.3"/>
    <n v="1801"/>
    <n v="13.999745582565088"/>
    <n v="2879799"/>
    <x v="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0SMJPA9C"/>
    <s v="Bajaj DX-2 600W Dry Iron with Advance Soleplate and Anti-Bacterial German Coating Technology, Grey"/>
    <x v="2"/>
    <s v="Kitchen&amp;HomeAppliances"/>
    <s v="Vacuum,Cleaning&amp;Ironing"/>
    <x v="32"/>
    <n v="499"/>
    <n v="940"/>
    <n v="0.47"/>
    <s v="No"/>
    <n v="4.0999999999999996"/>
    <x v="0"/>
    <n v="4.0151515151515147"/>
    <n v="3036"/>
    <n v="13.982543482702123"/>
    <n v="1514964"/>
    <x v="0"/>
    <s v="Non-stick coated sole plate|Super clean surface finish|Extra lift at the back for easy gliding on clothes, Extra Light Weight|Cool touch handle with comfortable grip|180 degree swivel cord|Warranty: 2 years on product|Power: 600 watts; Operating voltage: 230 volt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53QFZPY"/>
    <s v="PTron Newly Launched Force X10 Bluetooth Calling Smartwatch with 1.7&quot; Full Touch Color Display, Real Heart Rate Monitor, SpO2, Watch Faces, 5 Days Runtime, Fitness Trackers &amp; IP68 Waterproof (Pink)"/>
    <x v="0"/>
    <s v="WearableTechnology"/>
    <s v="SmartWatches"/>
    <x v="20"/>
    <n v="1299"/>
    <n v="5999"/>
    <n v="0.78"/>
    <s v="Yes"/>
    <n v="3.3"/>
    <x v="2"/>
    <n v="3.7687499999999998"/>
    <n v="4415"/>
    <n v="13.737203287667805"/>
    <n v="5735085"/>
    <x v="1"/>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YRMBK9R"/>
    <s v="Candes 10 Litre Perfecto 5 Star Rated Automatic Instant Storage Electric Water Heater with Special Metal Body Anti Rust Coating With Installation Kit, 2KW Geyser (Ivory)"/>
    <x v="2"/>
    <s v="Heating,Cooling&amp;AirQuality"/>
    <s v="WaterHeaters&amp;Geysers"/>
    <x v="74"/>
    <n v="3249"/>
    <n v="6299"/>
    <n v="0.48"/>
    <s v="No"/>
    <n v="3.9"/>
    <x v="0"/>
    <n v="4.0999999999999996"/>
    <n v="2569"/>
    <n v="13.980725805658306"/>
    <n v="8346681"/>
    <x v="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9M8888DM"/>
    <s v="Portronics MPORT 31 4 Ports USB Hub (USB A to 4 USB-A Ports 4 in 1 Connector USB HUB(Grey)"/>
    <x v="1"/>
    <s v="Accessories&amp;Peripherals"/>
    <s v="USBHubs"/>
    <x v="98"/>
    <n v="499"/>
    <n v="799"/>
    <n v="0.38"/>
    <s v="No"/>
    <n v="4.3"/>
    <x v="0"/>
    <n v="4.1999999999999993"/>
    <n v="2125"/>
    <n v="13.975765692786565"/>
    <n v="1060375"/>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08P7IF02"/>
    <s v="Morphy Richards New Europa 800-Watt Espresso and Cappuccino 4-Cup Coffee Maker (Black)"/>
    <x v="2"/>
    <s v="Kitchen&amp;HomeAppliances"/>
    <s v="Coffee,Tea&amp;Espresso"/>
    <x v="132"/>
    <n v="4799"/>
    <n v="5795"/>
    <n v="0.17"/>
    <s v="No"/>
    <n v="3.9"/>
    <x v="0"/>
    <n v="3.9"/>
    <n v="3815"/>
    <n v="13.968272627525025"/>
    <n v="18308185"/>
    <x v="1"/>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7KNM95JK"/>
    <s v="Foxin FTC 12A / Q2612A Black Laser Toner Cartridge Compatible with Laserjet 1020,M1005,1018,1010,1012,1015,1020 Plus,1022,3015,3020,3030,3050, 3050Z, 3052,3055 (Black)"/>
    <x v="1"/>
    <s v="Printers,Inks&amp;Accessories"/>
    <s v="Inks,Toners&amp;Cartridges"/>
    <x v="133"/>
    <n v="598"/>
    <n v="1150"/>
    <n v="0.48"/>
    <s v="No"/>
    <n v="4.0999999999999996"/>
    <x v="0"/>
    <n v="4.0999999999999996"/>
    <n v="2535"/>
    <n v="13.957011921759749"/>
    <n v="1515930"/>
    <x v="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It is value for money,No problem,Nice,Quality,GOOD QUALITY,Nice product,Good,SATISFACTORY"/>
    <s v="Product is good, print quality is good,Super printing,Like,Good prospect I am recommending,I USED FOR 20 DAYS BUT I DONT KNOW AFTER THAT WILL PARFORMANCE,Nice product,Good,SATISFACTORY"/>
  </r>
  <r>
    <s v="B07NTKGW45"/>
    <s v="SaleOn‚Ñ¢ Portable Storage Organizer Bag for Earphone USB Cable Power Bank Mobile Charger Digital Gadget Hard Disk, Water Resistance Material - Dark Grey"/>
    <x v="1"/>
    <s v="Accessories&amp;Peripherals"/>
    <s v="HardDiskBags"/>
    <x v="39"/>
    <n v="397"/>
    <n v="899"/>
    <n v="0.56000000000000005"/>
    <s v="Yes"/>
    <n v="4"/>
    <x v="0"/>
    <n v="4"/>
    <n v="3025"/>
    <n v="13.923475694748671"/>
    <n v="1200925"/>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6XGWRKYT"/>
    <s v="Kodak 80 cm (32 Inches) HD Ready LED TV Kodak 32HDX900S (Black)"/>
    <x v="0"/>
    <s v="HomeTheater,TV&amp;Video"/>
    <s v="Televisions"/>
    <x v="124"/>
    <n v="7999"/>
    <n v="15999"/>
    <n v="0.5"/>
    <s v="Yes"/>
    <n v="3.8"/>
    <x v="0"/>
    <n v="4"/>
    <n v="3022"/>
    <n v="13.921752588711268"/>
    <n v="24172978"/>
    <x v="1"/>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8S7V8YTN"/>
    <s v="Lifelong 2-in1 Egg Boiler and Poacher 500-Watt (Transparent and Silver Grey), Boil 8 eggs, Poach 4 eggs, Easy to clean| 3 Boiling Modes, Stainless Steel Body and Heating Plate, Automatic Turn-Off"/>
    <x v="2"/>
    <s v="Kitchen&amp;HomeAppliances"/>
    <s v="SmallKitchenAppliances"/>
    <x v="54"/>
    <n v="1199"/>
    <n v="3500"/>
    <n v="0.66"/>
    <s v="Yes"/>
    <n v="4.3"/>
    <x v="0"/>
    <n v="4.2750000000000004"/>
    <n v="1802"/>
    <n v="13.91938173173827"/>
    <n v="2160598"/>
    <x v="1"/>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8TTRVWKY"/>
    <s v="MILTON Smart Egg Boiler 360-Watts (Transparent and Silver Grey), Boil Up to 7 Eggs"/>
    <x v="2"/>
    <s v="Kitchen&amp;HomeAppliances"/>
    <s v="SmallKitchenAppliances"/>
    <x v="54"/>
    <n v="1099"/>
    <n v="1899"/>
    <n v="0.42"/>
    <s v="No"/>
    <n v="4.3"/>
    <x v="0"/>
    <n v="4.2714285714285714"/>
    <n v="1811"/>
    <n v="13.916989997269964"/>
    <n v="1990289"/>
    <x v="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0GGGOYEK"/>
    <s v="Storite USB 2.0 A to Mini 5 pin B Cable for External HDDS/Camera/Card Readers 35cm"/>
    <x v="1"/>
    <s v="Accessories&amp;Peripherals"/>
    <s v="Cables&amp;Accessories"/>
    <x v="0"/>
    <n v="259"/>
    <n v="699"/>
    <n v="0.63"/>
    <s v="Yes"/>
    <n v="3.8"/>
    <x v="0"/>
    <n v="4.1137499999999987"/>
    <n v="2399"/>
    <n v="13.905343995591114"/>
    <n v="621341"/>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9NL4DCXK"/>
    <s v="Flix (Beetel) Bolt 2.4 12W Dual USB Smart Charger, Made in India, Bis Certified, Fast Charging Power Adaptor with 1 Meter USB to Type C Cable for Cellular Phones (White)(Xwc-64D)"/>
    <x v="0"/>
    <s v="Mobiles&amp;Accessories"/>
    <s v="MobileAccessories"/>
    <x v="5"/>
    <n v="249"/>
    <n v="599"/>
    <n v="0.57999999999999996"/>
    <s v="Yes"/>
    <n v="3.9"/>
    <x v="0"/>
    <n v="4.1375000000000002"/>
    <n v="2147"/>
    <n v="13.786291821201356"/>
    <n v="534603"/>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8L879JSN"/>
    <s v="Acer EK220Q 21.5 Inch (54.61 cm) Full HD (1920x1080) VA Panel LCD Monitor with LED Back Light I 250 Nits I HDMI, VGA Ports I Eye Care Features Like Bluelight Shield, Flickerless &amp; Comfy View (Black)"/>
    <x v="1"/>
    <s v="Monitors"/>
    <s v="Monitors"/>
    <x v="126"/>
    <n v="6299"/>
    <n v="13750"/>
    <n v="0.54"/>
    <s v="Yes"/>
    <n v="4.2"/>
    <x v="0"/>
    <n v="4.2"/>
    <n v="2014"/>
    <n v="13.87795521200394"/>
    <n v="12686186"/>
    <x v="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9F6VHQXB"/>
    <s v="Croma 80 cm (32 Inches) HD Ready LED TV (CREL7369, Black) (2021 Model)"/>
    <x v="0"/>
    <s v="HomeTheater,TV&amp;Video"/>
    <s v="Televisions"/>
    <x v="124"/>
    <n v="7390"/>
    <n v="20000"/>
    <n v="0.63"/>
    <s v="Yes"/>
    <n v="4.0999999999999996"/>
    <x v="0"/>
    <n v="4.0666666666666664"/>
    <n v="2581"/>
    <n v="13.875288700916967"/>
    <n v="19073590"/>
    <x v="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Z6WH2N1"/>
    <s v="STRIFF 12 Pieces Highly Flexible Silicone Micro USB Protector, Mouse Cable Protector, Suit for All Cell Phones, Computers and Chargers (White)"/>
    <x v="0"/>
    <s v="Mobiles&amp;Accessories"/>
    <s v="MobileAccessories"/>
    <x v="5"/>
    <n v="95"/>
    <n v="499"/>
    <n v="0.81"/>
    <s v="Yes"/>
    <n v="4.2"/>
    <x v="0"/>
    <n v="4.1714285714285717"/>
    <n v="1949"/>
    <n v="13.724144378826503"/>
    <n v="185155"/>
    <x v="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7966M8XH"/>
    <s v="Model-P4 6 Way Swivel Tilt Wall Mount 32-55-inch Full Motion Cantilever for LED,LCD and Plasma TV's"/>
    <x v="0"/>
    <s v="HomeTheater,TV&amp;Video"/>
    <s v="Accessories"/>
    <x v="134"/>
    <n v="1599"/>
    <n v="2999"/>
    <n v="0.47"/>
    <s v="No"/>
    <n v="4.2"/>
    <x v="0"/>
    <n v="4.0333333333333332"/>
    <n v="2727"/>
    <n v="13.857905609470579"/>
    <n v="4360473"/>
    <x v="1"/>
    <s v="Full motion cantilever mount|Fits 32inch-55inch flat panel display|Vesa compliance 100x100 to 400x400mm"/>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B53QLB9H"/>
    <s v="PTron Newly Launched Force X10 Bluetooth Calling Smartwatch with 1.7&quot; Full Touch Color Display, Real Heart Rate Monitor, SpO2, Watch Faces, 5 Days Runtime, Fitness Trackers &amp; IP68 Waterproof (Blue)"/>
    <x v="0"/>
    <s v="WearableTechnology"/>
    <s v="SmartWatches"/>
    <x v="20"/>
    <n v="1299"/>
    <n v="5999"/>
    <n v="0.78"/>
    <s v="Yes"/>
    <n v="3.3"/>
    <x v="2"/>
    <n v="3.7999999999999994"/>
    <n v="4415"/>
    <n v="13.851110445940339"/>
    <n v="5735085"/>
    <x v="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53NXFFR"/>
    <s v="PTron Newly Launched Force X10 Bluetooth Calling Smartwatch with 1.7&quot; Full Touch Display, Real Heart Rate Monitor, SpO2, Watch Faces, 5 Days Runtime, Health/Fitness Trackers &amp; IP68 Waterproof (Black)"/>
    <x v="0"/>
    <s v="WearableTechnology"/>
    <s v="SmartWatches"/>
    <x v="20"/>
    <n v="1399"/>
    <n v="5999"/>
    <n v="0.77"/>
    <s v="Yes"/>
    <n v="3.3"/>
    <x v="2"/>
    <n v="3.8357142857142854"/>
    <n v="4415"/>
    <n v="13.981290055394666"/>
    <n v="6176585"/>
    <x v="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LG96SDB"/>
    <s v="ESN 999 Supreme Quality 1500W Immersion Water Heater Rod (Black)"/>
    <x v="2"/>
    <s v="Heating,Cooling&amp;AirQuality"/>
    <s v="WaterHeaters&amp;Geysers"/>
    <x v="42"/>
    <n v="335"/>
    <n v="510"/>
    <n v="0.34"/>
    <s v="No"/>
    <n v="3.8"/>
    <x v="0"/>
    <n v="3.9499999999999997"/>
    <n v="3195"/>
    <n v="13.843196744035716"/>
    <n v="1070325"/>
    <x v="0"/>
    <s v="Specially designed heating element for quick heating|1500W Power|Anti-corrosive Material|Hairpin tubular elements ; 3 Pin Plug|NOTE: Black/busted melted pipes does not come under warranty is due to dry heating or not maintaining water level."/>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B8ZWNR5T"/>
    <s v="STRIFF 12 Pieces Highly Flexible Silicone Micro USB Protector, Mouse Cable Protector, Suit for All Cell Phones, Computers and Chargers (Black)"/>
    <x v="0"/>
    <s v="Mobiles&amp;Accessories"/>
    <s v="MobileAccessories"/>
    <x v="135"/>
    <n v="79"/>
    <n v="499"/>
    <n v="0.84"/>
    <s v="Yes"/>
    <n v="4.2"/>
    <x v="0"/>
    <n v="4.2"/>
    <n v="1949"/>
    <n v="13.818145367722575"/>
    <n v="153971"/>
    <x v="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85DTN6R2"/>
    <s v="Portronics Konnect CL 20W POR-1067 Type-C to 8 Pin USB 1.2M Cable with Power Delivery &amp; 3A Quick Charge Support, Nylon Braided for All Type-C and 8 Pin Devices, Green"/>
    <x v="1"/>
    <s v="Accessories&amp;Peripherals"/>
    <s v="Cables&amp;Accessories"/>
    <x v="0"/>
    <n v="350"/>
    <n v="899"/>
    <n v="0.61"/>
    <s v="Yes"/>
    <n v="4.2"/>
    <x v="0"/>
    <n v="4.1177215189873415"/>
    <n v="2262"/>
    <n v="13.813656777233836"/>
    <n v="791700"/>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8FN6WGDQ"/>
    <s v="Samsung Galaxy Buds Live Bluetooth Truly Wireless in Ear Earbuds with Mic, Upto 21 Hours Playtime, Mystic Black"/>
    <x v="0"/>
    <s v="Headphones,Earbuds&amp;Accessories"/>
    <s v="Headphones"/>
    <x v="7"/>
    <n v="4790"/>
    <n v="15990"/>
    <n v="0.7"/>
    <s v="Yes"/>
    <n v="4"/>
    <x v="0"/>
    <n v="3.7916666666666674"/>
    <n v="4390"/>
    <n v="13.811386365687474"/>
    <n v="21028100"/>
    <x v="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95244Q22"/>
    <s v="MYVN LTG to USB for¬†Fast Charging &amp; Data Sync USB Cable Compatible for iPhone 5/5s/6/6S/7/7+/8/8+/10/11, iPad Air/Mini, iPod and iOS Devices (1 M)"/>
    <x v="1"/>
    <s v="Accessories&amp;Peripherals"/>
    <s v="Cables&amp;Accessories"/>
    <x v="0"/>
    <n v="252"/>
    <n v="999"/>
    <n v="0.75"/>
    <s v="Yes"/>
    <n v="3.7"/>
    <x v="0"/>
    <n v="4.1166666666666663"/>
    <n v="2249"/>
    <n v="13.799818032891775"/>
    <n v="566748"/>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7WNK1FFN"/>
    <s v="AGARO Esteem Multi Kettle 1.2 Litre, 600W with 3 Heating Modes &amp; Rapid Boil Technology"/>
    <x v="2"/>
    <s v="Kitchen&amp;HomeAppliances"/>
    <s v="SmallKitchenAppliances"/>
    <x v="17"/>
    <n v="1260"/>
    <n v="1699"/>
    <n v="0.26"/>
    <s v="No"/>
    <n v="4.2"/>
    <x v="0"/>
    <n v="3.9842105263157896"/>
    <n v="2891"/>
    <n v="13.790142655195933"/>
    <n v="3642660"/>
    <x v="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9T37CKQ5"/>
    <s v="FLiX Usb Charger,Flix (Beetel) Bolt 2.4 Dual Poart,5V/2.4A/12W Usb Wall Charger Fast Charging,Adapter For Android/Iphone 11/Xs/Xs Max/Xr/X/8/7/6/Plus,Ipad Pro/Air 2/Mini 3/4,Samsung S4/S5 &amp; More-Black"/>
    <x v="0"/>
    <s v="Mobiles&amp;Accessories"/>
    <s v="MobileAccessories"/>
    <x v="5"/>
    <n v="239"/>
    <n v="599"/>
    <n v="0.6"/>
    <s v="Yes"/>
    <n v="3.9"/>
    <x v="0"/>
    <n v="4.166666666666667"/>
    <n v="2147"/>
    <n v="13.883476154281325"/>
    <n v="513133"/>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7F6GXNPB"/>
    <s v="Eureka Forbes Euroclean Paper Vacuum Cleaner Dust Bags for Excel, Ace, 300, Jet Models - Set of 10"/>
    <x v="2"/>
    <s v="Kitchen&amp;HomeAppliances"/>
    <s v="Vacuum,Cleaning&amp;Ironing"/>
    <x v="47"/>
    <n v="253"/>
    <n v="500"/>
    <n v="0.49"/>
    <s v="No"/>
    <n v="4.3"/>
    <x v="0"/>
    <n v="4.0222222222222221"/>
    <n v="2664"/>
    <n v="13.778915458191754"/>
    <n v="673992"/>
    <x v="0"/>
    <s v="Special Anti-Microbial(Biocide Treated) Paper Bag.|Used For Protection Against Bacteria,Fungus,Dust Mites and bad Odour.|Protects the motor by trapping the dirt inside them.|Pack of 10|Dimensions: 16 X 32 cm"/>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117H7GZ6"/>
    <s v="GENERIC Ultra-Mini Bluetooth CSR 4.0 USB Dongle Adapter for Windows Computer ( Black:Golden)"/>
    <x v="1"/>
    <s v="NetworkingDevices"/>
    <s v="NetworkAdapters"/>
    <x v="9"/>
    <n v="249"/>
    <n v="399"/>
    <n v="0.38"/>
    <s v="No"/>
    <n v="3.4"/>
    <x v="2"/>
    <n v="3.75"/>
    <n v="4642"/>
    <n v="13.750495063748152"/>
    <n v="1155858"/>
    <x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7RX14W1Q"/>
    <s v="Amazon Basics 10.2 Gbps High-Speed 4K HDMI Cable with Braided Cord, 1.8 Meter, Dark Grey"/>
    <x v="0"/>
    <s v="HomeTheater,TV&amp;Video"/>
    <s v="Accessories"/>
    <x v="0"/>
    <n v="499"/>
    <n v="900"/>
    <n v="0.45"/>
    <s v="No"/>
    <n v="4.4000000000000004"/>
    <x v="0"/>
    <n v="4.1220779220779207"/>
    <n v="2165"/>
    <n v="13.749844061774336"/>
    <n v="1080335"/>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BW334ML"/>
    <s v="Dealfreez Case Compatible with Fire TV Stick 3rd Gen 2021 Full Wrap Silicone Remote Cover Anti-Lost with Loop (D-Black)"/>
    <x v="0"/>
    <s v="HomeTheater,TV&amp;Video"/>
    <s v="Accessories"/>
    <x v="136"/>
    <n v="349"/>
    <n v="1499"/>
    <n v="0.77"/>
    <s v="Yes"/>
    <n v="4.3"/>
    <x v="0"/>
    <n v="3.8000000000000007"/>
    <n v="4145"/>
    <n v="13.746991331479801"/>
    <n v="1446605"/>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7JZSG42Y"/>
    <s v="Borosil Prime Grill Sandwich Maker (Grey)"/>
    <x v="2"/>
    <s v="Kitchen&amp;HomeAppliances"/>
    <s v="SmallKitchenAppliances"/>
    <x v="35"/>
    <n v="1928"/>
    <n v="2590"/>
    <n v="0.26"/>
    <s v="No"/>
    <n v="4"/>
    <x v="0"/>
    <n v="4.0666666666666664"/>
    <n v="2377"/>
    <n v="13.729928191149535"/>
    <n v="4582856"/>
    <x v="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6199CWG"/>
    <s v="Maharaja Whiteline Odacio Plus 550-Watt Juicer Mixer Grinder with 3 Jars (Black/Silver)"/>
    <x v="2"/>
    <s v="Kitchen&amp;HomeAppliances"/>
    <s v="SmallKitchenAppliances"/>
    <x v="71"/>
    <n v="3349"/>
    <n v="4799"/>
    <n v="0.3"/>
    <s v="No"/>
    <n v="3.7"/>
    <x v="0"/>
    <n v="3.7875000000000001"/>
    <n v="4200"/>
    <n v="13.723448281325144"/>
    <n v="14065800"/>
    <x v="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949FPSFY"/>
    <s v="Bulfyss Stainless Steel Digital Kitchen Weighing Scale &amp; Food Weight Machine for Diet, Nutrition, Health, Fitness, Baking &amp; Cooking (5Kgs, Stainless Steel, 2 Years Warranty)"/>
    <x v="2"/>
    <s v="Kitchen&amp;HomeAppliances"/>
    <s v="SmallKitchenAppliances"/>
    <x v="31"/>
    <n v="799"/>
    <n v="1999"/>
    <n v="0.6"/>
    <s v="Yes"/>
    <n v="4.0999999999999996"/>
    <x v="0"/>
    <n v="4.1142857142857148"/>
    <n v="2162"/>
    <n v="13.721375394263692"/>
    <n v="1727438"/>
    <x v="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78JT7LTD"/>
    <s v="Sujata Dynamix, Mixer Grinder, 900 Watts, 3 Jars (White)"/>
    <x v="2"/>
    <s v="Kitchen&amp;HomeAppliances"/>
    <s v="SmallKitchenAppliances"/>
    <x v="41"/>
    <n v="6120"/>
    <n v="8073"/>
    <n v="0.24"/>
    <s v="No"/>
    <n v="4.5999999999999996"/>
    <x v="1"/>
    <n v="3.9874999999999998"/>
    <n v="2751"/>
    <n v="13.715598112884351"/>
    <n v="16836120"/>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7GLSKXS1"/>
    <s v="KENT 16026 Electric Kettle Stainless Steel 1.8 L | 1500W | Superfast Boiling | Auto Shut-Off | Boil Dry Protection | 360¬∞ Rotating Base | Water Level Indicator"/>
    <x v="2"/>
    <s v="Kitchen&amp;HomeAppliances"/>
    <s v="SmallKitchenAppliances"/>
    <x v="17"/>
    <n v="1199"/>
    <n v="1950"/>
    <n v="0.39"/>
    <s v="No"/>
    <n v="3.9"/>
    <x v="0"/>
    <n v="3.9722222222222223"/>
    <n v="2832"/>
    <n v="13.713090559900627"/>
    <n v="3395568"/>
    <x v="1"/>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86PXQ2R4"/>
    <s v="Classmate Long Book - Unruled, 160 Pages, 314 mm x 194 mm - Pack Of 3"/>
    <x v="4"/>
    <s v="OfficePaperProducts"/>
    <s v="Paper"/>
    <x v="76"/>
    <n v="165"/>
    <n v="165"/>
    <n v="0"/>
    <s v="No"/>
    <n v="4.5"/>
    <x v="1"/>
    <n v="4.25"/>
    <n v="1674"/>
    <n v="13.702062948334671"/>
    <n v="276210"/>
    <x v="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924P3C5"/>
    <s v="Storite High Speed Micro USB 3.0 Cable A to Micro B for External &amp; Desktop Hard Drives 45cm"/>
    <x v="1"/>
    <s v="Accessories&amp;Peripherals"/>
    <s v="Cables&amp;Accessories"/>
    <x v="0"/>
    <n v="299"/>
    <n v="799"/>
    <n v="0.63"/>
    <s v="Yes"/>
    <n v="4.2"/>
    <x v="0"/>
    <n v="4.1184210526315779"/>
    <n v="2117"/>
    <n v="13.697563475743008"/>
    <n v="632983"/>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7LFQLKFZ"/>
    <s v="Parker Moments Vector Timecheck Gold Trim Roller Ball Pen (Black)"/>
    <x v="4"/>
    <s v="OfficePaperProducts"/>
    <s v="Paper"/>
    <x v="76"/>
    <n v="420"/>
    <n v="420"/>
    <n v="0"/>
    <s v="No"/>
    <n v="4.2"/>
    <x v="0"/>
    <n v="4.166666666666667"/>
    <n v="1926"/>
    <n v="13.687007144397722"/>
    <n v="808920"/>
    <x v="0"/>
    <s v="Mode: Roller ball pen|Pen opening mechanism: Cap off/cap on|Ink color: Blue, warranty: 2 years|Country of Origin: India"/>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9BVCVTBC"/>
    <s v="Redragon K617 Fizz 60% Wired RGB Gaming Keyboard, 61 Keys Compact Mechanical Keyboard w/White and Grey Color Keycaps, Linear Red Switch, Pro Driver/Software Supported"/>
    <x v="1"/>
    <s v="Accessories&amp;Peripherals"/>
    <s v="PCGamingPeripherals"/>
    <x v="96"/>
    <n v="2649"/>
    <n v="3499"/>
    <n v="0.24"/>
    <s v="No"/>
    <n v="4.5"/>
    <x v="1"/>
    <n v="4.4000000000000004"/>
    <n v="1271"/>
    <n v="13.659743289774539"/>
    <n v="3366879"/>
    <x v="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BP89YBC1"/>
    <s v="Campfire Spring Chef Prolix Instant Portable Water Heater Geyser 1Ltr. for Use Home Stainless Steel Baking Rack | Restaurant | Office | Labs | Clinics | Saloon | with Installation Kit (With MCB)"/>
    <x v="2"/>
    <s v="Heating,Cooling&amp;AirQuality"/>
    <s v="WaterHeaters&amp;Geysers"/>
    <x v="29"/>
    <n v="1499"/>
    <n v="3500"/>
    <n v="0.56999999999999995"/>
    <s v="Yes"/>
    <n v="4.7"/>
    <x v="1"/>
    <n v="4.0000000000000009"/>
    <n v="2591"/>
    <n v="13.654539988794227"/>
    <n v="3883909"/>
    <x v="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7WKBD37W"/>
    <s v="ESnipe Mart Worldwide Travel Adapter with Build in Dual USB Charger Ports with 125V 6A, 250V Protected Electrical Plug for Laptops, Cameras (White)"/>
    <x v="6"/>
    <s v="Electrical"/>
    <s v="Adapters&amp;Multi-Outlets"/>
    <x v="14"/>
    <n v="425"/>
    <n v="999"/>
    <n v="0.56999999999999995"/>
    <s v="Yes"/>
    <n v="4"/>
    <x v="0"/>
    <n v="4"/>
    <n v="2581"/>
    <n v="13.647824951721606"/>
    <n v="1096925"/>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8WCFPQF"/>
    <s v="Cafe JEI French Press Coffee and Tea Maker 600ml with 4 Level Filtration System, Heat Resistant Borosilicate Glass (Black, 600ml)"/>
    <x v="2"/>
    <s v="Kitchen&amp;HomeAppliances"/>
    <s v="Coffee,Tea&amp;Espresso"/>
    <x v="137"/>
    <n v="1099"/>
    <n v="1500"/>
    <n v="0.27"/>
    <s v="No"/>
    <n v="4.5"/>
    <x v="1"/>
    <n v="4.5"/>
    <n v="1065"/>
    <n v="13.624907421107491"/>
    <n v="1170435"/>
    <x v="1"/>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926V9CTV"/>
    <s v="Elv Mobile Phone Mount Tabletop Holder for Phones and Tablets - Black"/>
    <x v="0"/>
    <s v="Mobiles&amp;Accessories"/>
    <s v="MobileAccessories"/>
    <x v="28"/>
    <n v="89"/>
    <n v="599"/>
    <n v="0.85"/>
    <s v="Yes"/>
    <n v="4.3"/>
    <x v="0"/>
    <n v="4.04"/>
    <n v="2351"/>
    <n v="13.620606762312569"/>
    <n v="209239"/>
    <x v="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B61DSF17"/>
    <s v="beatXP Kitchen Scale Multipurpose Portable Electronic Digital Weighing Scale | Weight Machine With Back light LCD Display | White |10 kg | 2 Year Warranty |"/>
    <x v="2"/>
    <s v="Kitchen&amp;HomeAppliances"/>
    <s v="SmallKitchenAppliances"/>
    <x v="31"/>
    <n v="199"/>
    <n v="1999"/>
    <n v="0.9"/>
    <s v="Yes"/>
    <n v="3.7"/>
    <x v="0"/>
    <n v="4.1166666666666663"/>
    <n v="2031"/>
    <n v="13.617619246535579"/>
    <n v="404169"/>
    <x v="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9FFK1PQG"/>
    <s v="Duracell 38W Fast Car Charger Adapter with Dual Output. Quick Charge, Type C PD 20W &amp; Qualcomm Certified 3.0 Compatible for iPhone, All Smartphones, Tablets &amp; More (Copper &amp; Black)"/>
    <x v="0"/>
    <s v="Mobiles&amp;Accessories"/>
    <s v="MobileAccessories"/>
    <x v="5"/>
    <n v="873"/>
    <n v="1699"/>
    <n v="0.49"/>
    <s v="No"/>
    <n v="4.4000000000000004"/>
    <x v="0"/>
    <n v="4.2200000000000006"/>
    <n v="1680"/>
    <n v="13.61189575071457"/>
    <n v="1466640"/>
    <x v="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763K5HLQ"/>
    <s v="InstaCuppa Milk Frother for Coffee - Handheld Battery-Operated Electric Milk and Coffee Frother, Stainless Steel Whisk and Stand, Portable Foam Maker for Coffee, Cappuccino, Lattes, and Egg Beaters"/>
    <x v="2"/>
    <s v="Kitchen&amp;HomeAppliances"/>
    <s v="Coffee,Tea&amp;Espresso"/>
    <x v="138"/>
    <n v="1099"/>
    <n v="1499"/>
    <n v="0.27"/>
    <s v="No"/>
    <n v="4.0999999999999996"/>
    <x v="0"/>
    <n v="3.7333333333333329"/>
    <n v="4401"/>
    <n v="13.602960142678029"/>
    <n v="4836699"/>
    <x v="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MY4W73Q"/>
    <s v="Amozo Ultra Hybrid Camera and Drop Protection Back Cover Case for iPhone 13 (Polycarbonate| Back Transparent - Sides Black)"/>
    <x v="0"/>
    <s v="Mobiles&amp;Accessories"/>
    <s v="MobileAccessories"/>
    <x v="113"/>
    <n v="474"/>
    <n v="1799"/>
    <n v="0.74"/>
    <s v="Yes"/>
    <n v="4.3"/>
    <x v="0"/>
    <n v="4.3"/>
    <n v="1454"/>
    <n v="13.600310871284282"/>
    <n v="689196"/>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BBFJLP21"/>
    <s v="Redmi 11 Prime 5G (Thunder Black, 4GB RAM, 64GB Storage) | Prime Design | MTK Dimensity 700 | 50 MP Dual Cam | 5000mAh | 7 Band 5G"/>
    <x v="0"/>
    <s v="Mobiles&amp;Accessories"/>
    <s v="Smartphones&amp;BasicMobiles"/>
    <x v="3"/>
    <n v="13999"/>
    <n v="15999"/>
    <n v="0.13"/>
    <s v="No"/>
    <n v="3.9"/>
    <x v="0"/>
    <n v="4.05"/>
    <n v="2180"/>
    <n v="13.521555445593735"/>
    <n v="30517820"/>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B2PQL5N3"/>
    <s v="Lapster Gel Mouse pad with Wrist Rest , Gaming Mouse Pad with Lycra Cloth Nonslip for Laptop , Computer, , Home &amp; Office (Black)"/>
    <x v="1"/>
    <s v="Accessories&amp;Peripherals"/>
    <s v="Keyboards,Mice&amp;InputDevices"/>
    <x v="68"/>
    <n v="230"/>
    <n v="999"/>
    <n v="0.77"/>
    <s v="Yes"/>
    <n v="4.2"/>
    <x v="0"/>
    <n v="4.2666666666666666"/>
    <n v="1528"/>
    <n v="13.586805271092567"/>
    <n v="351440"/>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0LP9RFSU"/>
    <s v="Eureka Forbes Aquasure Amrit Twin Cartridge (Pack of 2), White"/>
    <x v="2"/>
    <s v="Kitchen&amp;HomeAppliances"/>
    <s v="WaterPurifiers&amp;Accessories"/>
    <x v="105"/>
    <n v="825"/>
    <n v="825"/>
    <n v="0"/>
    <s v="No"/>
    <n v="4"/>
    <x v="0"/>
    <n v="3.8666666666666663"/>
    <n v="3246"/>
    <n v="13.577731516020537"/>
    <n v="2677950"/>
    <x v="1"/>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92R48XXB"/>
    <s v="Mi Robot Vacuum-Mop P, Best-in-class Laser Navigation in 10-20K INR price band, Intelligent mapping, Robotic Floor Cleaner with 2 in 1 Mopping and Vacuum, App Control (WiFi, Alexa,GA), Strong suction"/>
    <x v="2"/>
    <s v="Kitchen&amp;HomeAppliances"/>
    <s v="Vacuum,Cleaning&amp;Ironing"/>
    <x v="47"/>
    <n v="18999"/>
    <n v="29999"/>
    <n v="0.37"/>
    <s v="No"/>
    <n v="4.0999999999999996"/>
    <x v="0"/>
    <n v="3.9874999999999994"/>
    <n v="2536"/>
    <n v="13.57472786304665"/>
    <n v="48181464"/>
    <x v="1"/>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8RZ5K9YH"/>
    <s v="MI 33W SonicCharge 2.0 USB Charger for Cellular Phones - White"/>
    <x v="0"/>
    <s v="Mobiles&amp;Accessories"/>
    <s v="MobileAccessories"/>
    <x v="5"/>
    <n v="999"/>
    <n v="1999"/>
    <n v="0.5"/>
    <s v="Yes"/>
    <n v="4.3"/>
    <x v="0"/>
    <n v="4.1750000000000007"/>
    <n v="1777"/>
    <n v="13.568465083947766"/>
    <n v="1775223"/>
    <x v="1"/>
    <s v="100cm Fast Charging Type C Cable Included|Overheat Protection|BIS Certified|Made in Ind|Universal Support. Customer care: 1800 103 6286 Available from 9 AM - 9 PM Supported Languages : English, Hindi, Tamil, Telugu, Kannada, Malayalam, Marathi, Gujarati, Bengali &amp; Punjabi."/>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7QMRHWJD"/>
    <s v="SWAPKART Portable Flexible Adjustable Eye Protection USB LED Desk Light Table Lamp for Reading, Working on PC, Laptop, Power Bank, Bedroom ( Multicolour )"/>
    <x v="1"/>
    <s v="Accessories&amp;Peripherals"/>
    <s v="USBGadgets"/>
    <x v="90"/>
    <n v="298"/>
    <n v="999"/>
    <n v="0.7"/>
    <s v="Yes"/>
    <n v="4.3"/>
    <x v="0"/>
    <n v="4.25"/>
    <n v="1552"/>
    <n v="13.562478686846374"/>
    <n v="462496"/>
    <x v="0"/>
    <s v="14 Highlight LED Lamp,super bright white light|Long life lasting LED Lamp life expectancy up to 10000hours|smooth and high-class, small and light weight|standard USB, plug directly into USB to take power|Super-saving power, the power consumption is less than 40ma"/>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84N133Y7"/>
    <s v="Belkin Apple Certified Lightning To Type C Cable, Fast Charging For Iphone, Ipad, Air Pods, 3.3 Feet (1 Meters)    White"/>
    <x v="1"/>
    <s v="Accessories&amp;Peripherals"/>
    <s v="Cables&amp;Accessories"/>
    <x v="0"/>
    <n v="1499"/>
    <n v="1999"/>
    <n v="0.25"/>
    <s v="No"/>
    <n v="4.4000000000000004"/>
    <x v="0"/>
    <n v="4.117333333333332"/>
    <n v="1951"/>
    <n v="13.54800221808682"/>
    <n v="2924549"/>
    <x v="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9XX51X2G"/>
    <s v="STRIFF Laptop Tabletop Stand, Fold-Up, Adjustable, Ventilated, Portable Holder for Desk, Aluminum Foldable Laptop Ergonomic Compatibility with up to 15.6-inch Laptop, All Mac, Tab, and Mobile (Silver)"/>
    <x v="1"/>
    <s v="Accessories&amp;Peripherals"/>
    <s v="LaptopAccessories"/>
    <x v="56"/>
    <n v="449"/>
    <n v="999"/>
    <n v="0.55000000000000004"/>
    <s v="Yes"/>
    <n v="4"/>
    <x v="0"/>
    <n v="4.0749999999999993"/>
    <n v="2102"/>
    <n v="13.540570036196756"/>
    <n v="943798"/>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5F614J"/>
    <s v="Morphy Richards OFR Room Heater, 09 Fin 2000 Watts Oil Filled Room Heater , ISI Approved (OFR 9 Grey)"/>
    <x v="2"/>
    <s v="Heating,Cooling&amp;AirQuality"/>
    <s v="RoomHeaters"/>
    <x v="139"/>
    <n v="6549"/>
    <n v="13999"/>
    <n v="0.53"/>
    <s v="Yes"/>
    <n v="4"/>
    <x v="0"/>
    <n v="3.9"/>
    <n v="2961"/>
    <n v="13.539181711322239"/>
    <n v="19391589"/>
    <x v="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9F5Z694W"/>
    <s v="Canon E4570 All-in-One Wi-Fi Ink Efficient Colour Printer with FAX/ADF/Duplex Printing (Black)- Smart Speaker Compatible, Standard"/>
    <x v="1"/>
    <s v="Printers,Inks&amp;Accessories"/>
    <s v="Printers"/>
    <x v="123"/>
    <n v="8349"/>
    <n v="9625"/>
    <n v="0.13"/>
    <s v="No"/>
    <n v="3.8"/>
    <x v="0"/>
    <n v="3.8"/>
    <n v="3652"/>
    <n v="13.538068754405282"/>
    <n v="30490548"/>
    <x v="1"/>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84MZXJNK"/>
    <s v="Belkin Apple Certified Lightning To Type C Cable, Tough Unbreakable Braided Fast Charging For Iphone, Ipad, Air Pods, 3.3 Feet (1 Meters)    White"/>
    <x v="1"/>
    <s v="Accessories&amp;Peripherals"/>
    <s v="Cables&amp;Accessories"/>
    <x v="0"/>
    <n v="1599"/>
    <n v="1999"/>
    <n v="0.2"/>
    <s v="No"/>
    <n v="4.4000000000000004"/>
    <x v="0"/>
    <n v="4.1135135135135128"/>
    <n v="1951"/>
    <n v="13.535433178079144"/>
    <n v="3119649"/>
    <x v="1"/>
    <s v="Charges Usb-Pd Enabled Iphones/Ipads From Zero To 50% When Paired With 18W Or Higher Usb-C Charger"/>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GM5S4CQ"/>
    <s v="Havells Instanio 10 Litre Storage Water Heater with Flexi Pipe and Free installation (White Blue)"/>
    <x v="2"/>
    <s v="Heating,Cooling&amp;AirQuality"/>
    <s v="WaterHeaters&amp;Geysers"/>
    <x v="74"/>
    <n v="6990"/>
    <n v="14290"/>
    <n v="0.51"/>
    <s v="Yes"/>
    <n v="4.4000000000000004"/>
    <x v="0"/>
    <n v="4.166666666666667"/>
    <n v="1771"/>
    <n v="13.535265489795968"/>
    <n v="12379290"/>
    <x v="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TI8E7BI"/>
    <s v="Philips HD9306/06 1.5-Litre Electric Kettle (Multicolor)"/>
    <x v="2"/>
    <s v="Kitchen&amp;HomeAppliances"/>
    <s v="SmallKitchenAppliances"/>
    <x v="17"/>
    <n v="2695"/>
    <n v="2695"/>
    <n v="0"/>
    <s v="No"/>
    <n v="4.4000000000000004"/>
    <x v="0"/>
    <n v="3.9764705882352938"/>
    <n v="2518"/>
    <n v="13.524883771933672"/>
    <n v="6786010"/>
    <x v="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BBFJ9M3X"/>
    <s v="Redmi 11 Prime 5G (Meadow Green, 4GB RAM 64GB ROM) | Prime Design | MTK Dimensity 700 | 50 MP Dual Cam | 5000mAh | 7 Band 5G"/>
    <x v="0"/>
    <s v="Mobiles&amp;Accessories"/>
    <s v="Smartphones&amp;BasicMobiles"/>
    <x v="3"/>
    <n v="13999"/>
    <n v="15999"/>
    <n v="0.13"/>
    <s v="No"/>
    <n v="3.9"/>
    <x v="0"/>
    <n v="4.0714285714285712"/>
    <n v="2180"/>
    <n v="13.593098066998992"/>
    <n v="30517820"/>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7Q4NJQC5"/>
    <s v="Ionix Jewellery Scale | Weight Scale | Digital Weight Machine | weight machine for gold | Electronic weighing machines for Jewellery 0.01G to 200G Small Weight Machine for Shop - Silver"/>
    <x v="2"/>
    <s v="Kitchen&amp;HomeAppliances"/>
    <s v="SmallKitchenAppliances"/>
    <x v="31"/>
    <n v="295"/>
    <n v="599"/>
    <n v="0.51"/>
    <s v="Yes"/>
    <n v="4"/>
    <x v="0"/>
    <n v="4.2000000000000011"/>
    <n v="1644"/>
    <n v="13.507896789601174"/>
    <n v="484980"/>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CMM3VGK"/>
    <s v="Ambrane 60W / 3A Type C Fast Charging Unbreakable 1.5m L Shaped Braided Cable, PD Technology, 480Mbps Data Transfer for Smartphones, Tablet, Laptops &amp; other type c devices (ABLC10, Black)"/>
    <x v="1"/>
    <s v="Accessories&amp;Peripherals"/>
    <s v="Cables&amp;Accessories"/>
    <x v="0"/>
    <n v="179"/>
    <n v="499"/>
    <n v="0.64"/>
    <s v="Yes"/>
    <n v="4"/>
    <x v="0"/>
    <n v="4.10958904109589"/>
    <n v="1934"/>
    <n v="13.506908093239437"/>
    <n v="346186"/>
    <x v="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09LJ2BXA"/>
    <s v="Hp Wired On Ear Headphones With Mic With 3.5 Mm Drivers, In-Built Noise Cancelling, Foldable And Adjustable For Laptop/Pc/Office/Home/ 1 Year Warranty (B4B09Pa)"/>
    <x v="1"/>
    <s v="Accessories&amp;Peripherals"/>
    <s v="Audio&amp;VideoAccessories"/>
    <x v="140"/>
    <n v="649"/>
    <n v="999"/>
    <n v="0.35"/>
    <s v="No"/>
    <n v="3.5"/>
    <x v="0"/>
    <n v="3.5"/>
    <n v="7222"/>
    <n v="13.50551165201102"/>
    <n v="4687078"/>
    <x v="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8H6CZSHT"/>
    <s v="Philips EasySpeed Plus Steam Iron GC2145/20-2200W, Quick Heat Up with up to 30 g/min steam, 110 g steam Boost, Scratch Resistant Ceramic Soleplate, Vertical steam &amp; Drip-Stop"/>
    <x v="2"/>
    <s v="Kitchen&amp;HomeAppliances"/>
    <s v="Vacuum,Cleaning&amp;Ironing"/>
    <x v="32"/>
    <n v="2903"/>
    <n v="3295"/>
    <n v="0.12"/>
    <s v="No"/>
    <n v="4.3"/>
    <x v="0"/>
    <n v="4.0124999999999993"/>
    <n v="2299"/>
    <n v="13.48893294202059"/>
    <n v="6673997"/>
    <x v="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P434WJY"/>
    <s v="RC PRINT GI 790 Ink Refill for Canon G1000, G1010, G1100, G2000, G2002, G2010, G2012, G2100, G3000, G3010, G3012, G3100, G4000, G4010"/>
    <x v="1"/>
    <s v="Printers,Inks&amp;Accessories"/>
    <s v="Inks,Toners&amp;Cartridges"/>
    <x v="141"/>
    <n v="549"/>
    <n v="1999"/>
    <n v="0.73"/>
    <s v="Yes"/>
    <n v="4.3"/>
    <x v="0"/>
    <n v="4.3"/>
    <n v="1367"/>
    <n v="13.485170218751618"/>
    <n v="750483"/>
    <x v="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0OFM6PEO"/>
    <s v="Storite USB Extension Cable USB 3.0 Male to Female Extension Cable High Speed 5GBps Extension Cable Data Transfer for Keyboard, Mouse, Flash Drive, Hard Drive, Printer and More- 1.5M - Blue"/>
    <x v="1"/>
    <s v="Accessories&amp;Peripherals"/>
    <s v="Cables&amp;Accessories"/>
    <x v="0"/>
    <n v="299"/>
    <n v="799"/>
    <n v="0.63"/>
    <s v="Yes"/>
    <n v="4.3"/>
    <x v="0"/>
    <n v="4.1111111111111107"/>
    <n v="1902"/>
    <n v="13.482137240735527"/>
    <n v="568698"/>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9VZBGL1N"/>
    <s v="STRIFF Multi Angle Tablet/Mobile Stand. Holder for iPhone, Android, Samsung, OnePlus, Xiaomi. Portable,Foldable Stand.Perfect for Bed,Office, Home,Gift and Desktop (Black)"/>
    <x v="0"/>
    <s v="Mobiles&amp;Accessories"/>
    <s v="MobileAccessories"/>
    <x v="28"/>
    <n v="99"/>
    <n v="499"/>
    <n v="0.8"/>
    <s v="Yes"/>
    <n v="4.0999999999999996"/>
    <x v="0"/>
    <n v="3.9749999999999996"/>
    <n v="2451"/>
    <n v="13.473343851739349"/>
    <n v="242649"/>
    <x v="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99Z83VRC"/>
    <s v="Wipro Vesta Electric Egg Boiler, 360 Watts, 3 Boiling Modes, Stainless Steel Body and Heating Plate, Boils up to 7 Eggs at a time, Automatic Shut Down, White, Standard (VB021070)"/>
    <x v="2"/>
    <s v="Kitchen&amp;HomeAppliances"/>
    <s v="SmallKitchenAppliances"/>
    <x v="54"/>
    <n v="1052"/>
    <n v="1790"/>
    <n v="0.41"/>
    <s v="No"/>
    <n v="4.3"/>
    <x v="0"/>
    <n v="4.2666666666666657"/>
    <n v="1404"/>
    <n v="13.43008565009535"/>
    <n v="1477008"/>
    <x v="1"/>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78KRFWQB"/>
    <s v="Havells Cista Room Heater, White, 2000 Watts"/>
    <x v="2"/>
    <s v="Heating,Cooling&amp;AirQuality"/>
    <s v="RoomHeaters"/>
    <x v="97"/>
    <n v="2499"/>
    <n v="3945"/>
    <n v="0.37"/>
    <s v="No"/>
    <n v="3.8"/>
    <x v="0"/>
    <n v="3.9052631578947361"/>
    <n v="2732"/>
    <n v="13.420982140610283"/>
    <n v="6827268"/>
    <x v="1"/>
    <s v="Cool touch body with One year warranty|Warranty: One year warranty|Includes: room Heater|Heat setting: Two heat Settings: 1 W &amp; 2 W ; Peak Air Velocity: 3. m/s ; Power input: (22 - 24)V ; Power consumption: 1 W , 2 W ; Frequency (hertz): AC 5 Hz|Touch Sensor: No"/>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B1F6GQPS"/>
    <s v="Boult Audio FXCharge with ENC, 32H Playtime, 5min=7H Type C Fast Charging, Zen ENC, 14.2 mm BoomX Rich Bass, IPX5, Bluetooth Wireless in Ear Earphones Neckband with mic (Black)"/>
    <x v="0"/>
    <s v="Headphones,Earbuds&amp;Accessories"/>
    <s v="Headphones"/>
    <x v="7"/>
    <n v="999"/>
    <n v="4499"/>
    <n v="0.78"/>
    <s v="Yes"/>
    <n v="3.8"/>
    <x v="0"/>
    <n v="3.7727272727272734"/>
    <n v="3390"/>
    <n v="13.318963934162783"/>
    <n v="3386610"/>
    <x v="1"/>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91V8HK8Z"/>
    <s v="Milton Go Electro 2.0 Stainless Steel Electric Kettle, 1 Piece, 2 Litres, Silver | Power Indicator | 1500 Watts | Auto Cut-off | Detachable 360 Degree Connector | Boiler for Water"/>
    <x v="2"/>
    <s v="Kitchen&amp;HomeAppliances"/>
    <s v="SmallKitchenAppliances"/>
    <x v="17"/>
    <n v="1345"/>
    <n v="1750"/>
    <n v="0.23"/>
    <s v="No"/>
    <n v="3.8"/>
    <x v="0"/>
    <n v="3.9499999999999993"/>
    <n v="2466"/>
    <n v="13.399068140484456"/>
    <n v="3316770"/>
    <x v="1"/>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8XXF5V6G"/>
    <s v="Kodak 139 cm (55 inches) 4K Ultra HD Smart LED TV 55CA0909 (Black)"/>
    <x v="0"/>
    <s v="HomeTheater,TV&amp;Video"/>
    <s v="Televisions"/>
    <x v="22"/>
    <n v="29999"/>
    <n v="50999"/>
    <n v="0.41"/>
    <s v="No"/>
    <n v="4.4000000000000004"/>
    <x v="0"/>
    <n v="4.1428571428571423"/>
    <n v="1712"/>
    <n v="13.396994789428541"/>
    <n v="51358288"/>
    <x v="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B217Z5VK"/>
    <s v="Noise Buds VS402 Truly Wireless in Ear Earbuds, 35-Hours of Playtime, Instacharge, Quad Mic with ENC, Hyper Sync, Low Latency, 10mm Driver, Bluetooth v5.3 and Breathing LED Lights (Neon Black)"/>
    <x v="0"/>
    <s v="Headphones,Earbuds&amp;Accessories"/>
    <s v="Headphones"/>
    <x v="7"/>
    <n v="1799"/>
    <n v="3999"/>
    <n v="0.55000000000000004"/>
    <s v="Yes"/>
    <n v="3.9"/>
    <x v="0"/>
    <n v="3.7700000000000005"/>
    <n v="3517"/>
    <n v="13.36953529840784"/>
    <n v="6327083"/>
    <x v="1"/>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0LUGTJGO"/>
    <s v="Bajaj RHX-2 800-Watt Room Heater (White)"/>
    <x v="2"/>
    <s v="Heating,Cooling&amp;AirQuality"/>
    <s v="RoomHeaters"/>
    <x v="97"/>
    <n v="1399"/>
    <n v="1549"/>
    <n v="0.1"/>
    <s v="No"/>
    <n v="3.9"/>
    <x v="0"/>
    <n v="3.9111111111111105"/>
    <n v="2602"/>
    <n v="13.358298968605007"/>
    <n v="3640198"/>
    <x v="1"/>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9RWZRCP1"/>
    <s v="boAt Type C A750 Stress Resistant, Tangle-free, Sturdy Flat Cable with 6.5A Fast Charging &amp; 480Mbps Data Transmission, 10000+ Bends Lifespan and Extended 1.5m Length(Rebellious Black)"/>
    <x v="1"/>
    <s v="Accessories&amp;Peripherals"/>
    <s v="Cables&amp;Accessories"/>
    <x v="0"/>
    <n v="399"/>
    <n v="999"/>
    <n v="0.6"/>
    <s v="Yes"/>
    <n v="4.0999999999999996"/>
    <x v="0"/>
    <n v="4.1084507042253522"/>
    <n v="1780"/>
    <n v="13.355192469118707"/>
    <n v="71022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RX1FK54"/>
    <s v="boAt Type C A750 Stress Resistant, Tangle-free, Sturdy Flat Cable with 6.5A Fast Charging &amp; 480Mbps Data Transmission, 10000+ Bends Lifespan and Extended 1.5m Length(Radiant Red)"/>
    <x v="1"/>
    <s v="Accessories&amp;Peripherals"/>
    <s v="Cables&amp;Accessories"/>
    <x v="0"/>
    <n v="399"/>
    <n v="999"/>
    <n v="0.6"/>
    <s v="Yes"/>
    <n v="4.0999999999999996"/>
    <x v="0"/>
    <n v="4.1085714285714285"/>
    <n v="1780"/>
    <n v="13.355584903394698"/>
    <n v="71022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Y14JLP3"/>
    <s v="STRIFF UPH2W Multi Angle Tablet/Mobile Stand. Holder for iPhone, Android, Samsung, OnePlus, Xiaomi. Portable,Foldable Stand.Perfect for Bed,Office, Home,Gift and Desktop (White)"/>
    <x v="0"/>
    <s v="Mobiles&amp;Accessories"/>
    <s v="MobileAccessories"/>
    <x v="28"/>
    <n v="99"/>
    <n v="499"/>
    <n v="0.8"/>
    <s v="Yes"/>
    <n v="4.0999999999999996"/>
    <x v="0"/>
    <n v="3.9333333333333331"/>
    <n v="2451"/>
    <n v="13.332113832329084"/>
    <n v="242649"/>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8CGW4GYR"/>
    <s v="Milk Frother, Immersion Blender Cordlesss Foam Maker USB Rechargeable Small Mixer Handheld with 2 Stainless WhisksÔºåWisker for Stirring 3-Speed Adjustable Mini Frother for Cappuccino Latte Coffee Egg"/>
    <x v="2"/>
    <s v="Kitchen&amp;HomeAppliances"/>
    <s v="SmallKitchenAppliances"/>
    <x v="73"/>
    <n v="375"/>
    <n v="999"/>
    <n v="0.62"/>
    <s v="Yes"/>
    <n v="3.6"/>
    <x v="0"/>
    <n v="4.041666666666667"/>
    <n v="1988"/>
    <n v="13.33198224846126"/>
    <n v="745500"/>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7NKNBTT3"/>
    <s v="Pick Ur Needs¬Æ Lint Remover for Clothes High Range Rechargeable Lint Shaver for All Types of Clothes, Fabrics, Blanket with 1 Extra Blade Multicolor (Rechargeable)"/>
    <x v="2"/>
    <s v="Kitchen&amp;HomeAppliances"/>
    <s v="Vacuum,Cleaning&amp;Ironing"/>
    <x v="32"/>
    <n v="799"/>
    <n v="1230"/>
    <n v="0.35"/>
    <s v="No"/>
    <n v="4.0999999999999996"/>
    <x v="0"/>
    <n v="4.0032258064516126"/>
    <n v="2138"/>
    <n v="13.331585753720212"/>
    <n v="1708262"/>
    <x v="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7F366Z51"/>
    <s v="Singer Aroma 1.8 Liter Electric Kettle High Grade Stainless Steel with Cool and Touch Body and Cordless Base, 1500 watts, Auto Shut Off with Dry Boiling (Silver/Black)"/>
    <x v="2"/>
    <s v="Kitchen&amp;HomeAppliances"/>
    <s v="SmallKitchenAppliances"/>
    <x v="17"/>
    <n v="949"/>
    <n v="2385"/>
    <n v="0.6"/>
    <s v="Yes"/>
    <n v="4.0999999999999996"/>
    <x v="0"/>
    <n v="3.9599999999999995"/>
    <n v="2311"/>
    <n v="13.321391805804025"/>
    <n v="2193139"/>
    <x v="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96TWZRJC"/>
    <s v="Sounce 360 Adjustable Mobile Phone Holder, Universal Phone Holder Clip Lazy Bracket Flexible Gooseneck Clamp Long Arms Mount for Mobile Tabletop Stand for Bedroom, Office, Bathroom, White"/>
    <x v="0"/>
    <s v="Mobiles&amp;Accessories"/>
    <s v="MobileAccessories"/>
    <x v="94"/>
    <n v="499"/>
    <n v="1899"/>
    <n v="0.74"/>
    <s v="Yes"/>
    <n v="4.0999999999999996"/>
    <x v="0"/>
    <n v="4.1999999999999993"/>
    <n v="1475"/>
    <n v="13.310162701445494"/>
    <n v="736025"/>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1NBX5RSB"/>
    <s v="HP 65W AC Laptops Charger Adapter 4.5mm for HP Pavilion Black (Without Power Cable)"/>
    <x v="1"/>
    <s v="Accessories&amp;Peripherals"/>
    <s v="LaptopAccessories"/>
    <x v="101"/>
    <n v="770"/>
    <n v="1547"/>
    <n v="0.5"/>
    <s v="Yes"/>
    <n v="4.3"/>
    <x v="0"/>
    <n v="3.9"/>
    <n v="2585"/>
    <n v="13.309251230123063"/>
    <n v="1990450"/>
    <x v="1"/>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VRMK55F"/>
    <s v="Zebronics Zeb Buds C2 in Ear Type C Wired Earphones with Mic, Braided 1.2 Metre Cable, Metallic Design, 10mm Drivers, in Line Mic &amp; Volume Controller (Blue)"/>
    <x v="0"/>
    <s v="Headphones,Earbuds&amp;Accessories"/>
    <s v="Headphones"/>
    <x v="7"/>
    <n v="399"/>
    <n v="699"/>
    <n v="0.43"/>
    <s v="No"/>
    <n v="3.4"/>
    <x v="2"/>
    <n v="3.7555555555555551"/>
    <n v="3454"/>
    <n v="13.288838238645036"/>
    <n v="1378146"/>
    <x v="0"/>
    <s v="Metallic Design, Sturdy Built|Comfortable Fit|Extra Ear tips|Compatible with Phone, Tablet, Audio Devices with Type C Input Port"/>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7DXRGWDJ"/>
    <s v="Philips Handheld Garment Steamer GC360/30 - Vertical &amp; Horizontal Steaming, 1200 Watt, up to 22g/min"/>
    <x v="2"/>
    <s v="Kitchen&amp;HomeAppliances"/>
    <s v="Vacuum,Cleaning&amp;Ironing"/>
    <x v="32"/>
    <n v="4280"/>
    <n v="5995"/>
    <n v="0.28999999999999998"/>
    <s v="No"/>
    <n v="3.8"/>
    <x v="0"/>
    <n v="3.9999999999999996"/>
    <n v="2112"/>
    <n v="13.299597988209252"/>
    <n v="9039360"/>
    <x v="1"/>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B21XL94T"/>
    <s v="Toshiba 108 cm (43 inches) V Series Full HD Smart Android LED TV 43V35KP (Silver)"/>
    <x v="0"/>
    <s v="HomeTheater,TV&amp;Video"/>
    <s v="Televisions"/>
    <x v="22"/>
    <n v="21990"/>
    <n v="34990"/>
    <n v="0.37"/>
    <s v="No"/>
    <n v="4.3"/>
    <x v="0"/>
    <n v="4.13"/>
    <n v="1657"/>
    <n v="13.296884093264872"/>
    <n v="36437430"/>
    <x v="1"/>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KH58JZR"/>
    <s v="Portronics Konnect L POR-1403 Fast Charging 3A Type-C Cable 1.2 Meter with Charge &amp; Sync Function for All Type-C Devices (White)"/>
    <x v="1"/>
    <s v="Accessories&amp;Peripherals"/>
    <s v="Cables&amp;Accessories"/>
    <x v="0"/>
    <n v="210"/>
    <n v="399"/>
    <n v="0.47"/>
    <s v="No"/>
    <n v="4.0999999999999996"/>
    <x v="0"/>
    <n v="4.1086956521739131"/>
    <n v="1717"/>
    <n v="13.29172559009994"/>
    <n v="360570"/>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09P2LK08"/>
    <s v="Bajaj Minor 1000 Watts Radiant Room Heater (Steel, ISI Approved)"/>
    <x v="2"/>
    <s v="Heating,Cooling&amp;AirQuality"/>
    <s v="RoomHeaters"/>
    <x v="97"/>
    <n v="749"/>
    <n v="1129"/>
    <n v="0.34"/>
    <s v="No"/>
    <n v="4"/>
    <x v="0"/>
    <n v="3.9117647058823519"/>
    <n v="2446"/>
    <n v="13.255538762464347"/>
    <n v="1832054"/>
    <x v="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8CF4SCNP"/>
    <s v="Quantum QHM-7406 Full-Sized Keyboard with () Rupee Symbol, Hotkeys and 3-pieces LED function for Desktop/Laptop/Smart TV Spill-Resistant Wired USB Keyboard with 10 million keystrokes lifespan (Black)"/>
    <x v="1"/>
    <s v="Accessories&amp;Peripherals"/>
    <s v="Keyboards,Mice&amp;InputDevices"/>
    <x v="45"/>
    <n v="299"/>
    <n v="599"/>
    <n v="0.5"/>
    <s v="Yes"/>
    <n v="3.8"/>
    <x v="0"/>
    <n v="3.8"/>
    <n v="3066"/>
    <n v="13.249512348733443"/>
    <n v="916734"/>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B2DJ5RVQ"/>
    <s v="WeCool B1 Mobile Holder for Bikes or Bike Mobile Holder for Maps and GPS Navigation, one Click Locking, Firm Gripping, Anti Shake and Stable Cradle Clamp with 360¬∞ Rotation Bicycle Phone Mount"/>
    <x v="0"/>
    <s v="Mobiles&amp;Accessories"/>
    <s v="MobileAccessories"/>
    <x v="94"/>
    <n v="689"/>
    <n v="1999"/>
    <n v="0.66"/>
    <s v="Yes"/>
    <n v="4.3"/>
    <x v="0"/>
    <n v="4.3"/>
    <n v="1193"/>
    <n v="13.231118605211405"/>
    <n v="821977"/>
    <x v="1"/>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B9959XF3"/>
    <s v="Acer 80 cm (32 inches) S Series HD Ready Android Smart LED TV AR32AR2841HDSB (Black)"/>
    <x v="0"/>
    <s v="HomeTheater,TV&amp;Video"/>
    <s v="Televisions"/>
    <x v="22"/>
    <n v="12499"/>
    <n v="22990"/>
    <n v="0.46"/>
    <s v="No"/>
    <n v="4.3"/>
    <x v="0"/>
    <n v="4.1210526315789471"/>
    <n v="1611"/>
    <n v="13.217720128096225"/>
    <n v="20135889"/>
    <x v="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BM4KTNL1"/>
    <s v="FIGMENT Handheld Milk Frother Rechargeable, 3-Speed Electric Frother for Coffee with 2 Whisks and Coffee Decoration Tool, Coffee Frother Mixer, CRESCENT ENTERPRISES VRW0.50BK (A1)"/>
    <x v="2"/>
    <s v="Kitchen&amp;HomeAppliances"/>
    <s v="SmallKitchenAppliances"/>
    <x v="73"/>
    <n v="699"/>
    <n v="1599"/>
    <n v="0.56000000000000005"/>
    <s v="Yes"/>
    <n v="4.7"/>
    <x v="1"/>
    <n v="4.0818181818181811"/>
    <n v="1729"/>
    <n v="13.217115457316627"/>
    <n v="1208571"/>
    <x v="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7R679HTT"/>
    <s v="AGARO Imperial 240-Watt Slow Juicer with Cold Press Technology"/>
    <x v="2"/>
    <s v="Kitchen&amp;HomeAppliances"/>
    <s v="SmallKitchenAppliances"/>
    <x v="142"/>
    <n v="12609"/>
    <n v="23999"/>
    <n v="0.47"/>
    <s v="No"/>
    <n v="4.4000000000000004"/>
    <x v="0"/>
    <n v="3.9333333333333331"/>
    <n v="2288"/>
    <n v="13.214606784519868"/>
    <n v="28849392"/>
    <x v="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9163Q5CD"/>
    <s v="Verilux¬Æ USB C Hub Multiport Adapter- 6 in 1 Portable Aluminum Type C Hub with 4K HDMI Output, USB 2.0/3.0 Ports, SD/Micro SD Card Reader Compatible for MacBook Pro 2016-2020, MacBook Air 2018-2020, Type-C Devices"/>
    <x v="1"/>
    <s v="Accessories&amp;Peripherals"/>
    <s v="USBHubs"/>
    <x v="98"/>
    <n v="1187"/>
    <n v="1929"/>
    <n v="0.38"/>
    <s v="No"/>
    <n v="4.0999999999999996"/>
    <x v="0"/>
    <n v="4.0999999999999996"/>
    <n v="1662"/>
    <n v="13.205658221800029"/>
    <n v="1972794"/>
    <x v="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7T4D9FNY"/>
    <s v="iBELL SEK15L Premium 1.5 Litre Stainless Steel Electric Kettle,1500W Auto Cut-Off Feature,Silver with Black"/>
    <x v="2"/>
    <s v="Kitchen&amp;HomeAppliances"/>
    <s v="SmallKitchenAppliances"/>
    <x v="17"/>
    <n v="664"/>
    <n v="1490"/>
    <n v="0.55000000000000004"/>
    <s v="Yes"/>
    <n v="4"/>
    <x v="0"/>
    <n v="3.9499999999999993"/>
    <n v="2198"/>
    <n v="13.201789655975119"/>
    <n v="1459472"/>
    <x v="1"/>
    <s v="1.5 LTR | 1500W|1 Year Standard Warranty + 1 Year Additional Warranty on Free Registration"/>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8H6B3G96"/>
    <s v="Philips EasySpeed Plus Steam Iron GC2147/30-2400W, Quick Heat up with up to 30 g/min steam, 150g steam Boost, Scratch Resistant Ceramic Soleplate, Vertical steam, Drip-Stop"/>
    <x v="2"/>
    <s v="Kitchen&amp;HomeAppliances"/>
    <s v="Vacuum,Cleaning&amp;Ironing"/>
    <x v="32"/>
    <n v="3349"/>
    <n v="3995"/>
    <n v="0.16"/>
    <s v="No"/>
    <n v="4.3"/>
    <x v="0"/>
    <n v="4.0068965517241377"/>
    <n v="1954"/>
    <n v="13.187284610801553"/>
    <n v="6543946"/>
    <x v="1"/>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B997FBZT"/>
    <s v="Acer 139 cm (55 inches) H Series 4K Ultra HD Android Smart LED TV AR55AR2851UDPRO (Black)"/>
    <x v="0"/>
    <s v="HomeTheater,TV&amp;Video"/>
    <s v="Televisions"/>
    <x v="22"/>
    <n v="35999"/>
    <n v="49990"/>
    <n v="0.28000000000000003"/>
    <s v="No"/>
    <n v="4.3"/>
    <x v="0"/>
    <n v="4.1111111111111107"/>
    <n v="1611"/>
    <n v="13.185834042928404"/>
    <n v="57994389"/>
    <x v="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1KNVNS9"/>
    <s v="Themisto 350 Watts Egg Boiler-Blue"/>
    <x v="2"/>
    <s v="Kitchen&amp;HomeAppliances"/>
    <s v="SmallKitchenAppliances"/>
    <x v="54"/>
    <n v="368"/>
    <n v="699"/>
    <n v="0.47"/>
    <s v="No"/>
    <n v="4.0999999999999996"/>
    <x v="0"/>
    <n v="4.26"/>
    <n v="1240"/>
    <n v="13.179467789184589"/>
    <n v="456320"/>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8WKCTFF3"/>
    <s v="ZEBRONICS Aluminium Alloy Laptop Stand, Compatible with 9-15.6 inch Laptops, 7 Angles Adjustable, Anti Slip Silicon Rubber Pads, Foldable, Velvet Pouch Inside, Zeb-NS2000 (Dark Grey)"/>
    <x v="1"/>
    <s v="Accessories&amp;Peripherals"/>
    <s v="LaptopAccessories"/>
    <x v="56"/>
    <n v="899"/>
    <n v="1999"/>
    <n v="0.55000000000000004"/>
    <s v="Yes"/>
    <n v="4.4000000000000004"/>
    <x v="0"/>
    <n v="4.0857142857142863"/>
    <n v="1667"/>
    <n v="13.16497241774703"/>
    <n v="1498633"/>
    <x v="1"/>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97R4D42G"/>
    <s v="Bajaj New Shakti Neo 10L Vertical Storage Water Heater (Geyser 10 Litres) 4 Star BEE Rated Heater For Water Heating with Titanium Armour, Swirl Flow Technology, Glasslined Tank(White), 1 Yr Warranty"/>
    <x v="2"/>
    <s v="Heating,Cooling&amp;AirQuality"/>
    <s v="WaterHeaters&amp;Geysers"/>
    <x v="74"/>
    <n v="4999"/>
    <n v="9650"/>
    <n v="0.48"/>
    <s v="No"/>
    <n v="4.2"/>
    <x v="0"/>
    <n v="4.05"/>
    <n v="1772"/>
    <n v="13.157270379183716"/>
    <n v="8858228"/>
    <x v="1"/>
    <s v="Titanium Armour and Swirl Flow Technology|Copper element with efficient longer life|Suitable for 8 bar pressure|Unique Weldfree joint in outer metal body|It comes with Titanium glass lined enamel coated mild steel tank|Installation is not provided free by the brand."/>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1N90RZ4M"/>
    <s v="Tata Sky Universal Remote"/>
    <x v="0"/>
    <s v="HomeTheater,TV&amp;Video"/>
    <s v="Accessories"/>
    <x v="136"/>
    <n v="230"/>
    <n v="499"/>
    <n v="0.54"/>
    <s v="Yes"/>
    <n v="3.7"/>
    <x v="0"/>
    <n v="3.7895833333333342"/>
    <n v="2960"/>
    <n v="13.155305131335702"/>
    <n v="680800"/>
    <x v="0"/>
    <s v="Universal remote control|Ensures long lastinga and consistent performance|Sturdy built"/>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8LVVTGZK"/>
    <s v="Lifelong LLSM120G Sandwich Griller , Classic Pro 750 W Sandwich Maker with 4 Slice Non-Stick Fixed Plates for Sandwiches at Home with 1 Year Warranty (Black)"/>
    <x v="2"/>
    <s v="Kitchen&amp;HomeAppliances"/>
    <s v="SmallKitchenAppliances"/>
    <x v="35"/>
    <n v="929"/>
    <n v="1300"/>
    <n v="0.28999999999999998"/>
    <s v="No"/>
    <n v="3.9"/>
    <x v="0"/>
    <n v="4.08"/>
    <n v="1672"/>
    <n v="13.15186343912657"/>
    <n v="1553288"/>
    <x v="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D2NMTTV"/>
    <s v="Black + Decker BD BXIR2201IN 2200-Watt Cord &amp; Cordless Steam Iron (Green)"/>
    <x v="2"/>
    <s v="Kitchen&amp;HomeAppliances"/>
    <s v="Vacuum,Cleaning&amp;Ironing"/>
    <x v="32"/>
    <n v="3199"/>
    <n v="3500"/>
    <n v="0.09"/>
    <s v="No"/>
    <n v="4.2"/>
    <x v="0"/>
    <n v="3.9964285714285706"/>
    <n v="1899"/>
    <n v="13.103304569522196"/>
    <n v="6074901"/>
    <x v="1"/>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B2C5MJN6"/>
    <s v="Hisense 126 cm (50 inches) Bezelless Series 4K Ultra HD Smart LED Google TV 50A6H (Black)"/>
    <x v="0"/>
    <s v="HomeTheater,TV&amp;Video"/>
    <s v="Televisions"/>
    <x v="22"/>
    <n v="32990"/>
    <n v="54990"/>
    <n v="0.4"/>
    <s v="No"/>
    <n v="4.0999999999999996"/>
    <x v="0"/>
    <n v="4.0999999999999996"/>
    <n v="1555"/>
    <n v="13.087239329880047"/>
    <n v="51299450"/>
    <x v="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7D8VBYB4"/>
    <s v="SUJATA Powermatic Plus, Juicer Mixer Grinder, 900 Watts, 2 Jars (White)"/>
    <x v="2"/>
    <s v="Kitchen&amp;HomeAppliances"/>
    <s v="SmallKitchenAppliances"/>
    <x v="71"/>
    <n v="5865"/>
    <n v="7776"/>
    <n v="0.25"/>
    <s v="No"/>
    <n v="4.4000000000000004"/>
    <x v="0"/>
    <n v="3.8000000000000003"/>
    <n v="2737"/>
    <n v="13.062247086432292"/>
    <n v="16052505"/>
    <x v="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9Q8WQ5QJ"/>
    <s v="Portronics Konnect L 60W PD Type C to Type C Mobile Charging Cable, 1.2M, Fast Data Sync, Tangle Resistant, TPE+Nylon Braided(Grey)"/>
    <x v="1"/>
    <s v="Accessories&amp;Peripherals"/>
    <s v="Cables&amp;Accessories"/>
    <x v="0"/>
    <n v="249"/>
    <n v="499"/>
    <n v="0.5"/>
    <s v="Yes"/>
    <n v="4.0999999999999996"/>
    <x v="0"/>
    <n v="4.1088235294117652"/>
    <n v="1508"/>
    <n v="13.06067314107794"/>
    <n v="375492"/>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8FTFXNNB"/>
    <s v="HP w100 480P 30 FPS Digital Webcam with Built-in Mic, Plug and Play Setup, Wide-Angle View for Video Calling on Skype, Zoom, Microsoft Teams and Other Apps (Black)"/>
    <x v="0"/>
    <s v="Cameras&amp;Photography"/>
    <s v="VideoCameras"/>
    <x v="143"/>
    <n v="499"/>
    <n v="1999"/>
    <n v="0.75"/>
    <s v="Yes"/>
    <n v="3.7"/>
    <x v="0"/>
    <n v="3.7"/>
    <n v="3369"/>
    <n v="13.052230633223953"/>
    <n v="1681131"/>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76VQS87V"/>
    <s v="Syska SDI-07 1000 W Stellar with Golden American Heritage Soleplate Dry Iron (Blue)"/>
    <x v="2"/>
    <s v="Kitchen&amp;HomeAppliances"/>
    <s v="Vacuum,Cleaning&amp;Ironing"/>
    <x v="32"/>
    <n v="457"/>
    <n v="799"/>
    <n v="0.43"/>
    <s v="No"/>
    <n v="4.3"/>
    <x v="0"/>
    <n v="3.988888888888888"/>
    <n v="1868"/>
    <n v="13.05008599105556"/>
    <n v="853676"/>
    <x v="0"/>
    <s v="Golden American Heritage Soleplate,Overheat Safety, Multi Fabric Select, Swivel Cord, Dry Iron 1000W"/>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8D9MNH4B"/>
    <s v="HP Deskjet 2723 AIO Printer, Copy, Scan, WiFi, Bluetooth, USB, Simple Setup Smart App, Ideal for Home."/>
    <x v="1"/>
    <s v="Printers,Inks&amp;Accessories"/>
    <s v="Printers"/>
    <x v="103"/>
    <n v="5899"/>
    <n v="7005"/>
    <n v="0.16"/>
    <s v="No"/>
    <n v="3.6"/>
    <x v="0"/>
    <n v="3.6"/>
    <n v="4199"/>
    <n v="13.043697445432441"/>
    <n v="24769901"/>
    <x v="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9GFN8WZL"/>
    <s v="Portronics Ruffpad 8.5M Multicolor LCD Writing Pad with Screen 21.5cm (8.5-inch) for Drawing, Playing, Handwriting Gifts for Kids &amp; Adults, India's first notepad to save and share your child's first creatives via Ruffpad app on your Smartphone(Black)"/>
    <x v="1"/>
    <s v="Accessories&amp;Peripherals"/>
    <s v="Keyboards,Mice&amp;InputDevices"/>
    <x v="87"/>
    <n v="378"/>
    <n v="999"/>
    <n v="0.62"/>
    <s v="Yes"/>
    <n v="4.0999999999999996"/>
    <x v="0"/>
    <n v="4.0125000000000002"/>
    <n v="1779"/>
    <n v="13.042310259264438"/>
    <n v="672462"/>
    <x v="0"/>
    <s v="Easy Electronic Writing|Environment Friendly|Single-Tap Erase|Long Battery Life"/>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DSXK8JX"/>
    <s v="Kodak 80 cm (32 inches) HD Ready Certified Android Smart LED TV 32HDX7XPROBL (Black)"/>
    <x v="0"/>
    <s v="HomeTheater,TV&amp;Video"/>
    <s v="Televisions"/>
    <x v="22"/>
    <n v="10499"/>
    <n v="19499"/>
    <n v="0.46"/>
    <s v="No"/>
    <n v="4.2"/>
    <x v="0"/>
    <n v="4.0999999999999996"/>
    <n v="1510"/>
    <n v="13.034984303790003"/>
    <n v="15853490"/>
    <x v="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0ZRBWPA0"/>
    <s v="Eveready Red 1012 AAA Batteries - Pack of 10"/>
    <x v="0"/>
    <s v="GeneralPurposeBatteries&amp;BatteryChargers"/>
    <s v="DisposableBatteries"/>
    <x v="24"/>
    <n v="159"/>
    <n v="180"/>
    <n v="0.12"/>
    <s v="No"/>
    <n v="4.3"/>
    <x v="0"/>
    <n v="4.3499999999999996"/>
    <n v="989"/>
    <n v="13.031013096499342"/>
    <n v="157251"/>
    <x v="2"/>
    <s v="Think Battery - Think Eveready - Eveready Red 1012 AAA batteries are the No. 1 choice to Power your devices|Trusted by Millions - dependable performance from India's No. 1 Battery Brand"/>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8YD264ZS"/>
    <s v="Tarkan Portable Folding Laptop Desk for Bed, Lapdesk with Handle, Drawer, Cup &amp; Mobile/Tablet Holder for Study, Eating, Work (Black)"/>
    <x v="1"/>
    <s v="Accessories&amp;Peripherals"/>
    <s v="LaptopAccessories"/>
    <x v="56"/>
    <n v="999"/>
    <n v="2499"/>
    <n v="0.6"/>
    <s v="Yes"/>
    <n v="4.3"/>
    <x v="0"/>
    <n v="4.0333333333333332"/>
    <n v="1690"/>
    <n v="13.020179217310892"/>
    <n v="1688310"/>
    <x v="1"/>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7VVXJ2P5"/>
    <s v="SVM Products Unbreakable Set Top Box Stand with Dual Remote Holder (Black)"/>
    <x v="0"/>
    <s v="HomeTheater,TV&amp;Video"/>
    <s v="Accessories"/>
    <x v="134"/>
    <n v="96"/>
    <n v="399"/>
    <n v="0.76"/>
    <s v="Yes"/>
    <n v="3.6"/>
    <x v="0"/>
    <n v="4"/>
    <n v="1796"/>
    <n v="13.018192308435895"/>
    <n v="172416"/>
    <x v="2"/>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9PLD9TCD"/>
    <s v="Kodak 126 cm (50 inches) Bezel-Less Design Series 4K Ultra HD Smart Android LED TV 50UHDX7XPROBL (Black)"/>
    <x v="0"/>
    <s v="HomeTheater,TV&amp;Video"/>
    <s v="Televisions"/>
    <x v="22"/>
    <n v="26999"/>
    <n v="42999"/>
    <n v="0.37"/>
    <s v="No"/>
    <n v="4.2"/>
    <x v="0"/>
    <n v="4.0933333333333337"/>
    <n v="1510"/>
    <n v="13.013789207361079"/>
    <n v="40768490"/>
    <x v="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GM3YMF"/>
    <s v="Heart Home Waterproof Round Non Wovan Laundry Bag/Hamper|Metalic Printed With Handles|Foldable Bin &amp; 45 Liter Capicity|Size 37 x 37 x 49, Pack of 1 (Grey &amp; Black)-HEARTXY11447"/>
    <x v="2"/>
    <s v="HomeStorage&amp;Organization"/>
    <s v="LaundryOrganization"/>
    <x v="99"/>
    <n v="199"/>
    <n v="499"/>
    <n v="0.6"/>
    <s v="Yes"/>
    <n v="4.0999999999999996"/>
    <x v="0"/>
    <n v="3.9428571428571426"/>
    <n v="1996"/>
    <n v="13.012919227204483"/>
    <n v="397204"/>
    <x v="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5LPT5F4"/>
    <s v="Solidaire 550-Watt Mixer Grinder with 3 Jars (Black) (SLD-550-B)"/>
    <x v="2"/>
    <s v="Kitchen&amp;HomeAppliances"/>
    <s v="SmallKitchenAppliances"/>
    <x v="41"/>
    <n v="1649"/>
    <n v="2800"/>
    <n v="0.41"/>
    <s v="No"/>
    <n v="3.9"/>
    <x v="0"/>
    <n v="3.8999999999999995"/>
    <n v="2162"/>
    <n v="13.006720425812455"/>
    <n v="3565138"/>
    <x v="1"/>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0GGGOYEU"/>
    <s v="Storite USB 2.0 A to Mini 5 pin B Cable for External HDDS/Camera/Card Readers (150cm - 1.5M)"/>
    <x v="1"/>
    <s v="Accessories&amp;Peripherals"/>
    <s v="Cables&amp;Accessories"/>
    <x v="0"/>
    <n v="299"/>
    <n v="699"/>
    <n v="0.56999999999999995"/>
    <s v="Yes"/>
    <n v="3.9"/>
    <x v="0"/>
    <n v="4.1089552238805975"/>
    <n v="1454"/>
    <n v="12.996062418828751"/>
    <n v="434746"/>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9YLXYP7Y"/>
    <s v="Ambrane 60W / 3A Fast Charging Output Cable with Type-C to USB for Mobile, Neckband, True Wireless Earphone Charging, 480mbps Data Sync Speed, 1m Length (ACT - AZ10, Black)"/>
    <x v="1"/>
    <s v="Accessories&amp;Peripherals"/>
    <s v="Cables&amp;Accessories"/>
    <x v="0"/>
    <n v="179"/>
    <n v="399"/>
    <n v="0.55000000000000004"/>
    <s v="Yes"/>
    <n v="4"/>
    <x v="0"/>
    <n v="4.1121212121212123"/>
    <n v="1423"/>
    <n v="12.96761531964011"/>
    <n v="254717"/>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7ZR4S1G4"/>
    <s v="Universal Remote Control for All Sony TV for All LCD LED and Bravia TVs Remote"/>
    <x v="0"/>
    <s v="HomeTheater,TV&amp;Video"/>
    <s v="Accessories"/>
    <x v="136"/>
    <n v="239"/>
    <n v="699"/>
    <n v="0.66"/>
    <s v="Yes"/>
    <n v="4.4000000000000004"/>
    <x v="0"/>
    <n v="3.7914893617021281"/>
    <n v="2640"/>
    <n v="12.973598491384552"/>
    <n v="630960"/>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78XFKBZL"/>
    <s v="Prestige Clean Home Water Purifier Cartridge"/>
    <x v="2"/>
    <s v="Kitchen&amp;HomeAppliances"/>
    <s v="WaterPurifiers&amp;Accessories"/>
    <x v="83"/>
    <n v="600"/>
    <n v="640"/>
    <n v="0.06"/>
    <s v="No"/>
    <n v="3.8"/>
    <x v="0"/>
    <n v="3.8"/>
    <n v="2593"/>
    <n v="12.973085892642633"/>
    <n v="1555800"/>
    <x v="1"/>
    <s v="The Activated Carbon Media Traps And Destroys The Microbes In The Water And Removes The Unwanted Chemicals In It,Making It Safe To Drink|The Cartridge, Doesn'T Just Remove Harmful Pathogens As Per Usepa Guidelines, But Also Removes Odour"/>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9YLX91QR"/>
    <s v="Ambrane 60W / 3A Fast Charging Output Cable with Type-C to USB for Mobile, Neckband, True Wireless Earphone Charging, 480mbps Data Sync Speed, 1m Length (ACT - AZ10, White)"/>
    <x v="1"/>
    <s v="Accessories&amp;Peripherals"/>
    <s v="Cables&amp;Accessories"/>
    <x v="0"/>
    <n v="179"/>
    <n v="399"/>
    <n v="0.55000000000000004"/>
    <s v="Yes"/>
    <n v="4"/>
    <x v="0"/>
    <n v="4.1138461538461533"/>
    <n v="1423"/>
    <n v="12.973054940600674"/>
    <n v="254717"/>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YLYB9PB"/>
    <s v="Ambrane 60W / 3A Fast Charging Output Cable with Micro to USB for Mobile, Neckband, True Wireless Earphone Charging, 480mbps Data Sync Speed, 1m Length (ACM - AZ1, Black)"/>
    <x v="1"/>
    <s v="Accessories&amp;Peripherals"/>
    <s v="Cables&amp;Accessories"/>
    <x v="0"/>
    <n v="149"/>
    <n v="399"/>
    <n v="0.63"/>
    <s v="Yes"/>
    <n v="4"/>
    <x v="0"/>
    <n v="4.1156249999999996"/>
    <n v="1423"/>
    <n v="12.978664549716258"/>
    <n v="212027"/>
    <x v="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MZ6WZ6V"/>
    <s v="INOVERA World Map Extended Anti Slip Rubber Gaming Stitched Mouse Pad Desk Mat for Computer Laptop (Black, 900L x 400B x 2H mm)"/>
    <x v="1"/>
    <s v="Accessories&amp;Peripherals"/>
    <s v="Keyboards,Mice&amp;InputDevices"/>
    <x v="68"/>
    <n v="499"/>
    <n v="999"/>
    <n v="0.5"/>
    <s v="Yes"/>
    <n v="4.4000000000000004"/>
    <x v="0"/>
    <n v="4.3000000000000007"/>
    <n v="1030"/>
    <n v="12.957012260719123"/>
    <n v="513970"/>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XBJ1CTN"/>
    <s v="MI Xiaomi 22.5W Fast USB Type C Charger Combo for Tablets - White"/>
    <x v="0"/>
    <s v="Mobiles&amp;Accessories"/>
    <s v="MobileAccessories"/>
    <x v="5"/>
    <n v="649"/>
    <n v="999"/>
    <n v="0.35"/>
    <s v="No"/>
    <n v="4.2"/>
    <x v="0"/>
    <n v="4.1333333333333337"/>
    <n v="1315"/>
    <n v="12.892924342348806"/>
    <n v="853435"/>
    <x v="1"/>
    <s v="22.5W Universal Fast Charging"/>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2"/>
    <s v="Kitchen&amp;HomeAppliances"/>
    <s v="Coffee,Tea&amp;Espresso"/>
    <x v="122"/>
    <n v="293"/>
    <n v="499"/>
    <n v="0.41"/>
    <s v="No"/>
    <n v="4.0999999999999996"/>
    <x v="0"/>
    <n v="4.0749999999999993"/>
    <n v="1456"/>
    <n v="12.891097673462708"/>
    <n v="426608"/>
    <x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0P93X2H6"/>
    <s v="Classmate Pulse Spiral Notebook - 240 mm x 180 mm, Soft Cover, 200 Pages, Unruled"/>
    <x v="4"/>
    <s v="OfficePaperProducts"/>
    <s v="Paper"/>
    <x v="76"/>
    <n v="67"/>
    <n v="75"/>
    <n v="0.11"/>
    <s v="No"/>
    <n v="4.0999999999999996"/>
    <x v="0"/>
    <n v="4.1500000000000004"/>
    <n v="1269"/>
    <n v="12.880785441967221"/>
    <n v="85023"/>
    <x v="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9HSKYMB3"/>
    <s v="MI REDMI 9i Sport (Carbon Black, 64 GB) (4 GB RAM)"/>
    <x v="0"/>
    <s v="Mobiles&amp;Accessories"/>
    <s v="Smartphones&amp;BasicMobiles"/>
    <x v="3"/>
    <n v="7915"/>
    <n v="9999"/>
    <n v="0.21"/>
    <s v="No"/>
    <n v="4.3"/>
    <x v="0"/>
    <n v="4.0999999999999996"/>
    <n v="1376"/>
    <n v="12.869629155053385"/>
    <n v="10891040"/>
    <x v="1"/>
    <s v="Operating System Android 10|Primary Clock Speed 2 GHz|Secondary Clock Speed 1.5 GHz"/>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8J7VCT12"/>
    <s v="KENT 16068 Zoom Vacuum Cleaner for Home and Car 130 W | Cordless, Hoseless, Rechargeable HEPA Filters Vacuum Cleaner with Cyclonic Technology | Bagless Design and Multi Nozzle Operation | Blue"/>
    <x v="2"/>
    <s v="Kitchen&amp;HomeAppliances"/>
    <s v="Vacuum,Cleaning&amp;Ironing"/>
    <x v="47"/>
    <n v="6999"/>
    <n v="14999"/>
    <n v="0.53"/>
    <s v="Yes"/>
    <n v="4.0999999999999996"/>
    <x v="0"/>
    <n v="3.9714285714285711"/>
    <n v="1728"/>
    <n v="12.858671544716435"/>
    <n v="12094272"/>
    <x v="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94GFWBH"/>
    <s v="Lapster 1.5 mtr USB 2.0 Type A Male to USB A Male Cable for computer and laptop"/>
    <x v="1"/>
    <s v="Accessories&amp;Peripherals"/>
    <s v="Cables&amp;Accessories"/>
    <x v="0"/>
    <n v="139"/>
    <n v="999"/>
    <n v="0.86"/>
    <s v="Yes"/>
    <n v="4"/>
    <x v="0"/>
    <n v="4.117460317460317"/>
    <n v="1313"/>
    <n v="12.840692662524503"/>
    <n v="182507"/>
    <x v="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4G2MWSB"/>
    <s v="Lapster 5 pin mini usb cable, usb b cable,camera cable usb2.0 for External HDDS/Card Readers/Camera etc."/>
    <x v="1"/>
    <s v="Accessories&amp;Peripherals"/>
    <s v="Cables&amp;Accessories"/>
    <x v="0"/>
    <n v="149"/>
    <n v="999"/>
    <n v="0.85"/>
    <s v="Yes"/>
    <n v="4"/>
    <x v="0"/>
    <n v="4.1193548387096772"/>
    <n v="1313"/>
    <n v="12.846600907712077"/>
    <n v="195637"/>
    <x v="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3XY5YT4"/>
    <s v="LG 108 cm (43 inches) 4K Ultra HD Smart LED TV 43UQ7500PSF (Ceramic Black)"/>
    <x v="0"/>
    <s v="HomeTheater,TV&amp;Video"/>
    <s v="Televisions"/>
    <x v="22"/>
    <n v="30990"/>
    <n v="49990"/>
    <n v="0.38"/>
    <s v="No"/>
    <n v="4.3"/>
    <x v="0"/>
    <n v="4.0857142857142863"/>
    <n v="1376"/>
    <n v="12.824787241621147"/>
    <n v="42642240"/>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7B5XJ572"/>
    <s v="iBELL MPK120L Premium Stainless Steel Multi Purpose Kettle/Cooker with Inner Pot 1.2 Litre (Silver)"/>
    <x v="2"/>
    <s v="Kitchen&amp;HomeAppliances"/>
    <s v="SmallKitchenAppliances"/>
    <x v="17"/>
    <n v="1456"/>
    <n v="3190"/>
    <n v="0.54"/>
    <s v="Yes"/>
    <n v="4.0999999999999996"/>
    <x v="0"/>
    <n v="3.9461538461538455"/>
    <n v="1776"/>
    <n v="12.823766542031688"/>
    <n v="2585856"/>
    <x v="1"/>
    <s v="iBELL Premium 1.2 Litre Stainless Steel Multi Purpose Electric Kettle with Glass Lid"/>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7MP21WJD"/>
    <s v="Lint Roller with 40 Paper Sheets, 22 x 5 cm (Grey)"/>
    <x v="2"/>
    <s v="Kitchen&amp;HomeAppliances"/>
    <s v="Vacuum,Cleaning&amp;Ironing"/>
    <x v="32"/>
    <n v="245"/>
    <n v="299"/>
    <n v="0.18"/>
    <s v="No"/>
    <n v="4.0999999999999996"/>
    <x v="0"/>
    <n v="3.9769230769230761"/>
    <n v="1660"/>
    <n v="12.807162307518237"/>
    <n v="406700"/>
    <x v="0"/>
    <s v="This product will be an excellent pick for you|This product comes in a proper packaging|It ensures you get the best usage for a longer period|It is made up of premium quality material"/>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B3XXSB1K"/>
    <s v="LG 139 cm (55 inches) 4K Ultra HD Smart LED TV 55UQ7500PSF (Ceramic Black)"/>
    <x v="0"/>
    <s v="HomeTheater,TV&amp;Video"/>
    <s v="Televisions"/>
    <x v="22"/>
    <n v="47990"/>
    <n v="79990"/>
    <n v="0.4"/>
    <s v="No"/>
    <n v="4.3"/>
    <x v="0"/>
    <n v="4.0692307692307699"/>
    <n v="1376"/>
    <n v="12.773046572276252"/>
    <n v="66034240"/>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2KVTRW8"/>
    <s v="KENT 16055 Amaze Cool Touch Electric Kettle 1.8 L 1500 W | Plastic Outer &amp; Stainless Steel Inside body | Auto shut off Over heating protection | Multipurpose hot water Kettle | 1 Year Warranty"/>
    <x v="2"/>
    <s v="Kitchen&amp;HomeAppliances"/>
    <s v="SmallKitchenAppliances"/>
    <x v="17"/>
    <n v="1199"/>
    <n v="1900"/>
    <n v="0.37"/>
    <s v="No"/>
    <n v="4"/>
    <x v="0"/>
    <n v="3.9333333333333322"/>
    <n v="1765"/>
    <n v="12.771496750350092"/>
    <n v="2116235"/>
    <x v="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B5GJRTHB"/>
    <s v="Wecool Moonwalk M1 ENC True Wireless in Ear Earbuds with Mic, Titanium Drivers for Rich Bass Experience, 40+ Hours Play Time, Type C Fast Charging, Low Latency, BT 5.3, IPX5, Deep Bass (Black)"/>
    <x v="0"/>
    <s v="Headphones,Earbuds&amp;Accessories"/>
    <s v="Headphones"/>
    <x v="7"/>
    <n v="889"/>
    <n v="1999"/>
    <n v="0.56000000000000005"/>
    <s v="Yes"/>
    <n v="4.2"/>
    <x v="0"/>
    <n v="3.8"/>
    <n v="2284"/>
    <n v="12.763767576742302"/>
    <n v="2030476"/>
    <x v="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0S9BSJC8"/>
    <s v="Philips Viva Collection HR1832/00 1.5-Litre400-Watt Juicer (Ink Black)"/>
    <x v="2"/>
    <s v="Kitchen&amp;HomeAppliances"/>
    <s v="SmallKitchenAppliances"/>
    <x v="142"/>
    <n v="6499"/>
    <n v="8995"/>
    <n v="0.28000000000000003"/>
    <s v="No"/>
    <n v="4.3"/>
    <x v="0"/>
    <n v="3.7"/>
    <n v="2810"/>
    <n v="12.760785128747532"/>
    <n v="18262190"/>
    <x v="1"/>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94DQWV9B"/>
    <s v="Kanget [2 Pack] Type C Female to USB A Male Charger | Charging Cable Adapter Converter compatible for iPhone 14, 13, 12,11 Pro Max/Mini/XR/XS/X/SE, Samsung S20 ultra/S21/S10/S8/S9/MacBook Pro iPad (Grey)"/>
    <x v="1"/>
    <s v="Accessories&amp;Peripherals"/>
    <s v="Adapters"/>
    <x v="116"/>
    <n v="149"/>
    <n v="399"/>
    <n v="0.63"/>
    <s v="Yes"/>
    <n v="4"/>
    <x v="0"/>
    <n v="4"/>
    <n v="1540"/>
    <n v="12.751210554873678"/>
    <n v="229460"/>
    <x v="2"/>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8PPHFXG3"/>
    <s v="Posh 1.5 Meter High Speed Gold Plated HDMI Male to Female Extension Cable (Black)"/>
    <x v="0"/>
    <s v="HomeTheater,TV&amp;Video"/>
    <s v="Accessories"/>
    <x v="0"/>
    <n v="173"/>
    <n v="999"/>
    <n v="0.83"/>
    <s v="Yes"/>
    <n v="4.3"/>
    <x v="0"/>
    <n v="4.1213114754098363"/>
    <n v="1237"/>
    <n v="12.746065083173486"/>
    <n v="214001"/>
    <x v="2"/>
    <s v="perfect|100 % compatible"/>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93QCY6YJ"/>
    <s v="ZEBRONICS ZEB-USB150WF1 WiFi USB Mini Adapter Supports 150 Mbps Wireless Data, Comes with Advanced Security WPA/WPA2 encryption Standards"/>
    <x v="1"/>
    <s v="NetworkingDevices"/>
    <s v="NetworkAdapters"/>
    <x v="9"/>
    <n v="290"/>
    <n v="349"/>
    <n v="0.17"/>
    <s v="No"/>
    <n v="3.7"/>
    <x v="0"/>
    <n v="3.8666666666666671"/>
    <n v="1977"/>
    <n v="12.745408310743155"/>
    <n v="573330"/>
    <x v="0"/>
    <s v="Supports 150Mbps Wireless data transmission rate|Fully compliant with USB v2.0 High-speed mode|Advanced Security WPA/WPA2 encryption standards|IEEE 802.11 b/g/n client|Access Point mode for Hotspot|Miniature Design"/>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7TTSS5MP"/>
    <s v="Lifelong LLMG74 750 Watt Mixer Grinder with 3 Jars (White and Grey)"/>
    <x v="2"/>
    <s v="Kitchen&amp;HomeAppliances"/>
    <s v="SmallKitchenAppliances"/>
    <x v="41"/>
    <n v="1799"/>
    <n v="3299"/>
    <n v="0.45"/>
    <s v="No"/>
    <n v="3.8"/>
    <x v="0"/>
    <n v="3.9000000000000004"/>
    <n v="1846"/>
    <n v="12.739220892216943"/>
    <n v="3320954"/>
    <x v="1"/>
    <s v="Warranty: 1 Year"/>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SGGRKV8"/>
    <s v="ZEBRONICS Zeb-Buds 30 3.5Mm Stereo Wired in Ear Earphones with Mic for Calling, Volume Control, Multifunction Button, 14Mm Drivers, Stylish Eartip,1.2 Meter Durable Cable and Lightweight Design(Red)"/>
    <x v="0"/>
    <s v="Headphones,Earbuds&amp;Accessories"/>
    <s v="Headphones"/>
    <x v="7"/>
    <n v="199"/>
    <n v="499"/>
    <n v="0.6"/>
    <s v="Yes"/>
    <n v="3.6"/>
    <x v="0"/>
    <n v="3.7428571428571424"/>
    <n v="2492"/>
    <n v="12.713446242399836"/>
    <n v="495908"/>
    <x v="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9ZK6THRR"/>
    <s v="Croma 1100 W Dry Iron with Weilburger Dual Soleplate Coating (CRSHAH702SIR11, White)"/>
    <x v="2"/>
    <s v="Kitchen&amp;HomeAppliances"/>
    <s v="Vacuum,Cleaning&amp;Ironing"/>
    <x v="32"/>
    <n v="479"/>
    <n v="1000"/>
    <n v="0.52"/>
    <s v="Yes"/>
    <n v="4.2"/>
    <x v="0"/>
    <n v="3.9719999999999995"/>
    <n v="1559"/>
    <n v="12.683090904663921"/>
    <n v="746761"/>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9MT94QLL"/>
    <s v="Havells Glaze 74W Pearl Ivory Gold Ceiling Fan, Sweep: 1200 Mm"/>
    <x v="2"/>
    <s v="Heating,Cooling&amp;AirQuality"/>
    <s v="Fans"/>
    <x v="49"/>
    <n v="1999"/>
    <n v="4775"/>
    <n v="0.57999999999999996"/>
    <s v="Yes"/>
    <n v="4.2"/>
    <x v="0"/>
    <n v="4.05"/>
    <n v="1353"/>
    <n v="12.683055590613957"/>
    <n v="2704647"/>
    <x v="1"/>
    <s v="Hplv Motor For Superior Air Delivery Even At A Low Voltage Of 180V|Colour: Pearl Ivory Gold|Voltage: 220-240 V|Speed: 390 Rpm"/>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58F7KK7"/>
    <s v="Caprigo Heavy Duty TV Wall Mount Bracket for 14 to 32 Inch LED/HD/Smart TV‚Äôs, Universal Fixed TV Wall Mount Stand (M452)"/>
    <x v="0"/>
    <s v="HomeTheater,TV&amp;Video"/>
    <s v="Accessories"/>
    <x v="134"/>
    <n v="399"/>
    <n v="999"/>
    <n v="0.6"/>
    <s v="Yes"/>
    <n v="4"/>
    <x v="0"/>
    <n v="4.0999999999999996"/>
    <n v="1236"/>
    <n v="12.678715768479393"/>
    <n v="493164"/>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B12K5BPM"/>
    <s v="ZEBRONICS Zeb-Astra 20 Wireless BT v5.0 Portable Speaker with 10W RMS Output, TWS, 10H Backup Approx, Built in Rechargeable Battery FM Radio, AUX, mSD, USB, Call Function and Dual 52mm Drivers Multi"/>
    <x v="0"/>
    <s v="HomeAudio"/>
    <s v="Speakers"/>
    <x v="25"/>
    <n v="1049"/>
    <n v="2299"/>
    <n v="0.54"/>
    <s v="Yes"/>
    <n v="3.9"/>
    <x v="0"/>
    <n v="3.9"/>
    <n v="1779"/>
    <n v="12.676638009004687"/>
    <n v="1866171"/>
    <x v="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83GQGT3Z"/>
    <s v="Caprigo Heavy Duty TV Wall Mount Stand for 12 to 27 inches LED/LCD/Monitor Screen's, Full Motion Rotatable Universal TV &amp; Monitor Wall Mount Bracket with Swivel &amp; Tilt Adjustments (Single Arm - M416)"/>
    <x v="0"/>
    <s v="HomeTheater,TV&amp;Video"/>
    <s v="Accessories"/>
    <x v="134"/>
    <n v="399"/>
    <n v="799"/>
    <n v="0.5"/>
    <s v="Yes"/>
    <n v="4.0999999999999996"/>
    <x v="0"/>
    <n v="4.1333333333333329"/>
    <n v="1161"/>
    <n v="12.669518662624489"/>
    <n v="463239"/>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8CZHGHKH"/>
    <s v="BESTOR¬Æ LCD Writing Tablet/pad 12 inches | Electronic Writing Scribble Board for Kids | Kids Learning Toy | Portable Ruff for LCD Paperless Memo Digital Tablet Notepad E-Writer/Writing/Drawing Pad Home/School/Office (Black)"/>
    <x v="1"/>
    <s v="Accessories&amp;Peripherals"/>
    <s v="Keyboards,Mice&amp;InputDevices"/>
    <x v="87"/>
    <n v="499"/>
    <n v="1399"/>
    <n v="0.64"/>
    <s v="Yes"/>
    <n v="3.9"/>
    <x v="0"/>
    <n v="4"/>
    <n v="1462"/>
    <n v="12.660977304501243"/>
    <n v="729538"/>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9YLFHFDW"/>
    <s v="Sony WI-C100 Wireless Headphones with Customizable Equalizer for Deep Bass &amp; 25 Hrs Battery, DSEE-Upscale, Splash Proof, 360RA, Fast Pair, in-Ear Bluetooth Headset with mic for Phone Calls (Black)"/>
    <x v="0"/>
    <s v="Headphones,Earbuds&amp;Accessories"/>
    <s v="Headphones"/>
    <x v="7"/>
    <n v="1599"/>
    <n v="2790"/>
    <n v="0.43"/>
    <s v="No"/>
    <n v="3.6"/>
    <x v="0"/>
    <n v="3.7666666666666671"/>
    <n v="2272"/>
    <n v="12.643191207897392"/>
    <n v="3632928"/>
    <x v="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09P2LITG"/>
    <s v="Bajaj Majesty RX11 2000 Watts Heat Convector Room Heater (White, ISI Approved)"/>
    <x v="2"/>
    <s v="Heating,Cooling&amp;AirQuality"/>
    <s v="RoomHeaters"/>
    <x v="97"/>
    <n v="2169"/>
    <n v="3279"/>
    <n v="0.34"/>
    <s v="No"/>
    <n v="4.0999999999999996"/>
    <x v="0"/>
    <n v="3.9062499999999996"/>
    <n v="1716"/>
    <n v="12.635821465472327"/>
    <n v="3722004"/>
    <x v="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9VKWGZD7"/>
    <s v="AGARO Supreme High Pressure Washer, 1800 Watts, 120 Bars, 6.5L/Min Flow Rate, 8 Meters Outlet Hose, Portable, for Car,Bike and Home Cleaning Purpose, Black and Orange"/>
    <x v="2"/>
    <s v="Kitchen&amp;HomeAppliances"/>
    <s v="Vacuum,Cleaning&amp;Ironing"/>
    <x v="144"/>
    <n v="4789"/>
    <n v="8990"/>
    <n v="0.47"/>
    <s v="No"/>
    <n v="4.3"/>
    <x v="0"/>
    <n v="4.1999999999999993"/>
    <n v="1017"/>
    <n v="12.632540667603106"/>
    <n v="4870413"/>
    <x v="1"/>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7B275VN9"/>
    <s v="Airtel DigitalTV DTH Television, Setup Box Remote Compatible for SD and HD Recording (Black)"/>
    <x v="0"/>
    <s v="HomeTheater,TV&amp;Video"/>
    <s v="Accessories"/>
    <x v="136"/>
    <n v="179"/>
    <n v="799"/>
    <n v="0.78"/>
    <s v="Yes"/>
    <n v="3.7"/>
    <x v="0"/>
    <n v="3.7782608695652176"/>
    <n v="2201"/>
    <n v="12.63003585399327"/>
    <n v="393979"/>
    <x v="2"/>
    <s v="This is Generic Airtel Tv Remote|Universal configuration with any TV|Shining black colour with LED indicator"/>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9CKSYBLR"/>
    <s v="InstaCuppa Rechargeable Mini Electric Chopper - Stainless Steel Blades, One Touch Operation, for Mincing Garlic, Ginger, Onion, Vegetable, Meat, Nuts, (White, 250 ML, Pack of 1, 45 Watts)"/>
    <x v="2"/>
    <s v="Kitchen&amp;HomeAppliances"/>
    <s v="SmallKitchenAppliances"/>
    <x v="107"/>
    <n v="999"/>
    <n v="1499"/>
    <n v="0.33"/>
    <s v="No"/>
    <n v="4.0999999999999996"/>
    <x v="0"/>
    <n v="3.9166666666666665"/>
    <n v="1646"/>
    <n v="12.598716596748204"/>
    <n v="1644354"/>
    <x v="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85HY1DGR"/>
    <s v="Sounce Spiral Charger Cable Protector Data Cable Saver Charging Cord Protective Cable Cover Headphone MacBook Laptop Earphone Cell Phone Set of 3 (Cable Protector (12 Units))"/>
    <x v="1"/>
    <s v="Accessories&amp;Peripherals"/>
    <s v="Cables&amp;Accessories"/>
    <x v="100"/>
    <n v="99"/>
    <n v="999"/>
    <n v="0.9"/>
    <s v="Yes"/>
    <n v="4"/>
    <x v="0"/>
    <n v="4"/>
    <n v="1396"/>
    <n v="12.580785624456727"/>
    <n v="138204"/>
    <x v="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9MDCZJXS"/>
    <s v="Wings Phantom Pro Earphones Gaming Earbuds with LED Battery Indicator, 50ms Low Latency, Bluetooth 5.3, 40 Hours Playtime, MEMs Mic, IPX4 Resist, 12mm Driver, 500mah case, Headphones, (Black TWS)"/>
    <x v="1"/>
    <s v="Accessories&amp;Peripherals"/>
    <s v="PCGamingPeripherals"/>
    <x v="80"/>
    <n v="1199"/>
    <n v="5499"/>
    <n v="0.78"/>
    <s v="Yes"/>
    <n v="3.8"/>
    <x v="0"/>
    <n v="3.8"/>
    <n v="2043"/>
    <n v="12.579827387558165"/>
    <n v="2449557"/>
    <x v="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9X1M3DHX"/>
    <s v="iFFALCON 80 cm (32 inches) HD Ready Smart LED TV¬†32F53 (Black)"/>
    <x v="0"/>
    <s v="HomeTheater,TV&amp;Video"/>
    <s v="Televisions"/>
    <x v="22"/>
    <n v="9999"/>
    <n v="27990"/>
    <n v="0.64"/>
    <s v="Yes"/>
    <n v="4.2"/>
    <x v="0"/>
    <n v="4.0500000000000007"/>
    <n v="1269"/>
    <n v="12.570405069871628"/>
    <n v="12688731"/>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8LKS3LSP"/>
    <s v="Gilary Multi Charging Cable, 3 in 1 Nylon Braided Fast Charging Cable for iPhone Micro USB Type C Mobile Phone | Colour May Vary |"/>
    <x v="1"/>
    <s v="Accessories&amp;Peripherals"/>
    <s v="Cables&amp;Accessories"/>
    <x v="0"/>
    <n v="345"/>
    <n v="999"/>
    <n v="0.65"/>
    <s v="Yes"/>
    <n v="3.7"/>
    <x v="0"/>
    <n v="4.1183333333333341"/>
    <n v="1097"/>
    <n v="12.522213970703127"/>
    <n v="378465"/>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B4T6MR8N"/>
    <s v="pTron Solero M241 2.4A Micro USB Data &amp; Charging Cable, Made in India, 480Mbps Data Sync, Durable 1-Meter Long USB Cable for Micro USB Devices (White)"/>
    <x v="1"/>
    <s v="Accessories&amp;Peripherals"/>
    <s v="Cables&amp;Accessories"/>
    <x v="0"/>
    <n v="89"/>
    <n v="800"/>
    <n v="0.89"/>
    <s v="Yes"/>
    <n v="3.9"/>
    <x v="0"/>
    <n v="4.1254237288135593"/>
    <n v="1075"/>
    <n v="12.507510285454444"/>
    <n v="95675"/>
    <x v="2"/>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RP2L2NL"/>
    <s v="King Shine Multi Retractable 3.0A Fast Charger Cord, Multiple Charging Cable 4Ft/1.2m 3-in-1 USB Charge Cord Compatible with Phone/Type C/Micro USB for All Android and iOS Smartphones (Random Colour)"/>
    <x v="1"/>
    <s v="Accessories&amp;Peripherals"/>
    <s v="Cables&amp;Accessories"/>
    <x v="0"/>
    <n v="347"/>
    <n v="999"/>
    <n v="0.65"/>
    <s v="Yes"/>
    <n v="3.5"/>
    <x v="0"/>
    <n v="4.1293103448275863"/>
    <n v="1121"/>
    <n v="12.594367055730588"/>
    <n v="388987"/>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5YBGCKD"/>
    <s v="POPIO Tempered Glass Compatible for iPhone 13 / iPhone 13 Pro/iPhone 14 (Transparent) Edge to Edge Full Screen Coverage with Installation Kit, Pack of 2"/>
    <x v="0"/>
    <s v="Mobiles&amp;Accessories"/>
    <s v="MobileAccessories"/>
    <x v="65"/>
    <n v="150"/>
    <n v="599"/>
    <n v="0.75"/>
    <s v="Yes"/>
    <n v="4.3"/>
    <x v="0"/>
    <n v="4.4000000000000004"/>
    <n v="714"/>
    <n v="12.558946583924756"/>
    <n v="107100"/>
    <x v="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B2931FCV"/>
    <s v="ZEBRONICS Zeb-Sound Bomb N1 True Wireless in Ear Earbuds with Mic ENC, Gaming Mode (up to 50ms), up to 18H Playback, BT V5.2, Fidget Case, Voice Assistant, Splash Proof, Type C (Midnight Black)"/>
    <x v="0"/>
    <s v="Headphones,Earbuds&amp;Accessories"/>
    <s v="Headphones"/>
    <x v="7"/>
    <n v="999"/>
    <n v="4199"/>
    <n v="0.76"/>
    <s v="Yes"/>
    <n v="3.5"/>
    <x v="0"/>
    <n v="3.8"/>
    <n v="1913"/>
    <n v="12.471379347075134"/>
    <n v="1911087"/>
    <x v="1"/>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B4HJNPV4"/>
    <s v="pTron Solero T351 3.5Amps Fast Charging Type-C to Type-C PD Data &amp; Charging USB Cable, Made in India, 480Mbps Data Sync, Durable 1 Meter Long Cable for Type-C Smartphones, Tablets &amp; Laptops (Black)"/>
    <x v="1"/>
    <s v="Accessories&amp;Peripherals"/>
    <s v="Cables&amp;Accessories"/>
    <x v="0"/>
    <n v="199"/>
    <n v="999"/>
    <n v="0.8"/>
    <s v="Yes"/>
    <n v="3.9"/>
    <x v="0"/>
    <n v="4.1403508771929829"/>
    <n v="1075"/>
    <n v="12.55276659708715"/>
    <n v="213925"/>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B4T8RSJ1"/>
    <s v="pTron Solero T241 2.4A Type-C Data &amp; Charging USB Cable, Made in India, 480Mbps Data Sync, Durable 1-Meter Long USB Cable for Smartphone, Type-C USB Devices (White)"/>
    <x v="1"/>
    <s v="Accessories&amp;Peripherals"/>
    <s v="Cables&amp;Accessories"/>
    <x v="0"/>
    <n v="99"/>
    <n v="800"/>
    <n v="0.88"/>
    <s v="Yes"/>
    <n v="3.9"/>
    <x v="0"/>
    <n v="4.1446428571428573"/>
    <n v="1075"/>
    <n v="12.565779074567482"/>
    <n v="106425"/>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9FPP3R1D"/>
    <s v="Glen 3 in 1 Electric Multi Cooker - Steam, Cook &amp; Egg Boiler with 350 W (SA 3035MC) - 350 Watts"/>
    <x v="2"/>
    <s v="Kitchen&amp;HomeAppliances"/>
    <s v="SmallKitchenAppliances"/>
    <x v="54"/>
    <n v="1624"/>
    <n v="2495"/>
    <n v="0.35"/>
    <s v="No"/>
    <n v="4.0999999999999996"/>
    <x v="0"/>
    <n v="4.3"/>
    <n v="827"/>
    <n v="12.547530448174985"/>
    <n v="1343048"/>
    <x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8RDWBYCQ"/>
    <s v="T TOPLINE 180 W Electric Hand Mixer,Hand Blender , Egg Beater, Cake maker , Beater Cream Mix, Food Blender, Beater for Whipping Cream Beater for Cake With 7 -Speed with spatula and oil brush"/>
    <x v="2"/>
    <s v="Kitchen&amp;HomeAppliances"/>
    <s v="SmallKitchenAppliances"/>
    <x v="73"/>
    <n v="549"/>
    <n v="999"/>
    <n v="0.45"/>
    <s v="No"/>
    <n v="4"/>
    <x v="0"/>
    <n v="4.0199999999999987"/>
    <n v="1313"/>
    <n v="12.536753368199518"/>
    <n v="720837"/>
    <x v="1"/>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B31FR4Y2"/>
    <s v="Boult Audio Omega with 30dB ANC+ ENC, 32H Playtime, 45ms Latency Gaming Mode, Quad Mic Zen ENC, 3 Equalizer Modes, ANC, Type-C Fast Charging, IPX5 True Wireless in Ear Bluetooth Earbuds (Black)"/>
    <x v="0"/>
    <s v="Headphones,Earbuds&amp;Accessories"/>
    <s v="Headphones"/>
    <x v="7"/>
    <n v="1999"/>
    <n v="9999"/>
    <n v="0.8"/>
    <s v="Yes"/>
    <n v="3.7"/>
    <x v="0"/>
    <n v="3.875"/>
    <n v="1986"/>
    <n v="12.780516735050533"/>
    <n v="3970014"/>
    <x v="1"/>
    <s v="Note : If the size of the earbud tips does not match the size of your ear canals or the headset is not worn properly in your ears, you may not obtain the correct sound qualities or call performance. Change the earbud tips to ones that fit more snugly in your ears"/>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ZPL5VYM"/>
    <s v="Ambrane Mobile Holding Stand, 180¬∞ Perfect View, Height Adjustment, Wide Compatibility, Multipurpose, Anti-Skid Design (Twistand, Black)"/>
    <x v="0"/>
    <s v="Mobiles&amp;Accessories"/>
    <s v="MobileAccessories"/>
    <x v="28"/>
    <n v="199"/>
    <n v="499"/>
    <n v="0.6"/>
    <s v="Yes"/>
    <n v="4.0999999999999996"/>
    <x v="0"/>
    <n v="3.8499999999999996"/>
    <n v="1786"/>
    <n v="12.520679527146729"/>
    <n v="355414"/>
    <x v="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B4HKH19N"/>
    <s v="pTron Solero 331 3.4Amps Multifunction Fast Charging Cable, 3-in-1 USB Cable Micro USB/Type-C/iOS, Made in India, Durable &amp; Strong &amp; Tangle-free 118cm in Length (Black)"/>
    <x v="1"/>
    <s v="Accessories&amp;Peripherals"/>
    <s v="Cables&amp;Accessories"/>
    <x v="0"/>
    <n v="249"/>
    <n v="931"/>
    <n v="0.73"/>
    <s v="Yes"/>
    <n v="3.9"/>
    <x v="0"/>
    <n v="4.1490909090909094"/>
    <n v="1075"/>
    <n v="12.579264733047102"/>
    <n v="267675"/>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CHKQ8D4"/>
    <s v="Wayona Type C to Lightning MFI Certified 20W Fast charging Nylon Braided USB C Cable for iPhone 14, 14 Pro, 14 Pro Max, 14 Plus, 13, 13 Pro, 13 Pro Max, 13 Mini, 12, 12 Pro, 11, 11 Pro Max iPhone 12 Mini, X, 8 (2M, Grey)"/>
    <x v="1"/>
    <s v="Accessories&amp;Peripherals"/>
    <s v="Cables&amp;Accessories"/>
    <x v="0"/>
    <n v="719"/>
    <n v="1499"/>
    <n v="0.52"/>
    <s v="Yes"/>
    <n v="4.0999999999999996"/>
    <x v="0"/>
    <n v="4.1537037037037043"/>
    <n v="1045"/>
    <n v="12.542239941488161"/>
    <n v="751355"/>
    <x v="1"/>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HV71RL1"/>
    <s v="Wayona Type C to Lightning MFI Certified 20W Fast charging Nylon Braided USB C Cable for iPhone 14 Pro, 14 Pro Max, 14, 14 Plus, 13, 13 Pro, 13 Pro Max, 13 Mini, 12, 12 Pro, 11, 11 Pro Max, iPhone 12 Mini (2M, Black)"/>
    <x v="1"/>
    <s v="Accessories&amp;Peripherals"/>
    <s v="Cables&amp;Accessories"/>
    <x v="0"/>
    <n v="719"/>
    <n v="1499"/>
    <n v="0.52"/>
    <s v="Yes"/>
    <n v="4.0999999999999996"/>
    <x v="0"/>
    <n v="4.1547169811320757"/>
    <n v="1045"/>
    <n v="12.545299564788349"/>
    <n v="751355"/>
    <x v="1"/>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9K9ZX65"/>
    <s v="Hisense 108 cm (43 inches) 4K Ultra HD Smart Certified Android LED TV 43A6GE (Black)"/>
    <x v="0"/>
    <s v="HomeTheater,TV&amp;Video"/>
    <s v="Televisions"/>
    <x v="22"/>
    <n v="20990"/>
    <n v="44990"/>
    <n v="0.53"/>
    <s v="Yes"/>
    <n v="4.0999999999999996"/>
    <x v="0"/>
    <n v="4.036363636363637"/>
    <n v="1259"/>
    <n v="12.514222927565438"/>
    <n v="26426410"/>
    <x v="1"/>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9KPXTZXN"/>
    <s v="Rico Japanese Technology Rechargeable Wireless Electric Chopper with Replacement Warranty - Stainless Steel Blades, One Touch Operation, 10 Seconds Chopping, Mincing Vegetable, Meat - 250 ML, 30 Watts"/>
    <x v="2"/>
    <s v="Kitchen&amp;HomeAppliances"/>
    <s v="SmallKitchenAppliances"/>
    <x v="107"/>
    <n v="949"/>
    <n v="1999"/>
    <n v="0.53"/>
    <s v="Yes"/>
    <n v="4"/>
    <x v="0"/>
    <n v="3.88"/>
    <n v="1679"/>
    <n v="12.514200013096348"/>
    <n v="1593371"/>
    <x v="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VZYMQNZ"/>
    <s v="Borosil Rio 1.5 L Electric Kettle, Stainless Steel Inner Body, Boil Water For Tea, Coffee, Soup, Silver"/>
    <x v="2"/>
    <s v="Kitchen&amp;HomeAppliances"/>
    <s v="SmallKitchenAppliances"/>
    <x v="17"/>
    <n v="1180"/>
    <n v="1440"/>
    <n v="0.18"/>
    <s v="No"/>
    <n v="4.2"/>
    <x v="0"/>
    <n v="3.9272727272727268"/>
    <n v="1527"/>
    <n v="12.504920809377616"/>
    <n v="1801860"/>
    <x v="1"/>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7RY2X9MP"/>
    <s v="AmazonBasics 10.2 Gbps High-Speed 4K HDMI Cable with Braided Cord (10-Foot, Dark Grey)"/>
    <x v="0"/>
    <s v="HomeTheater,TV&amp;Video"/>
    <s v="Accessories"/>
    <x v="0"/>
    <n v="609"/>
    <n v="1500"/>
    <n v="0.59"/>
    <s v="Yes"/>
    <n v="4.5"/>
    <x v="1"/>
    <n v="4.1557692307692315"/>
    <n v="1029"/>
    <n v="12.520656235745919"/>
    <n v="626661"/>
    <x v="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8CHJLWJ"/>
    <s v="Kyosei Advanced Tempered Glass Compatible with Google Pixel 6a with Military-Grade Anti-Explosion Edge-to-Edge Coverage Screen Protector Guard"/>
    <x v="0"/>
    <s v="Mobiles&amp;Accessories"/>
    <s v="MobileAccessories"/>
    <x v="65"/>
    <n v="299"/>
    <n v="1199"/>
    <n v="0.75"/>
    <s v="Yes"/>
    <n v="4.5"/>
    <x v="1"/>
    <n v="4.5"/>
    <n v="596"/>
    <n v="12.49188449008216"/>
    <n v="178204"/>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7WVQG8WZ"/>
    <s v="Black+Decker Handheld Portable Garment Steamer 1500 Watts with Anti Calc (Violet)"/>
    <x v="2"/>
    <s v="Kitchen&amp;HomeAppliances"/>
    <s v="Vacuum,Cleaning&amp;Ironing"/>
    <x v="32"/>
    <n v="3299"/>
    <n v="4995"/>
    <n v="0.34"/>
    <s v="No"/>
    <n v="3.8"/>
    <x v="0"/>
    <n v="3.962499999999999"/>
    <n v="1393"/>
    <n v="12.459141241031885"/>
    <n v="4595507"/>
    <x v="1"/>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7LFWP97N"/>
    <s v="Gizga Essentials Laptop Bag Sleeve Case Cover Pouch with Handle for 14.1 Inch Laptop for Men &amp; Women, Padded Laptop Compartment, Premium Zipper Closure, Water Repellent Nylon Fabric, Grey"/>
    <x v="1"/>
    <s v="Accessories&amp;Peripherals"/>
    <s v="LaptopAccessories"/>
    <x v="43"/>
    <n v="269"/>
    <n v="1099"/>
    <n v="0.76"/>
    <s v="Yes"/>
    <n v="4.0999999999999996"/>
    <x v="0"/>
    <n v="4.0999999999999996"/>
    <n v="1092"/>
    <n v="12.458342663993781"/>
    <n v="293748"/>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B5RP43VN"/>
    <s v="iBELL SM1515NEW Sandwich Maker with Floating Hinges, 1000Watt, Panini / Grill / Toast (Black)"/>
    <x v="2"/>
    <s v="Kitchen&amp;HomeAppliances"/>
    <s v="SmallKitchenAppliances"/>
    <x v="35"/>
    <n v="1474"/>
    <n v="4650"/>
    <n v="0.68"/>
    <s v="Yes"/>
    <n v="4.0999999999999996"/>
    <x v="0"/>
    <n v="4.125"/>
    <n v="1045"/>
    <n v="12.455568198691429"/>
    <n v="1540330"/>
    <x v="1"/>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0KRCBA6E"/>
    <s v="Maharaja Whiteline Lava Neo 1200-Watts Halogen Heater (White and Red)"/>
    <x v="2"/>
    <s v="Heating,Cooling&amp;AirQuality"/>
    <s v="RoomHeaters"/>
    <x v="139"/>
    <n v="2499"/>
    <n v="5000"/>
    <n v="0.5"/>
    <s v="Yes"/>
    <n v="3.8"/>
    <x v="0"/>
    <n v="3.8"/>
    <n v="1889"/>
    <n v="12.450554855858329"/>
    <n v="4720611"/>
    <x v="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7HK53XM4"/>
    <s v="Bulfyss Plastic Sticky Lint Roller Hair Remover Cleaner Set of 5 Rolls 150 Sheets, 30 Sheets Each roll Lint Roller Remover for Clothes, Furniture, Carpet, Dog Fur, Sweater, Dust &amp; Dirt"/>
    <x v="2"/>
    <s v="Kitchen&amp;HomeAppliances"/>
    <s v="Vacuum,Cleaning&amp;Ironing"/>
    <x v="32"/>
    <n v="279"/>
    <n v="599"/>
    <n v="0.53"/>
    <s v="Yes"/>
    <n v="3.5"/>
    <x v="0"/>
    <n v="3.969565217391303"/>
    <n v="1367"/>
    <n v="12.448898290920347"/>
    <n v="381393"/>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9NNHFSSF"/>
    <s v="CP PLUS 2MP Full HD Smart Wi-fi CCTV Security Camera | 360¬∞ with Pan Tilt | Two Way Talk | Cloud Monitor | Motion Detect | Night Vision | Supports SD Card (Up to 128 GB) | Alexa &amp; Ok Google | CP-E21A"/>
    <x v="0"/>
    <s v="Cameras&amp;Photography"/>
    <s v="SecurityCameras"/>
    <x v="18"/>
    <n v="1999"/>
    <n v="4700"/>
    <n v="0.56999999999999995"/>
    <s v="Yes"/>
    <n v="3.8"/>
    <x v="0"/>
    <n v="3.8"/>
    <n v="1880"/>
    <n v="12.442677423091439"/>
    <n v="3758120"/>
    <x v="1"/>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71VMP1Z4"/>
    <s v="LRIPL Compatible Sony Bravia LCD/led Remote Works with Almost All Sony led/LCD tv's"/>
    <x v="0"/>
    <s v="HomeTheater,TV&amp;Video"/>
    <s v="Accessories"/>
    <x v="136"/>
    <n v="399"/>
    <n v="399"/>
    <n v="0"/>
    <s v="No"/>
    <n v="3.9"/>
    <x v="0"/>
    <n v="3.7800000000000007"/>
    <n v="1951"/>
    <n v="12.438013694389946"/>
    <n v="778449"/>
    <x v="0"/>
    <s v="Before Order Please Match Your Remote With Image Shown|Compatible Sony Bravia LED/LCD Remote|Easy to use|Soft Rubber Keypad|Best Quality Plastic Body"/>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15GX9Y0W"/>
    <s v="Lifelong LLWM105 750-Watt Belgian Waffle Maker for Home| Makes 2 Square Shape Waffles| Non-stick Plates| Easy to Use¬†with Indicator Lights (1 Year Warranty, Black)"/>
    <x v="2"/>
    <s v="Kitchen&amp;HomeAppliances"/>
    <s v="SmallKitchenAppliances"/>
    <x v="145"/>
    <n v="1199"/>
    <n v="2400"/>
    <n v="0.5"/>
    <s v="Yes"/>
    <n v="3.9"/>
    <x v="0"/>
    <n v="4.0333333333333341"/>
    <n v="1202"/>
    <n v="12.423738030270709"/>
    <n v="1441198"/>
    <x v="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PFSZ7FH"/>
    <s v="STRIFF Laptop Stand Adjustable Laptop Computer Stand Multi-Angle Stand Phone Stand Portable Foldable Laptop Riser Notebook Holder Stand Compatible for 9 to 15.6‚Äù Laptops Black(Black)"/>
    <x v="1"/>
    <s v="Accessories&amp;Peripherals"/>
    <s v="LaptopAccessories"/>
    <x v="34"/>
    <n v="299"/>
    <n v="1499"/>
    <n v="0.8"/>
    <s v="Yes"/>
    <n v="4.2"/>
    <x v="0"/>
    <n v="4.2"/>
    <n v="903"/>
    <n v="12.415907407996526"/>
    <n v="269997"/>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814LP6S9"/>
    <s v="PrettyKrafts Laundry Basket for clothes with Lid &amp; Handles, Toys Organiser, 75 Ltr Grey"/>
    <x v="2"/>
    <s v="HomeStorage&amp;Organization"/>
    <s v="LaundryOrganization"/>
    <x v="99"/>
    <n v="351"/>
    <n v="1099"/>
    <n v="0.68"/>
    <s v="Yes"/>
    <n v="3.7"/>
    <x v="0"/>
    <n v="3.9166666666666665"/>
    <n v="1470"/>
    <n v="12.406482968182827"/>
    <n v="515970"/>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8TM71L54"/>
    <s v="PHILIPS Handheld Garment Steamer STH3000/20 - Compact &amp; Foldable, Convenient Vertical Steaming, 1000 Watt Quick Heat Up, up to 20g/min, Kills 99.9%* Bacteria (Reno Blue), Small"/>
    <x v="2"/>
    <s v="Kitchen&amp;HomeAppliances"/>
    <s v="Vacuum,Cleaning&amp;Ironing"/>
    <x v="32"/>
    <n v="3190"/>
    <n v="4195"/>
    <n v="0.24"/>
    <s v="No"/>
    <n v="4"/>
    <x v="0"/>
    <n v="3.9909090909090903"/>
    <n v="1282"/>
    <n v="12.404650019532667"/>
    <n v="4089580"/>
    <x v="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8QSDKFGQ"/>
    <s v="Zoul USB Type C Fast Charging 3A Nylon Braided Data Cable Quick Charger Cable QC 3.0 for Samsung Galaxy M31s M30 S10 S9 S20 Plus, Note 10 9 8, A20e A40 A50 A70 (1M, Grey)"/>
    <x v="1"/>
    <s v="Accessories&amp;Peripherals"/>
    <s v="Cables&amp;Accessories"/>
    <x v="0"/>
    <n v="339"/>
    <n v="1099"/>
    <n v="0.69"/>
    <s v="Yes"/>
    <n v="4.3"/>
    <x v="0"/>
    <n v="4.1490196078431367"/>
    <n v="974"/>
    <n v="12.40143875846687"/>
    <n v="330186"/>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QSC1XY8"/>
    <s v="Zoul USB C 60W Fast Charging 3A 6ft/2M Long Type C Nylon Braided Data Cable Quick Charger Cable QC 3.0 for Samsung Galaxy M31S M30 S10 S9 S20 Plus, Note 10 9 8, A20e A40 A50 A70 (2M, Grey)"/>
    <x v="1"/>
    <s v="Accessories&amp;Peripherals"/>
    <s v="Cables&amp;Accessories"/>
    <x v="0"/>
    <n v="389"/>
    <n v="1099"/>
    <n v="0.65"/>
    <s v="Yes"/>
    <n v="4.3"/>
    <x v="0"/>
    <n v="4.1459999999999999"/>
    <n v="974"/>
    <n v="12.392413136686134"/>
    <n v="378886"/>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WD18LJZ"/>
    <s v="TVARA LCD Writing Tablet 8.5 Inch E-Note Pad LCD Writing Tablet, Kids Drawing Pad 8.5 Inch Doodle Board, Toddler Boy and Girl Learning Gift for 3 4 5 6 Years Old, Black"/>
    <x v="1"/>
    <s v="Accessories&amp;Peripherals"/>
    <s v="Keyboards,Mice&amp;InputDevices"/>
    <x v="87"/>
    <n v="249"/>
    <n v="600"/>
    <n v="0.59"/>
    <s v="Yes"/>
    <n v="4"/>
    <x v="0"/>
    <n v="4.0166666666666666"/>
    <n v="1208"/>
    <n v="12.381078975124099"/>
    <n v="300792"/>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75S9FVRY"/>
    <s v="Sujata Supermix, Mixer Grinder, 900 Watts, 3 Jars (White)"/>
    <x v="2"/>
    <s v="Kitchen&amp;HomeAppliances"/>
    <s v="SmallKitchenAppliances"/>
    <x v="41"/>
    <n v="5490"/>
    <n v="7200"/>
    <n v="0.24"/>
    <s v="No"/>
    <n v="4.5"/>
    <x v="1"/>
    <n v="3.9200000000000004"/>
    <n v="1408"/>
    <n v="12.343731092988678"/>
    <n v="7729920"/>
    <x v="1"/>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0SH18114"/>
    <s v="Ikea 903.391.72 Polypropylene Plastic Solid Bevara Sealing Clip (Multicolour) - 30 Pack, Adjustable"/>
    <x v="2"/>
    <s v="Kitchen&amp;HomeAppliances"/>
    <s v="SmallKitchenAppliances"/>
    <x v="106"/>
    <n v="160"/>
    <n v="299"/>
    <n v="0.46"/>
    <s v="No"/>
    <n v="4.5999999999999996"/>
    <x v="1"/>
    <n v="3.5833333333333335"/>
    <n v="2781"/>
    <n v="12.342279700267433"/>
    <n v="444960"/>
    <x v="2"/>
    <s v="30 units|Perfect to Seal Food/Snack|Keep Food Fresh|Freezer Safe|Dishwasher Safe"/>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9P564ZTJ"/>
    <s v="Wembley LCD Writing Pad/Tab | Writing, Drawing, Reusable, Portable Pad with Colorful Letters | 9 Inch Graphic Tablet (Assorted)"/>
    <x v="1"/>
    <s v="Accessories&amp;Peripherals"/>
    <s v="Keyboards,Mice&amp;InputDevices"/>
    <x v="87"/>
    <n v="235"/>
    <n v="1599"/>
    <n v="0.85"/>
    <s v="Yes"/>
    <n v="3.8"/>
    <x v="0"/>
    <n v="4.0199999999999996"/>
    <n v="1173"/>
    <n v="12.340065749584614"/>
    <n v="275655"/>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9BF8JBWX"/>
    <s v="Lava A1 Josh 21(Blue Silver) -Dual Sim,Call Blink Notification,Military Grade Certified with 4 Day Battery Backup, Keypad Mobile"/>
    <x v="0"/>
    <s v="Mobiles&amp;Accessories"/>
    <s v="Smartphones&amp;BasicMobiles"/>
    <x v="19"/>
    <n v="1055"/>
    <n v="1249"/>
    <n v="0.16"/>
    <s v="No"/>
    <n v="3.8"/>
    <x v="0"/>
    <n v="3.65"/>
    <n v="2352"/>
    <n v="12.306420034192477"/>
    <n v="2481360"/>
    <x v="1"/>
    <s v="Display Size- 1.77Inch|Battery- 800MAh | 4 days long Battery|Auto Call recording available|Bluetooth Support|Number Talker"/>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8S6RKT4L"/>
    <s v="Balzano High Speed Nutri Blender/Mixer/Smoothie Maker - 500 Watt - Silver, 2 Jar"/>
    <x v="2"/>
    <s v="Kitchen&amp;HomeAppliances"/>
    <s v="SmallKitchenAppliances"/>
    <x v="71"/>
    <n v="2599"/>
    <n v="4290"/>
    <n v="0.39"/>
    <s v="No"/>
    <n v="4.4000000000000004"/>
    <x v="0"/>
    <n v="3.7000000000000006"/>
    <n v="2116"/>
    <n v="12.305167174671826"/>
    <n v="5499484"/>
    <x v="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7KKJPTWB"/>
    <s v="Brayden Chopro, Electric Vegetable Chopper for Kitchen with 500 ML Capacity, 400 Watts Copper Motor and 4 Bi-Level SS Blades (Black)"/>
    <x v="2"/>
    <s v="Kitchen&amp;HomeAppliances"/>
    <s v="SmallKitchenAppliances"/>
    <x v="107"/>
    <n v="1599"/>
    <n v="1999"/>
    <n v="0.2"/>
    <s v="No"/>
    <n v="4.4000000000000004"/>
    <x v="0"/>
    <n v="3.8499999999999996"/>
    <n v="1558"/>
    <n v="12.29245754347704"/>
    <n v="2491242"/>
    <x v="1"/>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B9RN5X8B"/>
    <s v="V-Guard Zio Instant Water Geyser | 3 Litre | 3000 W Heating | White-Blue | | 2 Year Warranty"/>
    <x v="2"/>
    <s v="Heating,Cooling&amp;AirQuality"/>
    <s v="WaterHeaters&amp;Geysers"/>
    <x v="29"/>
    <n v="2699"/>
    <n v="4700"/>
    <n v="0.43"/>
    <s v="No"/>
    <n v="4.2"/>
    <x v="0"/>
    <n v="3.9461538461538463"/>
    <n v="1296"/>
    <n v="12.284140059470255"/>
    <n v="3497904"/>
    <x v="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9CMQRQM6"/>
    <s v="Ambrane Fast 100W Output Cable with Type-C to Type-C for Mobile, Laptop, Macbook &amp; Table Charging, 480mbps Data Sync Speed, Braided Cable, 1.5m Length (ABCC-100, Black-Grey)"/>
    <x v="1"/>
    <s v="Accessories&amp;Peripherals"/>
    <s v="Cables&amp;Accessories"/>
    <x v="0"/>
    <n v="499"/>
    <n v="899"/>
    <n v="0.44"/>
    <s v="No"/>
    <n v="4.2"/>
    <x v="0"/>
    <n v="4.1428571428571432"/>
    <n v="919"/>
    <n v="12.278549570431586"/>
    <n v="458581"/>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9939XJX8"/>
    <s v="TVARA LCD Writing Tablet, 8.5&quot; Inch Colorful Toddler Doodle Board Drawing Tablet, Erasable Reusable Electronic Drawing Pads, Educational and Learning Tool for 3-6 Years Old Boy and Girls Mix Colors"/>
    <x v="1"/>
    <s v="Accessories&amp;Peripherals"/>
    <s v="Keyboards,Mice&amp;InputDevices"/>
    <x v="87"/>
    <n v="354"/>
    <n v="1500"/>
    <n v="0.76"/>
    <s v="Yes"/>
    <n v="4"/>
    <x v="0"/>
    <n v="4.0749999999999993"/>
    <n v="1026"/>
    <n v="12.272149557658906"/>
    <n v="363204"/>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7Q7561HD"/>
    <s v="Eveready 1015 Carbon Zinc AA Battery - 10 Pieces"/>
    <x v="0"/>
    <s v="GeneralPurposeBatteries&amp;BatteryChargers"/>
    <s v="DisposableBatteries"/>
    <x v="24"/>
    <n v="149"/>
    <n v="180"/>
    <n v="0.17"/>
    <s v="No"/>
    <n v="4.4000000000000004"/>
    <x v="0"/>
    <n v="4.3666666666666663"/>
    <n v="644"/>
    <n v="12.268410753907334"/>
    <n v="95956"/>
    <x v="2"/>
    <s v="Eveready‚Äôs Zinc Carbon Battery are considered one of the best battery for remote controls, clocks, small toys, torches, etc.|Highly durable &amp; reliable technology|Available in wide range of sizes - AAA, AA, D, C and 9V sizes"/>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718ZN31Q"/>
    <s v="Rts‚Ñ¢ High Speed 3D Full HD 1080p Support (10 Meters) HDMI Male to HDMI Male Cable TV Lead 1.4V for All Hdmi Devices- Black (10M - 30 FEET)"/>
    <x v="0"/>
    <s v="HomeTheater,TV&amp;Video"/>
    <s v="Accessories"/>
    <x v="0"/>
    <n v="598"/>
    <n v="4999"/>
    <n v="0.88"/>
    <s v="Yes"/>
    <n v="4.2"/>
    <x v="0"/>
    <n v="4.1416666666666666"/>
    <n v="910"/>
    <n v="12.2573386112965"/>
    <n v="544180"/>
    <x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B25DJ352"/>
    <s v="GILTON Egg Boiler Electric Automatic Off 7 Egg Poacher for Steaming, Cooking Also Boiling and Frying, Multi Color"/>
    <x v="2"/>
    <s v="Kitchen&amp;HomeAppliances"/>
    <s v="SmallKitchenAppliances"/>
    <x v="54"/>
    <n v="353"/>
    <n v="1199"/>
    <n v="0.71"/>
    <s v="Yes"/>
    <n v="4.3"/>
    <x v="0"/>
    <n v="4.3666666666666663"/>
    <n v="629"/>
    <n v="12.223787065947306"/>
    <n v="222037"/>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8K36NZSV"/>
    <s v="KONVIO NEER 10 Inch Spun Filter (PP SPUN) Cartridge Compatible for 10 Inch Pre-Filter Housing of Water Purifier | Pack of 4 Spun"/>
    <x v="2"/>
    <s v="Kitchen&amp;HomeAppliances"/>
    <s v="WaterPurifiers&amp;Accessories"/>
    <x v="105"/>
    <n v="499"/>
    <n v="999"/>
    <n v="0.5"/>
    <s v="Yes"/>
    <n v="4.3"/>
    <x v="0"/>
    <n v="3.8499999999999996"/>
    <n v="1436"/>
    <n v="12.156208557316768"/>
    <n v="716564"/>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9YL9SN9B"/>
    <s v="LG 80 cm (32 inches) HD Ready Smart LED TV 32LQ576BPSA (Ceramic Black)"/>
    <x v="0"/>
    <s v="HomeTheater,TV&amp;Video"/>
    <s v="Televisions"/>
    <x v="22"/>
    <n v="15990"/>
    <n v="23990"/>
    <n v="0.33"/>
    <s v="No"/>
    <n v="4.3"/>
    <x v="0"/>
    <n v="4.03"/>
    <n v="1035"/>
    <n v="12.151899814299135"/>
    <n v="16549650"/>
    <x v="1"/>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FZ89DK6"/>
    <s v="Eureka Forbes Supervac 1600 Watts Powerful Suction,bagless Vacuum Cleaner with cyclonic Technology,7 Accessories,1 Year Warranty,Compact,Lightweight &amp; Easy to use (Red)"/>
    <x v="2"/>
    <s v="Kitchen&amp;HomeAppliances"/>
    <s v="Vacuum,Cleaning&amp;Ironing"/>
    <x v="47"/>
    <n v="5999"/>
    <n v="9999"/>
    <n v="0.4"/>
    <s v="No"/>
    <n v="4.2"/>
    <x v="0"/>
    <n v="3.9499999999999997"/>
    <n v="1191"/>
    <n v="12.15129120884666"/>
    <n v="7144809"/>
    <x v="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0B7GKXMG"/>
    <s v="Wipro Smartlife Super Deluxe Dry Iron- 1000W"/>
    <x v="2"/>
    <s v="Kitchen&amp;HomeAppliances"/>
    <s v="Vacuum,Cleaning&amp;Ironing"/>
    <x v="32"/>
    <n v="699"/>
    <n v="850"/>
    <n v="0.18"/>
    <s v="No"/>
    <n v="4.0999999999999996"/>
    <x v="0"/>
    <n v="3.9904761904761905"/>
    <n v="1106"/>
    <n v="12.147598601411284"/>
    <n v="773094"/>
    <x v="1"/>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B7FJNSZR"/>
    <s v="Proven¬Æ Copper + Mineral RO+UV+UF 10 to 12 Liter RO + UV + TDS ADJUSTER Water Purifier with Copper Charge Technology black &amp; copper Best For Home and Office (Made In India)"/>
    <x v="2"/>
    <s v="Kitchen&amp;HomeAppliances"/>
    <s v="WaterPurifiers&amp;Accessories"/>
    <x v="59"/>
    <n v="5395"/>
    <n v="19990"/>
    <n v="0.73"/>
    <s v="Yes"/>
    <n v="4.4000000000000004"/>
    <x v="0"/>
    <n v="4.45"/>
    <n v="535"/>
    <n v="12.144783314132829"/>
    <n v="2886325"/>
    <x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9NTHQRW3"/>
    <s v="InstaCuppa Portable Blender for Smoothie, Milk Shakes, Crushing Ice and Juices, USB Rechargeable Personal Blender Machine for Kitchen with 2000 mAh Rechargeable Battery, 150 Watt Motor, 400 ML"/>
    <x v="2"/>
    <s v="Kitchen&amp;HomeAppliances"/>
    <s v="SmallKitchenAppliances"/>
    <x v="73"/>
    <n v="1999"/>
    <n v="2499"/>
    <n v="0.2"/>
    <s v="No"/>
    <n v="4.0999999999999996"/>
    <x v="0"/>
    <n v="4.0222222222222221"/>
    <n v="1034"/>
    <n v="12.126760073611589"/>
    <n v="2066966"/>
    <x v="1"/>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8V9C4B1J"/>
    <s v="Synqe Type C to Type C Short Fast Charging 60W Cable Compatible with Samsung Galaxy Z Fold3 5G, Z Flip3 5G, S22 5G, S22 Ultra, S21, S20, S20FE, A52, A73, A53 (0.25M, Black)"/>
    <x v="1"/>
    <s v="Accessories&amp;Peripherals"/>
    <s v="Cables&amp;Accessories"/>
    <x v="0"/>
    <n v="349"/>
    <n v="999"/>
    <n v="0.65"/>
    <s v="Yes"/>
    <n v="4.3"/>
    <x v="0"/>
    <n v="4.1404255319148939"/>
    <n v="838"/>
    <n v="12.105618671856705"/>
    <n v="292462"/>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NW8GHCJ"/>
    <s v="Synqe USB C to USB C 60W Nylon Braided Fast Charging Type C to Type C Cable Compatible with Samsung Galaxy Note 20/Ultra, S20 S22 S21 S20 FE A73 A53 A33 (2M, Black)"/>
    <x v="1"/>
    <s v="Accessories&amp;Peripherals"/>
    <s v="Cables&amp;Accessories"/>
    <x v="0"/>
    <n v="389"/>
    <n v="999"/>
    <n v="0.61"/>
    <s v="Yes"/>
    <n v="4.3"/>
    <x v="0"/>
    <n v="4.1369565217391306"/>
    <n v="838"/>
    <n v="12.09547611186308"/>
    <n v="325982"/>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7DL1KC3H"/>
    <s v="Isoelite Remote Compatible for Samsung LED/LCD Remote Control Works with All Samsung LED/LCD TV Model No :- BN59-607A (Please Match The Image with Your Old Remote)"/>
    <x v="0"/>
    <s v="HomeTheater,TV&amp;Video"/>
    <s v="Accessories"/>
    <x v="136"/>
    <n v="299"/>
    <n v="899"/>
    <n v="0.67"/>
    <s v="Yes"/>
    <n v="4"/>
    <x v="0"/>
    <n v="3.7772727272727278"/>
    <n v="1588"/>
    <n v="12.091517993542421"/>
    <n v="474812"/>
    <x v="0"/>
    <s v="Compatible Device For Samsung LED/LCD Remote Control Works With All Samsung LED/LCD TV Model No :- BN59-607A|100% Best Quality Plastic Body and Soft Silicone Rubber Keypad|Remotes are checked by Testing Machine Before Shipment|Imported Generic Product Not by Samsung"/>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9Z28BQZT"/>
    <s v="Amazon Basics Multipurpose Foldable Laptop Table with Cup Holder, Brown"/>
    <x v="1"/>
    <s v="Accessories&amp;Peripherals"/>
    <s v="LaptopAccessories"/>
    <x v="56"/>
    <n v="599"/>
    <n v="3999"/>
    <n v="0.85"/>
    <s v="Yes"/>
    <n v="3.9"/>
    <x v="0"/>
    <n v="3.9799999999999995"/>
    <n v="1087"/>
    <n v="12.085783003541399"/>
    <n v="651113"/>
    <x v="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1JF2TFD"/>
    <s v="Boult Audio BassBuds Oak in-Ear Wired Earphones with 10mm Extra Bass Driver and HD Sound with mic(Brown)"/>
    <x v="0"/>
    <s v="Headphones,Earbuds&amp;Accessories"/>
    <s v="Headphones"/>
    <x v="7"/>
    <n v="499"/>
    <n v="1299"/>
    <n v="0.62"/>
    <s v="Yes"/>
    <n v="3.9"/>
    <x v="0"/>
    <n v="3.9333333333333336"/>
    <n v="1173"/>
    <n v="12.074027847852276"/>
    <n v="585327"/>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Y1RCCW5"/>
    <s v="ZIGMA WinoteK WinoteK Sun Instant Water Geyser, Water Heater, Portable Water Heater, Geysers Made of First Class ABS Plastic, automatic Reset Model, AE10-3 W (Yellow)"/>
    <x v="2"/>
    <s v="Heating,Cooling&amp;AirQuality"/>
    <s v="WaterHeaters&amp;Geysers"/>
    <x v="29"/>
    <n v="1190"/>
    <n v="2550"/>
    <n v="0.53"/>
    <s v="Yes"/>
    <n v="3.8"/>
    <x v="0"/>
    <n v="3.9250000000000003"/>
    <n v="1181"/>
    <n v="12.060023595440056"/>
    <n v="1405390"/>
    <x v="1"/>
    <s v="NOTE- In this order you will receive10 geysers. If Not received please return or replace immediately"/>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89BDBDGM"/>
    <s v="Kuber Industries Waterproof Round Laundry Bag/Hamper|Polka Dots Print Print with Handles|Foldable Bin &amp; 45 Liter Capicity|Size 37 x 37 x 49, Pack of 1(Black &amp; White)- CTKTC044992"/>
    <x v="2"/>
    <s v="HomeStorage&amp;Organization"/>
    <s v="LaundryOrganization"/>
    <x v="99"/>
    <n v="219"/>
    <n v="249"/>
    <n v="0.12"/>
    <s v="No"/>
    <n v="4"/>
    <x v="0"/>
    <n v="3.96"/>
    <n v="1108"/>
    <n v="12.057928922750675"/>
    <n v="242652"/>
    <x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9C6HXFC1"/>
    <s v="Duracell USB Lightning Apple Certified (Mfi) Braided Sync &amp; Charge Cable For Iphone, Ipad And Ipod. Fast Charging Lightning Cable, 3.9 Feet (1.2M) - Black"/>
    <x v="1"/>
    <s v="Accessories&amp;Peripherals"/>
    <s v="Cables&amp;Accessories"/>
    <x v="0"/>
    <n v="970"/>
    <n v="1799"/>
    <n v="0.46"/>
    <s v="No"/>
    <n v="4.5"/>
    <x v="1"/>
    <n v="4.1333333333333337"/>
    <n v="815"/>
    <n v="12.034985989515961"/>
    <n v="790550"/>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9F3PDDRF"/>
    <s v="Lapster USB 3.0 sata Cable for 2.5 inch SSD and HDD , USB 3.0 to SATA III Hard Driver Adapter , sata to USB Cable-(Blue)"/>
    <x v="1"/>
    <s v="Accessories&amp;Peripherals"/>
    <s v="Cables&amp;Accessories"/>
    <x v="0"/>
    <n v="349"/>
    <n v="999"/>
    <n v="0.65"/>
    <s v="Yes"/>
    <n v="3.9"/>
    <x v="0"/>
    <n v="4.1249999999999991"/>
    <n v="817"/>
    <n v="12.015107377644206"/>
    <n v="285133"/>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B7B9V9QP"/>
    <s v="VU 108 cm (43 inches) Premium Series Full HD Smart LED TV 43GA (Black)"/>
    <x v="0"/>
    <s v="HomeTheater,TV&amp;Video"/>
    <s v="Televisions"/>
    <x v="22"/>
    <n v="18999"/>
    <n v="35000"/>
    <n v="0.46"/>
    <s v="No"/>
    <n v="4"/>
    <x v="0"/>
    <n v="4"/>
    <n v="1001"/>
    <n v="12.003470886124907"/>
    <n v="19017999"/>
    <x v="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C7TYHPB"/>
    <s v="iBELL Castor CTEK15L Premium 1.5 Litre Stainless Steel Electric Kettle,1500W Auto Cut-Off Feature,Silver"/>
    <x v="2"/>
    <s v="Kitchen&amp;HomeAppliances"/>
    <s v="SmallKitchenAppliances"/>
    <x v="17"/>
    <n v="664"/>
    <n v="1490"/>
    <n v="0.55000000000000004"/>
    <s v="Yes"/>
    <n v="4.0999999999999996"/>
    <x v="0"/>
    <n v="3.9"/>
    <n v="925"/>
    <n v="11.569782848059543"/>
    <n v="614200"/>
    <x v="1"/>
    <s v="1.5 Litre Capacity|1.5 Litre Capacity|Stainless Steel Body|Auto Cut-Off Feature|1500 Watts"/>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SKZ2RMG"/>
    <s v="Demokrazy New Nova Lint Cum Fuzz Remover for All Woolens Sweaters, Blankets, Jackets Remover Pill Remover from Carpets, Curtains (Pack of 1)"/>
    <x v="2"/>
    <s v="Kitchen&amp;HomeAppliances"/>
    <s v="Vacuum,Cleaning&amp;Ironing"/>
    <x v="32"/>
    <n v="475"/>
    <n v="999"/>
    <n v="0.52"/>
    <s v="Yes"/>
    <n v="4.0999999999999996"/>
    <x v="0"/>
    <n v="3.9849999999999994"/>
    <n v="1021"/>
    <n v="11.992661819757794"/>
    <n v="484975"/>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96YCN3SD"/>
    <s v="Lifelong LLEK15 Electric Kettle 1.5L with Stainless Steel Body, Easy and Fast Boiling of Water for Instant Noodles, Soup, Tea etc. (1 Year Warranty, Silver)"/>
    <x v="2"/>
    <s v="Kitchen&amp;HomeAppliances"/>
    <s v="SmallKitchenAppliances"/>
    <x v="17"/>
    <n v="549"/>
    <n v="1000"/>
    <n v="0.45"/>
    <s v="No"/>
    <n v="3.6"/>
    <x v="0"/>
    <n v="3.8777777777777778"/>
    <n v="1074"/>
    <n v="11.755128378042409"/>
    <n v="589626"/>
    <x v="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H32678"/>
    <s v="JIALTO Mini Waffle Maker 4 Inch- 350 Watts: Stainless Steel Non-Stick Electric Iron Machine for Individual Belgian Waffles, Pan Cakes, Paninis or Other Snacks - Aqua blue"/>
    <x v="2"/>
    <s v="Kitchen&amp;HomeAppliances"/>
    <s v="SmallKitchenAppliances"/>
    <x v="145"/>
    <n v="899"/>
    <n v="1999"/>
    <n v="0.55000000000000004"/>
    <s v="Yes"/>
    <n v="4"/>
    <x v="0"/>
    <n v="4.0999999999999996"/>
    <n v="832"/>
    <n v="11.974644505767827"/>
    <n v="747968"/>
    <x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8XMG618K"/>
    <s v="Time Office Scanner Replacement Cable for Startek FM220U (Type C) Ivory"/>
    <x v="1"/>
    <s v="Accessories&amp;Peripherals"/>
    <s v="Cables&amp;Accessories"/>
    <x v="0"/>
    <n v="225"/>
    <n v="499"/>
    <n v="0.55000000000000004"/>
    <s v="Yes"/>
    <n v="4.0999999999999996"/>
    <x v="0"/>
    <n v="4.1302325581395349"/>
    <n v="789"/>
    <n v="11.96787375379494"/>
    <n v="177525"/>
    <x v="0"/>
    <s v="Approx. Length Of Cable: 2' Feet(60 Cm)|Can Be Used For Startek Fm220U Fingerprint Scanner|Color: Ivory(Off-White)|Type : Usb Type C Cable"/>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9DSQXCM8"/>
    <s v="House of Quirk Reusable Sticky Picker Cleaner Easy-Tear Sheets Travel Pet Hair Lint Rollers Brush (10cm Sheet, Set of 3 Rolls, 180 Sheets, 60 Sheets Each roll Lint Roller Remover, Multicolour)"/>
    <x v="2"/>
    <s v="Kitchen&amp;HomeAppliances"/>
    <s v="Vacuum,Cleaning&amp;Ironing"/>
    <x v="32"/>
    <n v="299"/>
    <n v="499"/>
    <n v="0.4"/>
    <s v="No"/>
    <n v="3.9"/>
    <x v="0"/>
    <n v="3.9789473684210521"/>
    <n v="1015"/>
    <n v="11.964271806361118"/>
    <n v="303485"/>
    <x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9Y5FZK9N"/>
    <s v="Pigeon 1.5 litre Hot Kettle and Stainless Steel Water Bottle Combo used for boiling Water, Making Tea and Coffee, Instant Noodles, Soup, 1500 Watt with Auto Shut- off Feature - (Silver)"/>
    <x v="2"/>
    <s v="Kitchen&amp;HomeAppliances"/>
    <s v="SmallKitchenAppliances"/>
    <x v="17"/>
    <n v="809"/>
    <n v="1545"/>
    <n v="0.48"/>
    <s v="No"/>
    <n v="3.7"/>
    <x v="0"/>
    <n v="3.9125000000000001"/>
    <n v="976"/>
    <n v="11.6979624805497"/>
    <n v="789584"/>
    <x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8D6RCM3Q"/>
    <s v="PrettyKrafts Folding Laundry Basket for Clothes with Lid &amp; Handle, Toys Organiser, 75 Litre, (Pack of 1), Mushroom Print"/>
    <x v="2"/>
    <s v="HomeStorage&amp;Organization"/>
    <s v="LaundryOrganization"/>
    <x v="99"/>
    <n v="355"/>
    <n v="899"/>
    <n v="0.61"/>
    <s v="Yes"/>
    <n v="4.0999999999999996"/>
    <x v="0"/>
    <n v="3.95"/>
    <n v="1051"/>
    <n v="11.936962172279994"/>
    <n v="373105"/>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9LQH3SD9"/>
    <s v="Lifelong LLQH922 Regalia 800 W (ISI Certified) Quartz Room Heater with 2 Power settings, Overheating Protection, 2 Rod Heater (1 Year Warranty, White)"/>
    <x v="2"/>
    <s v="Heating,Cooling&amp;AirQuality"/>
    <s v="RoomHeaters"/>
    <x v="97"/>
    <n v="999"/>
    <n v="2000"/>
    <n v="0.5"/>
    <s v="Yes"/>
    <n v="3.8"/>
    <x v="0"/>
    <n v="3.8933333333333326"/>
    <n v="1163"/>
    <n v="11.936776936688664"/>
    <n v="1161837"/>
    <x v="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82ZQ4479"/>
    <s v="Prestige PWG 07 Wet Grinder, 2L (Multicolor) with Coconut Scraper and Atta Kneader Attachments, 200 Watt"/>
    <x v="2"/>
    <s v="Kitchen&amp;HomeAppliances"/>
    <s v="SmallKitchenAppliances"/>
    <x v="110"/>
    <n v="3710"/>
    <n v="4330"/>
    <n v="0.14000000000000001"/>
    <s v="No"/>
    <n v="3.7"/>
    <x v="0"/>
    <n v="3.7"/>
    <n v="1662"/>
    <n v="11.917301322112221"/>
    <n v="6166020"/>
    <x v="1"/>
    <s v="2 Litres Capacity, 5 Years Warranty on Motor|High Quality Grinding Stones, Heavy Duty Motor|Compact Table Top Design, Coconut Scraper Attachment|Atta Kneader Attachment."/>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81XSZJ7"/>
    <s v="CROSSVOLT Compatible Dash/Warp Data Sync Fast Charging Cable Supported for All C Type Devices (Cable)"/>
    <x v="1"/>
    <s v="Accessories&amp;Peripherals"/>
    <s v="Cables&amp;Accessories"/>
    <x v="0"/>
    <n v="299"/>
    <n v="999"/>
    <n v="0.7"/>
    <s v="Yes"/>
    <n v="4.3"/>
    <x v="0"/>
    <n v="4.1309523809523805"/>
    <n v="766"/>
    <n v="11.916952277265432"/>
    <n v="229034"/>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84BR3QX8"/>
    <s v="LAPSTER Accessories Power Cable Cord 2 Pin Laptop Adapter and Tape Recorder 1.5M"/>
    <x v="1"/>
    <s v="Accessories&amp;Peripherals"/>
    <s v="LaptopAccessories"/>
    <x v="101"/>
    <n v="149"/>
    <n v="999"/>
    <n v="0.85"/>
    <s v="Yes"/>
    <n v="3.5"/>
    <x v="0"/>
    <n v="3.5"/>
    <n v="2523"/>
    <n v="11.907312727002338"/>
    <n v="375927"/>
    <x v="2"/>
    <s v="Compatable with Philiphs tape recorders and Emergency light charging|2 Pin Laptop Adapter and Tape Recorder laptops adapter, Camera, Printer, VCRs, DVD Players, and many other non-polarized devices|Note: - Not for trimmer"/>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W9V2PXG"/>
    <s v="Themisto TH-WS20 Digital Kitchen Weighing Scale Stainless Steel (5Kg)"/>
    <x v="2"/>
    <s v="Kitchen&amp;HomeAppliances"/>
    <s v="SmallKitchenAppliances"/>
    <x v="31"/>
    <n v="759"/>
    <n v="1999"/>
    <n v="0.62"/>
    <s v="Yes"/>
    <n v="4.3"/>
    <x v="0"/>
    <n v="4.25"/>
    <n v="532"/>
    <n v="11.588590638362932"/>
    <n v="403788"/>
    <x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0GHL8VP2"/>
    <s v="USHA 1212 PTC with Adjustable Thermostat Fan Heater (Black/Brown, 1500-Watts)."/>
    <x v="2"/>
    <s v="Heating,Cooling&amp;AirQuality"/>
    <s v="RoomHeaters"/>
    <x v="97"/>
    <n v="3487.77"/>
    <n v="4990"/>
    <n v="0.3"/>
    <s v="No"/>
    <n v="4.0999999999999996"/>
    <x v="0"/>
    <n v="3.8999999999999995"/>
    <n v="1127"/>
    <n v="11.904005488624559"/>
    <n v="3930716.79"/>
    <x v="1"/>
    <s v="Meant for Spot Heating|Room Size: Upto 15 sq ft. Cord Winder :Yes|2 Stage Safety for Overheating Protection|Two Heating Elements For Energy SavingOptions|Fire Retardant Strong ABS Housing|ISI Mark|1 Year Warranty"/>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7NRTCDS5"/>
    <s v="Brayden Fito Atom Rechargeable Smoothie Blender with 2000 mAh Battery and 3.7V Motor with 400ml Tritan Jar (Blue)"/>
    <x v="2"/>
    <s v="Kitchen&amp;HomeAppliances"/>
    <s v="SmallKitchenAppliances"/>
    <x v="71"/>
    <n v="1199"/>
    <n v="1499"/>
    <n v="0.2"/>
    <s v="No"/>
    <n v="3.8"/>
    <x v="0"/>
    <n v="3.56"/>
    <n v="2206"/>
    <n v="11.903936306055492"/>
    <n v="2644994"/>
    <x v="1"/>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1MRARGBW"/>
    <s v="Eco Crystal J 5 inch Cartridge (Pack of 2)"/>
    <x v="2"/>
    <s v="Kitchen&amp;HomeAppliances"/>
    <s v="WaterPurifiers&amp;Accessories"/>
    <x v="105"/>
    <n v="199"/>
    <n v="400"/>
    <n v="0.5"/>
    <s v="Yes"/>
    <n v="4.0999999999999996"/>
    <x v="0"/>
    <n v="3.7857142857142856"/>
    <n v="1379"/>
    <n v="11.886685112804681"/>
    <n v="274421"/>
    <x v="2"/>
    <s v="removes dirt from water"/>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0RFWNJMC"/>
    <s v="Airtel DigitalTV DTH Remote SD/HD/HD Recording Compatible for Television (Shining Black )"/>
    <x v="0"/>
    <s v="HomeTheater,TV&amp;Video"/>
    <s v="Accessories"/>
    <x v="136"/>
    <n v="195"/>
    <n v="499"/>
    <n v="0.61"/>
    <s v="Yes"/>
    <n v="3.7"/>
    <x v="0"/>
    <n v="3.7720930232558145"/>
    <n v="1383"/>
    <n v="11.848657530641486"/>
    <n v="269685"/>
    <x v="2"/>
    <s v="Compatible with SD and HD Recording"/>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QX1CC14"/>
    <s v="SKYWALL 81.28 cm (32 inches) HD Ready Smart LED TV 32SWELS-PRO (Black)"/>
    <x v="0"/>
    <s v="HomeTheater,TV&amp;Video"/>
    <s v="Televisions"/>
    <x v="22"/>
    <n v="7299"/>
    <n v="19125"/>
    <n v="0.62"/>
    <s v="Yes"/>
    <n v="3.4"/>
    <x v="2"/>
    <n v="4"/>
    <n v="902"/>
    <n v="11.822751001254023"/>
    <n v="6583698"/>
    <x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0H0B29DI"/>
    <s v="USHA Heat Convector 812 T 2000-Watt with Instant Heating Feature (Black)"/>
    <x v="2"/>
    <s v="Heating,Cooling&amp;AirQuality"/>
    <s v="RoomHeaters"/>
    <x v="146"/>
    <n v="2199"/>
    <n v="2990"/>
    <n v="0.26"/>
    <s v="No"/>
    <n v="3.8"/>
    <x v="0"/>
    <n v="3.7"/>
    <n v="1558"/>
    <n v="11.813530626198716"/>
    <n v="3426042"/>
    <x v="1"/>
    <s v="Meant for Spot Heating|Ideal for a small room only, i.e., up to 12 sq. ft|Twin Turbo Design for fast &amp; efficient heating|Side Vents to draw in air easily|ISI Mark|Inbuilt fan ensure instant heating|Customer Care Number: 18133111"/>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978V2CP6"/>
    <s v="Cubetek 3 in 1 LCD Display V5.0 Bluetooth Transmitter Receiver, Bypass Audio Adapter with Aux, Optical, Dual Link Support for TV, Home Stereo, PC, Headphones, Speakers, Model: CB-BT27"/>
    <x v="0"/>
    <s v="HomeTheater,TV&amp;Video"/>
    <s v="AVReceivers&amp;Amplifiers"/>
    <x v="147"/>
    <n v="1990"/>
    <n v="3100"/>
    <n v="0.36"/>
    <s v="No"/>
    <n v="4"/>
    <x v="0"/>
    <n v="4"/>
    <n v="897"/>
    <n v="11.813105346669218"/>
    <n v="1785030"/>
    <x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7RN7BBK"/>
    <s v="Kitchen Kit Electric Kettle, 1.8L Stainless Steel Tea Kettle, Fast Boil Water Warmer with Auto Shut Off and Boil Dry Protection Tech"/>
    <x v="2"/>
    <s v="Kitchen&amp;HomeAppliances"/>
    <s v="SmallKitchenAppliances"/>
    <x v="17"/>
    <n v="479"/>
    <n v="1999"/>
    <n v="0.76"/>
    <s v="Yes"/>
    <n v="3.4"/>
    <x v="2"/>
    <n v="3.9428571428571431"/>
    <n v="1066"/>
    <n v="11.939619710873624"/>
    <n v="510614"/>
    <x v="0"/>
    <s v=". The tough pure metal stainless-steel build makes it very sturdy and the inside part is only made from premium food grade stainless steel that keep your water out of the contamination from plastic materials and chemicals"/>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HK9JH4F"/>
    <s v="Smashtronics¬Æ - Case for Firetv Remote, Fire Stick Remote Cover Case, Silicone Cover for TV Firestick 4K/TV 2nd Gen(3rd Gen) Remote Control - Light Weight/Anti Slip/Shockproof (Black)"/>
    <x v="0"/>
    <s v="HomeTheater,TV&amp;Video"/>
    <s v="Accessories"/>
    <x v="136"/>
    <n v="199"/>
    <n v="399"/>
    <n v="0.5"/>
    <s v="Yes"/>
    <n v="4.2"/>
    <x v="0"/>
    <n v="3.7738095238095251"/>
    <n v="1335"/>
    <n v="11.796198181312267"/>
    <n v="265665"/>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BK1K598K"/>
    <s v="AGARO LR2007 Lint Remover, Rechargeable, for Woolen Sweaters, Blankets, Jackets, Burr Remover, Pill Remover From Carpets, Curtains"/>
    <x v="2"/>
    <s v="Kitchen&amp;HomeAppliances"/>
    <s v="Vacuum,Cleaning&amp;Ironing"/>
    <x v="32"/>
    <n v="678"/>
    <n v="1499"/>
    <n v="0.55000000000000004"/>
    <s v="Yes"/>
    <n v="4.2"/>
    <x v="0"/>
    <n v="3.9833333333333334"/>
    <n v="900"/>
    <n v="11.769653750733267"/>
    <n v="610200"/>
    <x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L835C3V"/>
    <s v="Smashtronics¬Æ - Case for Firetv Remote, Fire Stick Remote Cover Case, Silicone Cover for TV Firestick 4K/TV 2nd Gen(3rd Gen) Remote Control - Light Weight/Anti Slip/Shockproof (Black)"/>
    <x v="0"/>
    <s v="HomeTheater,TV&amp;Video"/>
    <s v="Accessories"/>
    <x v="136"/>
    <n v="199"/>
    <n v="399"/>
    <n v="0.5"/>
    <s v="Yes"/>
    <n v="4.2"/>
    <x v="0"/>
    <n v="3.7634146341463426"/>
    <n v="1335"/>
    <n v="11.763705768071443"/>
    <n v="265665"/>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7YCBSCYB"/>
    <s v="AmazonBasics Induction Cooktop 1600 Watt (Black)"/>
    <x v="2"/>
    <s v="Kitchen&amp;HomeAppliances"/>
    <s v="SmallKitchenAppliances"/>
    <x v="30"/>
    <n v="1999"/>
    <n v="3300"/>
    <n v="0.39"/>
    <s v="No"/>
    <n v="4.2"/>
    <x v="0"/>
    <n v="4.0666666666666664"/>
    <n v="780"/>
    <n v="11.763447537767687"/>
    <n v="1559220"/>
    <x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H3BXWTK"/>
    <s v="Venus Digital Kitchen Weighing Scale &amp; Food Weight Machine for Health, Fitness, Home Baking &amp; Cooking Scale, 2 Year Warranty &amp; Battery Included (Weighing Scale Without Bowl) Capacity 10 Kg, 1 Gm"/>
    <x v="2"/>
    <s v="Kitchen&amp;HomeAppliances"/>
    <s v="SmallKitchenAppliances"/>
    <x v="31"/>
    <n v="599"/>
    <n v="2799"/>
    <n v="0.79"/>
    <s v="Yes"/>
    <n v="3.9"/>
    <x v="0"/>
    <n v="4.2333333333333334"/>
    <n v="578"/>
    <n v="11.695339253112813"/>
    <n v="346222"/>
    <x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977CGNJJ"/>
    <s v="AGARO Royal Stand 1000W Mixer with 5L SS Bowl and 8 Speed Setting, Includes Whisking Cone, Mixing Beater &amp; Dough Hook, and Splash Guard, 2 Years Warranty, (Black), Medium (33554)"/>
    <x v="2"/>
    <s v="Kitchen&amp;HomeAppliances"/>
    <s v="SmallKitchenAppliances"/>
    <x v="148"/>
    <n v="5999"/>
    <n v="11495"/>
    <n v="0.48"/>
    <s v="No"/>
    <n v="4.3"/>
    <x v="0"/>
    <n v="4.3"/>
    <n v="534"/>
    <n v="11.731921262691282"/>
    <n v="3203466"/>
    <x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9J4YQYX3"/>
    <s v="Borosil Electric Egg Boiler, 8 Egg Capacity, For Hard, Soft, Medium Boiled Eggs, Steamed Vegetables, Transparent Lid, Stainless Steel Exterior (500 Watts)"/>
    <x v="2"/>
    <s v="Kitchen&amp;HomeAppliances"/>
    <s v="SmallKitchenAppliances"/>
    <x v="54"/>
    <n v="1399"/>
    <n v="2290"/>
    <n v="0.39"/>
    <s v="No"/>
    <n v="4.4000000000000004"/>
    <x v="0"/>
    <n v="4.4000000000000004"/>
    <n v="461"/>
    <n v="11.724424692446954"/>
    <n v="644939"/>
    <x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CKJJN8R"/>
    <s v="Hindware Atlantic Xceed 5L 3kW Instant Water Heater with Copper Heating Element and High Grade Stainless Steel Tank"/>
    <x v="2"/>
    <s v="Heating,Cooling&amp;AirQuality"/>
    <s v="WaterHeaters&amp;Geysers"/>
    <x v="29"/>
    <n v="3599"/>
    <n v="7290"/>
    <n v="0.51"/>
    <s v="Yes"/>
    <n v="3.9"/>
    <x v="0"/>
    <n v="3.9363636363636361"/>
    <n v="942"/>
    <n v="11.708759663229666"/>
    <n v="3390258"/>
    <x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989W6J2F"/>
    <s v="ENEM Sealing Machine | 12 Inch (300 mm) | 1 Year Warranty | Full Customer Support | Beep Sound Function | Plastic Packing Machine | Plastic Bag Sealing Machine | Heat Sealer Machine | Plastic Sealing Machine | Blue | Made in India"/>
    <x v="2"/>
    <s v="Kitchen&amp;HomeAppliances"/>
    <s v="SmallKitchenAppliances"/>
    <x v="106"/>
    <n v="1595"/>
    <n v="1799"/>
    <n v="0.11"/>
    <s v="No"/>
    <n v="4"/>
    <x v="0"/>
    <n v="3.38"/>
    <n v="2877"/>
    <n v="11.691726868849981"/>
    <n v="4588815"/>
    <x v="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8Y57TPDM"/>
    <s v="Duracell CR2016 3V Lithium Coin Battery, 5 pcs, 2016 Coin Button Cell Battery, DL2016"/>
    <x v="0"/>
    <s v="GeneralPurposeBatteries&amp;BatteryChargers"/>
    <s v="Batteries"/>
    <x v="24"/>
    <n v="116"/>
    <n v="200"/>
    <n v="0.42"/>
    <s v="No"/>
    <n v="4.3"/>
    <x v="0"/>
    <n v="4.3499999999999996"/>
    <n v="485"/>
    <n v="11.686867771290975"/>
    <n v="56260"/>
    <x v="2"/>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F6KL23R"/>
    <s v="SKYTONE Stainless Steel Electric Meat Grinders with Bowl 700W Heavy for Kitchen Food Chopper, Meat, Vegetables, Onion , Garlic Slicer Dicer, Fruit &amp; Nuts Blender (2L, 700 Watts)"/>
    <x v="2"/>
    <s v="Kitchen&amp;HomeAppliances"/>
    <s v="SmallKitchenAppliances"/>
    <x v="107"/>
    <n v="1414"/>
    <n v="2799"/>
    <n v="0.49"/>
    <s v="No"/>
    <n v="4"/>
    <x v="0"/>
    <n v="3.6666666666666665"/>
    <n v="1498"/>
    <n v="11.644605987110358"/>
    <n v="2118172"/>
    <x v="1"/>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5K14P86"/>
    <s v="Saiyam Stainless Steel Espresso Maker Stovetop Coffee Percolator Italian Coffee Maker Moka Pot (4 Cup - 200 ml, Silver)"/>
    <x v="2"/>
    <s v="Kitchen&amp;HomeAppliances"/>
    <s v="Coffee,Tea&amp;Espresso"/>
    <x v="149"/>
    <n v="599"/>
    <n v="1299"/>
    <n v="0.54"/>
    <s v="Yes"/>
    <n v="4.2"/>
    <x v="0"/>
    <n v="4.2"/>
    <n v="590"/>
    <n v="11.640667419701273"/>
    <n v="353410"/>
    <x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BNDRK886"/>
    <s v="IONIX Activated Carbon Faucet Water Filters Universal Interface Home Kitchen Faucet Tap Water | Tap filter Multilayer | Clean Purifier Filter Cartridge Five Layer Water Filter-Pack of 1"/>
    <x v="2"/>
    <s v="Kitchen&amp;HomeAppliances"/>
    <s v="WaterPurifiers&amp;Accessories"/>
    <x v="105"/>
    <n v="185"/>
    <n v="599"/>
    <n v="0.69"/>
    <s v="Yes"/>
    <n v="3.9"/>
    <x v="0"/>
    <n v="3.7333333333333338"/>
    <n v="1306"/>
    <n v="11.634095526967366"/>
    <n v="241610"/>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N3BFP4M"/>
    <s v="Bajaj New Shakti Neo Plus 15 Litre 4 Star Rated Storage Water Heater (Geyser) with Multiple Safety System, White"/>
    <x v="2"/>
    <s v="Heating,Cooling&amp;AirQuality"/>
    <s v="WaterHeaters&amp;Geysers"/>
    <x v="74"/>
    <n v="5499"/>
    <n v="11500"/>
    <n v="0.52"/>
    <s v="Yes"/>
    <n v="3.9"/>
    <x v="0"/>
    <n v="3.9"/>
    <n v="959"/>
    <n v="11.630857808854316"/>
    <n v="5273541"/>
    <x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B4DT8MKT"/>
    <s v="Wecool Unbreakable 3 in 1 Charging Cable with 3A Speed, Fast Charging Multi Purpose Cable 1.25 Mtr Long, Type C cable, Micro Usb Cable and Cable for iPhone, White"/>
    <x v="1"/>
    <s v="Accessories&amp;Peripherals"/>
    <s v="Cables&amp;Accessories"/>
    <x v="0"/>
    <n v="348"/>
    <n v="1499"/>
    <n v="0.77"/>
    <s v="Yes"/>
    <n v="4.2"/>
    <x v="0"/>
    <n v="4.126829268292683"/>
    <n v="656"/>
    <n v="11.627611232427192"/>
    <n v="228288"/>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912WJ87V"/>
    <s v="Reffair AX30 [MAX] Portable Air Purifier for Car, Home &amp; Office | Smart Ionizer Function | H13 Grade True HEPA Filter [Internationally Tested] Aromabuds Fragrance Option - Black"/>
    <x v="8"/>
    <s v="CarAccessories"/>
    <s v="InteriorAccessories"/>
    <x v="150"/>
    <n v="2339"/>
    <n v="4000"/>
    <n v="0.42"/>
    <s v="No"/>
    <n v="3.8"/>
    <x v="0"/>
    <n v="3.8"/>
    <n v="1118"/>
    <n v="11.58555432880773"/>
    <n v="2615002"/>
    <x v="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7F1T31ZZ"/>
    <s v="Raffles Premium Stainless Steel South Indian Coffee Filter/Drip Coffee Maker, 2-3 Cups, 150 ml"/>
    <x v="2"/>
    <s v="Kitchen&amp;HomeAppliances"/>
    <s v="Coffee,Tea&amp;Espresso"/>
    <x v="122"/>
    <n v="249"/>
    <n v="400"/>
    <n v="0.38"/>
    <s v="No"/>
    <n v="4.0999999999999996"/>
    <x v="0"/>
    <n v="4.0666666666666664"/>
    <n v="693"/>
    <n v="11.55486184651641"/>
    <n v="172557"/>
    <x v="0"/>
    <s v="Crafted from Stainless Steel; Rust-proof|Ideal for making authentic South Indian filter coffee|Capacity: 150 ml; Size: Diameter - 5.5 cms; Height - 13.5 cms|Package Content: 1-Pc. Coffee Filter|Size Name: 2 Cups; Human Interface Input: Unknown"/>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81NHWT6Z"/>
    <s v="LOHAYA Television Remote Compatible with Samsung Smart LED/LCD/HD TV Remote Control [ Compatible for All Samsung Tv Remote Control ]"/>
    <x v="0"/>
    <s v="HomeTheater,TV&amp;Video"/>
    <s v="Accessories"/>
    <x v="136"/>
    <n v="299"/>
    <n v="1199"/>
    <n v="0.75"/>
    <s v="Yes"/>
    <n v="3.9"/>
    <x v="0"/>
    <n v="3.7525000000000004"/>
    <n v="1193"/>
    <n v="11.546458736292047"/>
    <n v="356707"/>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8ZXZ362Z"/>
    <s v="akiara - Makes life easy Mini Sewing Machine for Home Tailoring use | Mini Silai Machine with Sewing Kit Set Sewing Box with Thread Scissors, Needle All in One Sewing Accessories (White &amp; Purple)"/>
    <x v="2"/>
    <s v="Kitchen&amp;HomeAppliances"/>
    <s v="SewingMachines&amp;Accessories"/>
    <x v="119"/>
    <n v="1563"/>
    <n v="3098"/>
    <n v="0.5"/>
    <s v="Yes"/>
    <n v="3.5"/>
    <x v="0"/>
    <n v="3.4333333333333336"/>
    <n v="2283"/>
    <n v="11.531523275203417"/>
    <n v="3568329"/>
    <x v="1"/>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8XLR6DSB"/>
    <s v="akiara - Makes life easy Electric Handy Sewing/Stitch Handheld Cordless Portable White Sewing Machine for Home Tailoring, Hand Machine | Mini Silai | White Hand Machine with Adapter"/>
    <x v="2"/>
    <s v="Kitchen&amp;HomeAppliances"/>
    <s v="SewingMachines&amp;Accessories"/>
    <x v="119"/>
    <n v="721"/>
    <n v="1499"/>
    <n v="0.52"/>
    <s v="Yes"/>
    <n v="3.1"/>
    <x v="2"/>
    <n v="3.4000000000000004"/>
    <n v="2449"/>
    <n v="11.523164686839412"/>
    <n v="1765729"/>
    <x v="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WWKM5HQ"/>
    <s v="Crompton Highspeed Markle Prime 1200 mm (48 inch) Anti-Dust Ceiling Fan with Energy Efficient 55W Motor (Burgundy)"/>
    <x v="2"/>
    <s v="Heating,Cooling&amp;AirQuality"/>
    <s v="Fans"/>
    <x v="49"/>
    <n v="2599"/>
    <n v="4780"/>
    <n v="0.46"/>
    <s v="No"/>
    <n v="3.9"/>
    <x v="0"/>
    <n v="3.9"/>
    <n v="898"/>
    <n v="11.519662797759592"/>
    <n v="2333902"/>
    <x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7SYYVP69"/>
    <s v="iBELL SEK170BM Premium Electric Kettle, 1.7 Litre, Stainless Steel with Coating,1500W Auto Cut-Off, Silver with Black"/>
    <x v="2"/>
    <s v="Kitchen&amp;HomeAppliances"/>
    <s v="SmallKitchenAppliances"/>
    <x v="17"/>
    <n v="809"/>
    <n v="1950"/>
    <n v="0.59"/>
    <s v="Yes"/>
    <n v="3.9"/>
    <x v="0"/>
    <n v="4.0333333333333341"/>
    <n v="710"/>
    <n v="11.502540722943392"/>
    <n v="574390"/>
    <x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9CMP1SC8"/>
    <s v="Ambrane 2 in 1 Type-C &amp; Micro USB Cable with 60W / 3A Fast Charging, 480 mbps High Data, PD Technology &amp; Quick Charge 3.0, Compatible with All Type-C &amp; Micro USB Devices (ABDC-10, Black)"/>
    <x v="1"/>
    <s v="Accessories&amp;Peripherals"/>
    <s v="Cables&amp;Accessories"/>
    <x v="0"/>
    <n v="199"/>
    <n v="499"/>
    <n v="0.6"/>
    <s v="Yes"/>
    <n v="4.0999999999999996"/>
    <x v="0"/>
    <n v="4.1249999999999991"/>
    <n v="602"/>
    <n v="11.468808912578121"/>
    <n v="119798"/>
    <x v="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WF4Q7B3"/>
    <s v="Wipro Vesta 1380W Cordless Steam Iron Quick heat up with 20gm/ min Steam Burst, Scratch resistant Ceramic soleplate ,Vertical and Horizontal Ironing, Steam burst of upto .8g/ shot"/>
    <x v="2"/>
    <s v="Kitchen&amp;HomeAppliances"/>
    <s v="Vacuum,Cleaning&amp;Ironing"/>
    <x v="32"/>
    <n v="1799"/>
    <n v="2599"/>
    <n v="0.31"/>
    <s v="No"/>
    <n v="3.6"/>
    <x v="0"/>
    <n v="3.9705882352941178"/>
    <n v="771"/>
    <n v="11.465539280744833"/>
    <n v="1387029"/>
    <x v="1"/>
    <s v="Scratch resistant, easy glide ceramic soleplate. 360¬∞ Swivel Cord|Non-Stick PTFE coated Ceramic soleplate for smooth ironing, Dry/Steam/Spray Ironing|Variable Steam Control with self cleaning feature|Large 200 ml water tank for longer ironing session|Auto Cleaning Technology"/>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ZDVL7L8"/>
    <s v="TTK Prestige Limited Orion Mixer Grinder 500 Watts, 3 Jars (1200ml, 1000ml, 500ml) (Red)"/>
    <x v="2"/>
    <s v="Kitchen&amp;HomeAppliances"/>
    <s v="SmallKitchenAppliances"/>
    <x v="41"/>
    <n v="2199"/>
    <n v="3895"/>
    <n v="0.44"/>
    <s v="No"/>
    <n v="3.9"/>
    <x v="0"/>
    <n v="3.7750000000000004"/>
    <n v="1085"/>
    <n v="11.460257590329427"/>
    <n v="2385915"/>
    <x v="1"/>
    <s v="Ergonomic Design|Strong 500 W Motor|Superior Quality Body|3 Super-effcient Blades|Sturdy Handles, 3 Stainless Steel Jars"/>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B2CPVXHX"/>
    <s v="Robustrion Anti-Scratch &amp; Smudge Proof Tempered Glass Screen Protector for Xiaomi Mi Pad 5 11 inch"/>
    <x v="1"/>
    <s v="Accessories&amp;Peripherals"/>
    <s v="TabletAccessories"/>
    <x v="37"/>
    <n v="379"/>
    <n v="1499"/>
    <n v="0.75"/>
    <s v="Yes"/>
    <n v="4.0999999999999996"/>
    <x v="0"/>
    <n v="4.05"/>
    <n v="670"/>
    <n v="11.448226206684417"/>
    <n v="253930"/>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18SJJ0GE"/>
    <s v="Libra Roti Maker Electric Automatic | chapati Maker Electric Automatic | roti Maker Machine with 900 Watts for Making Roti/Chapati/Parathas - Stainless Steel"/>
    <x v="2"/>
    <s v="Kitchen&amp;HomeAppliances"/>
    <s v="SmallKitchenAppliances"/>
    <x v="151"/>
    <n v="1999"/>
    <n v="2999"/>
    <n v="0.33"/>
    <s v="No"/>
    <n v="4.4000000000000004"/>
    <x v="0"/>
    <n v="4.4000000000000004"/>
    <n v="388"/>
    <n v="11.395778245833116"/>
    <n v="775612"/>
    <x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84N18QZY"/>
    <s v="Belkin USB C to USB-C Fast Charging Type C Cable, 60W PD, 3.3 feet (1 meter) for Laptop, Personal Computer, Tablet, Smartphone - Black, USB-IF Certified"/>
    <x v="1"/>
    <s v="Accessories&amp;Peripherals"/>
    <s v="Cables&amp;Accessories"/>
    <x v="0"/>
    <n v="599"/>
    <n v="849"/>
    <n v="0.28999999999999998"/>
    <s v="No"/>
    <n v="4.5"/>
    <x v="1"/>
    <n v="4.1256410256410252"/>
    <n v="577"/>
    <n v="11.394722800047772"/>
    <n v="345623"/>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9VGS66FV"/>
    <s v="Tesora - Inspired by you Large Premium Electric Kettle 1.8L, Stainless Steel Inner Body - Auto Power Cut, Boil Dry Protection &amp; Cool Touch Double Wall, Portable | 1500 Watts |1 Year Warranty | (White)"/>
    <x v="2"/>
    <s v="Kitchen&amp;HomeAppliances"/>
    <s v="SmallKitchenAppliances"/>
    <x v="17"/>
    <n v="1349"/>
    <n v="1850"/>
    <n v="0.27"/>
    <s v="No"/>
    <n v="4.4000000000000004"/>
    <x v="0"/>
    <n v="4.0600000000000005"/>
    <n v="638"/>
    <n v="11.390333484123106"/>
    <n v="860662"/>
    <x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1N1XVVLC"/>
    <s v="Bajaj OFR Room Heater, 13 Fin 2900 Watts Oil Filled Room Heater with 400W PTC Ceramic Fan Heater, ISI Approved (Majesty 13F Plus Black)"/>
    <x v="2"/>
    <s v="Heating,Cooling&amp;AirQuality"/>
    <s v="RoomHeaters"/>
    <x v="91"/>
    <n v="9590"/>
    <n v="15999"/>
    <n v="0.4"/>
    <s v="No"/>
    <n v="4.0999999999999996"/>
    <x v="0"/>
    <n v="3.7833333333333337"/>
    <n v="1017"/>
    <n v="11.379312426769467"/>
    <n v="9753030"/>
    <x v="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8HD7JQHX"/>
    <s v="HUMBLE Dynamic Lapel Collar Mic Voice Recording Filter Microphone for Singing Youtube SmartPhones, Black"/>
    <x v="1"/>
    <s v="Accessories&amp;Peripherals"/>
    <s v="Audio&amp;VideoAccessories"/>
    <x v="120"/>
    <n v="199"/>
    <n v="499"/>
    <n v="0.6"/>
    <s v="Yes"/>
    <n v="3.3"/>
    <x v="2"/>
    <n v="3.3"/>
    <n v="2804"/>
    <n v="11.378178456454195"/>
    <n v="557996"/>
    <x v="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93ZNQZ2Y"/>
    <s v="LOHAYA Remote Compatible for Mi Smart LED TV 4A Remote Control (32&quot;/43&quot;) [ Compatible for Mi Tv Remote Control ] [ Compatible for Mi Smart LED Tv Remote Control ]"/>
    <x v="0"/>
    <s v="HomeTheater,TV&amp;Video"/>
    <s v="Accessories"/>
    <x v="136"/>
    <n v="249"/>
    <n v="799"/>
    <n v="0.69"/>
    <s v="Yes"/>
    <n v="3.8"/>
    <x v="0"/>
    <n v="3.7487179487179492"/>
    <n v="1079"/>
    <n v="11.371450078261336"/>
    <n v="268671"/>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9XRBJ94N"/>
    <s v="iBELL SM1301 3-in-1 Sandwich Maker with Detachable Plates for Toast / Waffle / Grill , 750 Watt (Black)"/>
    <x v="2"/>
    <s v="Kitchen&amp;HomeAppliances"/>
    <s v="SmallKitchenAppliances"/>
    <x v="35"/>
    <n v="2092"/>
    <n v="4600"/>
    <n v="0.55000000000000004"/>
    <s v="Yes"/>
    <n v="4.3"/>
    <x v="0"/>
    <n v="4.1333333333333337"/>
    <n v="562"/>
    <n v="11.368768032052232"/>
    <n v="1175704"/>
    <x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9RZS1NQT"/>
    <s v="Sounce 65W OnePlus Dash Warp Charge Cable, 6.5A Type-C to USB C PD Data Sync Fast Charging Cable Compatible with One Plus 8T/ 9/ 9R/ 9 pro/ 9RT/ 10R/ Nord &amp; for All Type C Devices ‚Äì Red, 1 Meter"/>
    <x v="1"/>
    <s v="Accessories&amp;Peripherals"/>
    <s v="Cables&amp;Accessories"/>
    <x v="0"/>
    <n v="199"/>
    <n v="999"/>
    <n v="0.8"/>
    <s v="Yes"/>
    <n v="4"/>
    <x v="0"/>
    <n v="4.1157894736842096"/>
    <n v="576"/>
    <n v="11.364418346777796"/>
    <n v="114624"/>
    <x v="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9Q3M3WLJ"/>
    <s v="Robustrion [Anti-Scratch] &amp; [Smudge Proof] [Bubble Free] Premium Tempered Glass Screen Protector Guard for Samsung Galaxy Tab A8 10.5 inch [SM-X200/X205/X207] 2022"/>
    <x v="1"/>
    <s v="Accessories&amp;Peripherals"/>
    <s v="TabletAccessories"/>
    <x v="37"/>
    <n v="399"/>
    <n v="1499"/>
    <n v="0.73"/>
    <s v="Yes"/>
    <n v="4"/>
    <x v="0"/>
    <n v="4"/>
    <n v="691"/>
    <n v="11.360424377827032"/>
    <n v="275709"/>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B72BSW7K"/>
    <s v="SKE Bed Study Table Portable Wood Multifunction Laptop-Table Lapdesk for Children Bed Foldabe Table Work with Tablet Slot &amp; Cup Holder Brown Black"/>
    <x v="1"/>
    <s v="Accessories&amp;Peripherals"/>
    <s v="LaptopAccessories"/>
    <x v="56"/>
    <n v="263"/>
    <n v="699"/>
    <n v="0.62"/>
    <s v="Yes"/>
    <n v="3.5"/>
    <x v="0"/>
    <n v="4"/>
    <n v="690"/>
    <n v="11.357912189496794"/>
    <n v="181470"/>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B16KD737"/>
    <s v="VW 80 cm (32 inches) Playwall Frameless Series HD Ready Android Smart LED TV VW3251 (Black)"/>
    <x v="0"/>
    <s v="HomeTheater,TV&amp;Video"/>
    <s v="Televisions"/>
    <x v="22"/>
    <n v="8499"/>
    <n v="15999"/>
    <n v="0.47"/>
    <s v="No"/>
    <n v="4.3"/>
    <x v="0"/>
    <n v="4.0857142857142845"/>
    <n v="592"/>
    <n v="11.329909175745412"/>
    <n v="5031408"/>
    <x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86GVRP63"/>
    <s v="Amazon Basics 650 Watt Drip Coffee Maker with Borosilicate Carafe"/>
    <x v="2"/>
    <s v="Kitchen&amp;HomeAppliances"/>
    <s v="Coffee,Tea&amp;Espresso"/>
    <x v="122"/>
    <n v="1189"/>
    <n v="2400"/>
    <n v="0.5"/>
    <s v="Yes"/>
    <n v="4.0999999999999996"/>
    <x v="0"/>
    <n v="4.05"/>
    <n v="618"/>
    <n v="11.306347128531478"/>
    <n v="734802"/>
    <x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B9LDCX89"/>
    <s v="STRIFF Mpad Mouse Mat 230X190X3mm Gaming Mouse Pad, Non-Slip Rubber Base, Waterproof Surface, Premium-Textured, Compatible with Laser and Optical Mice(Universe Black)"/>
    <x v="1"/>
    <s v="Accessories&amp;Peripherals"/>
    <s v="Keyboards,Mice&amp;InputDevices"/>
    <x v="68"/>
    <n v="129"/>
    <n v="999"/>
    <n v="0.87"/>
    <s v="Yes"/>
    <n v="4.2"/>
    <x v="0"/>
    <n v="4.2"/>
    <n v="491"/>
    <n v="11.306253431622913"/>
    <n v="63339"/>
    <x v="2"/>
    <s v="9.4 Inches X 7.9 Inches) 240mm x 200mm x 2mm Size: This mouse pad is ideal for Gamers, Graphic Designers, Students, or anyone using mouse for long sessions. This helps to improve the gaming experience for gamers or the work efficiency in the office."/>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G147SZD"/>
    <s v="NEXOMS Instant Heating Water Tap Wall Mounted with 3 Pin Indian Plug (16Amp)"/>
    <x v="2"/>
    <s v="Heating,Cooling&amp;AirQuality"/>
    <s v="WaterHeaters&amp;Geysers"/>
    <x v="29"/>
    <n v="2699"/>
    <n v="3799"/>
    <n v="0.28999999999999998"/>
    <s v="No"/>
    <n v="4"/>
    <x v="0"/>
    <n v="3.94"/>
    <n v="727"/>
    <n v="11.276797634493366"/>
    <n v="1962173"/>
    <x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G2VTHQM"/>
    <s v="AGARO Classic Portable Yogurt Maker, 1.2L Capacity, Electric, Automatic, Grey and White, Medium (33603)"/>
    <x v="2"/>
    <s v="Kitchen&amp;HomeAppliances"/>
    <s v="SmallKitchenAppliances"/>
    <x v="152"/>
    <n v="587"/>
    <n v="1295"/>
    <n v="0.55000000000000004"/>
    <s v="Yes"/>
    <n v="4.0999999999999996"/>
    <x v="0"/>
    <n v="4.0999999999999996"/>
    <n v="557"/>
    <n v="11.261200215644072"/>
    <n v="326959"/>
    <x v="1"/>
    <s v="1.2 Litres Capacity|Double Deck Seal|Stainless Steel Bowl|Fully Automatic|1 Year Warranty|Product Dimensions: 16.5 x 16.5 x 11 Centimeters, Item Weight: 800 Grams"/>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B7DHSKS7"/>
    <s v="Nokia 8210 4G Volte keypad Phone with Dual SIM, Big Display, inbuilt MP3 Player &amp; Wireless FM Radio | Blue"/>
    <x v="0"/>
    <s v="Mobiles&amp;Accessories"/>
    <s v="Smartphones&amp;BasicMobiles"/>
    <x v="19"/>
    <n v="3799"/>
    <n v="5299"/>
    <n v="0.28000000000000003"/>
    <s v="No"/>
    <n v="3.5"/>
    <x v="0"/>
    <n v="3.5"/>
    <n v="1641"/>
    <n v="11.253806034741977"/>
    <n v="6234159"/>
    <x v="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B2DJDCPX"/>
    <s v="SWAPKART Fast Charging Cable and Data Sync USB Cable Compatible for iPhone 6/6S/7/7+/8/8+/10/11, 12, 13 Pro max iPad Air/Mini, iPod and iOS Devices (White)"/>
    <x v="1"/>
    <s v="Accessories&amp;Peripherals"/>
    <s v="Cables&amp;Accessories"/>
    <x v="0"/>
    <n v="209"/>
    <n v="499"/>
    <n v="0.57999999999999996"/>
    <s v="Yes"/>
    <n v="3.9"/>
    <x v="0"/>
    <n v="4.1189189189189195"/>
    <n v="536"/>
    <n v="11.244542733530063"/>
    <n v="112024"/>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L7J3T31"/>
    <s v="Noir Aqua - 5pcs PP Spun Filter + 1 Spanner | for All Types of RO Water purifiers (5 Piece, White, 10 Inch, 5 Micron) - RO Spun Filter Cartridge Sponge Replacement Water Filter Candle"/>
    <x v="2"/>
    <s v="Kitchen&amp;HomeAppliances"/>
    <s v="WaterPurifiers&amp;Accessories"/>
    <x v="105"/>
    <n v="379"/>
    <n v="919"/>
    <n v="0.59"/>
    <s v="Yes"/>
    <n v="4"/>
    <x v="0"/>
    <n v="3.7"/>
    <n v="1090"/>
    <n v="11.239951577176866"/>
    <n v="413110"/>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8JV91JTK"/>
    <s v="JM SELLER 180 W 2021 Edition Electric Beater High Speed Hand Mixer Egg Beater for Cake Making and Whipping Cream with 7 Speed Control (White) with Free Spatula and Oil Brush"/>
    <x v="2"/>
    <s v="Kitchen&amp;HomeAppliances"/>
    <s v="SmallKitchenAppliances"/>
    <x v="62"/>
    <n v="474"/>
    <n v="1299"/>
    <n v="0.64"/>
    <s v="Yes"/>
    <n v="4.0999999999999996"/>
    <x v="0"/>
    <n v="4.0999999999999996"/>
    <n v="550"/>
    <n v="11.238721555292317"/>
    <n v="260700"/>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8Y5QJTVK"/>
    <s v="Duracell CR2025 3V Lithium Coin Battery, 5 pcs, 2025 Coin Button Cell Battery, DL2025"/>
    <x v="0"/>
    <s v="GeneralPurposeBatteries&amp;BatteryChargers"/>
    <s v="Batteries"/>
    <x v="24"/>
    <n v="116"/>
    <n v="200"/>
    <n v="0.42"/>
    <s v="No"/>
    <n v="4.4000000000000004"/>
    <x v="0"/>
    <n v="4.4000000000000004"/>
    <n v="357"/>
    <n v="11.237085317233049"/>
    <n v="41412"/>
    <x v="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8498H13H"/>
    <s v="HP GK320 Wired Full Size RGB Backlight Mechanical Gaming Keyboard, 4 LED Indicators, Mechanical Switches, Double Injection Key Caps, and Windows Lock Key(4QN01AA)"/>
    <x v="1"/>
    <s v="Accessories&amp;Peripherals"/>
    <s v="PCGamingPeripherals"/>
    <x v="96"/>
    <n v="1519"/>
    <n v="3499"/>
    <n v="0.56999999999999995"/>
    <s v="Yes"/>
    <n v="4.3"/>
    <x v="0"/>
    <n v="4.3"/>
    <n v="408"/>
    <n v="11.230410224431569"/>
    <n v="619752"/>
    <x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9PTT8DZF"/>
    <s v="Lenovo USB A to Type-C Tangle-free¬†¬†Aramid fiber braided¬†1.2m cable with 4A Fast charging &amp; 480 MBPS data transmission, certified 10000+ bend lifespan, Metallic Grey"/>
    <x v="1"/>
    <s v="Accessories&amp;Peripherals"/>
    <s v="Cables&amp;Accessories"/>
    <x v="0"/>
    <n v="417.44"/>
    <n v="670"/>
    <n v="0.38"/>
    <s v="No"/>
    <n v="3.9"/>
    <x v="0"/>
    <n v="4.125"/>
    <n v="523"/>
    <n v="11.217241558807872"/>
    <n v="218321.12"/>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9R83SFYV"/>
    <s v="Akiara¬Æ - Makes life easy Mini Sewing Machine with Table Set | Tailoring Machine | Hand Sewing Machine with extension table, foot pedal, adapter"/>
    <x v="2"/>
    <s v="Kitchen&amp;HomeAppliances"/>
    <s v="SewingMachines&amp;Accessories"/>
    <x v="119"/>
    <n v="1484"/>
    <n v="2499"/>
    <n v="0.41"/>
    <s v="No"/>
    <n v="3.7"/>
    <x v="0"/>
    <n v="3.7"/>
    <n v="1067"/>
    <n v="11.20571363496239"/>
    <n v="1583428"/>
    <x v="1"/>
    <s v="AFTER SALES SERVICE Tailoring Machine is user-friendly. Please Contact Us by EMAIL if there is any issue during operation. We are always here and happy to assist every customer."/>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8HDCWDXD"/>
    <s v="Eureka Forbes Active Clean 700 Watts Powerful Suction &amp; Blower Vacuum Cleaner with Washable HEPA Filter &amp; 6 Accessories,1 Year Warranty,Compact,Light Weight &amp; Easy to use (Red &amp; Black)"/>
    <x v="2"/>
    <s v="Kitchen&amp;HomeAppliances"/>
    <s v="Vacuum,Cleaning&amp;Ironing"/>
    <x v="47"/>
    <n v="3179"/>
    <n v="6999"/>
    <n v="0.55000000000000004"/>
    <s v="Yes"/>
    <n v="4"/>
    <x v="0"/>
    <n v="3.9"/>
    <n v="743"/>
    <n v="11.199134448628927"/>
    <n v="2361997"/>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BNXFDTZ2"/>
    <s v="Fire-Boltt Tank 1.85&quot; Bluetooth Calling Smart Watch, 123 Sports Mode, 8 UI Interactions, Built in Speaker &amp; Mic, 7 Days Battery &amp; Fire-Boltt Health Suite"/>
    <x v="0"/>
    <s v="WearableTechnology"/>
    <s v="SmartWatches"/>
    <x v="20"/>
    <n v="2999"/>
    <n v="11999"/>
    <n v="0.75"/>
    <s v="Yes"/>
    <n v="4.4000000000000004"/>
    <x v="0"/>
    <n v="3.8769230769230769"/>
    <n v="768"/>
    <n v="11.188514425076317"/>
    <n v="2303232"/>
    <x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B5GF6DQD"/>
    <s v="Noise Agile 2 Buzz Bluetooth Calling Smart Watch with 1.28&quot; TFT Display,Dual Button,in-Built Mic &amp; Speaker,AI Voice Assistant, Health Suite,in-Built Games, 100 Watch Faces-(Jet Black)"/>
    <x v="0"/>
    <s v="WearableTechnology"/>
    <s v="SmartWatches"/>
    <x v="20"/>
    <n v="2499"/>
    <n v="5999"/>
    <n v="0.57999999999999996"/>
    <s v="Yes"/>
    <n v="3.7"/>
    <x v="0"/>
    <n v="3.8333333333333326"/>
    <n v="828"/>
    <n v="11.187792367109379"/>
    <n v="2069172"/>
    <x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9X76VL5L"/>
    <s v="boAt Airdopes 191G True Wireless Earbuds with ENx‚Ñ¢ Tech Equipped Quad Mics, Beast‚Ñ¢ Mode(Low Latency- 65ms) for Gaming, 2x6mm Dual Drivers, 30H Playtime, IPX5, IWP‚Ñ¢, Appealing Case LEDs(Sport Blue)"/>
    <x v="0"/>
    <s v="Headphones,Earbuds&amp;Accessories"/>
    <s v="Headphones"/>
    <x v="7"/>
    <n v="1599"/>
    <n v="3490"/>
    <n v="0.54"/>
    <s v="Yes"/>
    <n v="3.7"/>
    <x v="0"/>
    <n v="3.95"/>
    <n v="676"/>
    <n v="11.180825241306321"/>
    <n v="1080924"/>
    <x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NNGHG22"/>
    <s v="Sansui 140cm (55 inches) 4K Ultra HD Certified Android LED TV with Dolby Audio &amp; Dolby Vision JSW55ASUHD (Mystique Black)"/>
    <x v="0"/>
    <s v="HomeTheater,TV&amp;Video"/>
    <s v="Televisions"/>
    <x v="22"/>
    <n v="32990"/>
    <n v="56790"/>
    <n v="0.42"/>
    <s v="No"/>
    <n v="4.3"/>
    <x v="0"/>
    <n v="4.05"/>
    <n v="567"/>
    <n v="11.155110759629626"/>
    <n v="18705330"/>
    <x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95X38CJS"/>
    <s v="BRUSTRO Copytinta Coloured Craft Paper A4 Size 80 GSM Mixed Bright Colour 40 Sheets Pack (10 cols X 4 Sheets) Double Side Color for Office Printing, Art and Craft."/>
    <x v="4"/>
    <s v="OfficePaperProducts"/>
    <s v="Paper"/>
    <x v="153"/>
    <n v="99"/>
    <n v="99"/>
    <n v="0"/>
    <s v="No"/>
    <n v="4.3"/>
    <x v="0"/>
    <n v="4.3"/>
    <n v="388"/>
    <n v="11.136783285700544"/>
    <n v="38412"/>
    <x v="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9MTLG4TP"/>
    <s v="SAIELLIN Electric Lint Remover for Clothes Fabric Shaver Lint Shaver for Woolen Clothes Blanket Jackets Stainless Steel Blades, Clothes and Furniture Lint Roller for Fabrics Portable Lint Shavers (White Orange)"/>
    <x v="2"/>
    <s v="Kitchen&amp;HomeAppliances"/>
    <s v="Vacuum,Cleaning&amp;Ironing"/>
    <x v="32"/>
    <n v="453"/>
    <n v="999"/>
    <n v="0.55000000000000004"/>
    <s v="Yes"/>
    <n v="4.3"/>
    <x v="0"/>
    <n v="3.9937500000000008"/>
    <n v="610"/>
    <n v="11.126752083406203"/>
    <n v="276330"/>
    <x v="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841KQR1Z"/>
    <s v="Crypo‚Ñ¢ Universal Remote Compatible with Tata Sky Universal HD &amp; SD Set top Box (Also Works with All TV)"/>
    <x v="0"/>
    <s v="HomeTheater,TV&amp;Video"/>
    <s v="Accessories"/>
    <x v="136"/>
    <n v="299"/>
    <n v="999"/>
    <n v="0.7"/>
    <s v="Yes"/>
    <n v="3.8"/>
    <x v="0"/>
    <n v="3.7473684210526326"/>
    <n v="928"/>
    <n v="11.122248359807756"/>
    <n v="277472"/>
    <x v="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9C6FML9B"/>
    <s v="Duracell Micro USB 3A Braided Sync &amp; Fast Charging Cable, 3.9 Feet (1.2M). Supports QC 2.0/3.0 Charging, High Speed Data Transmission - Black"/>
    <x v="1"/>
    <s v="Accessories&amp;Peripherals"/>
    <s v="Cables&amp;Accessories"/>
    <x v="0"/>
    <n v="320"/>
    <n v="599"/>
    <n v="0.47"/>
    <s v="No"/>
    <n v="4.0999999999999996"/>
    <x v="0"/>
    <n v="4.1314285714285717"/>
    <n v="491"/>
    <n v="11.121661538861723"/>
    <n v="157120"/>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D92GDQH"/>
    <s v="OnePlus Nord Watch with 1.78‚Äù AMOLED Display, 60 Hz Refresh Rate, 105 Fitness Modes, 10 Days Battery, SPO2, Heart Rate, Stress Monitor, Women Health Tracker &amp; Multiple Watch Face [Midnight Black]"/>
    <x v="0"/>
    <s v="WearableTechnology"/>
    <s v="SmartWatches"/>
    <x v="20"/>
    <n v="4999"/>
    <n v="6999"/>
    <n v="0.28999999999999998"/>
    <s v="No"/>
    <n v="3.8"/>
    <x v="0"/>
    <n v="3.8454545454545452"/>
    <n v="758"/>
    <n v="11.075838829125345"/>
    <n v="3789242"/>
    <x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9PDZNSBG"/>
    <s v="Goodscity Garment Steamer for Clothes, Steam Iron Press - Vertical &amp; Horizontal Steaming up to 22g/min, 1200 Watt, 230 ml Water tank &amp; 30 sec Fast Heating (GC 111)"/>
    <x v="2"/>
    <s v="Kitchen&amp;HomeAppliances"/>
    <s v="Vacuum,Cleaning&amp;Ironing"/>
    <x v="32"/>
    <n v="2575"/>
    <n v="6700"/>
    <n v="0.62"/>
    <s v="Yes"/>
    <n v="4.2"/>
    <x v="0"/>
    <n v="3.973333333333334"/>
    <n v="611"/>
    <n v="11.072692317325032"/>
    <n v="1573325"/>
    <x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4MZYBTV"/>
    <s v="Belkin USB C to USB-C Fast Charging Type C Cable, 60W PD, 3.3 feet (1 meter) for Laptop, Personal Computer, Tablet, Smartphone - White, USB-IF Certified"/>
    <x v="1"/>
    <s v="Accessories&amp;Peripherals"/>
    <s v="Cables&amp;Accessories"/>
    <x v="0"/>
    <n v="599"/>
    <n v="849"/>
    <n v="0.28999999999999998"/>
    <s v="No"/>
    <n v="4.5"/>
    <x v="1"/>
    <n v="4.132352941176471"/>
    <n v="474"/>
    <n v="11.061042710361582"/>
    <n v="283926"/>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78JBK4GX"/>
    <s v="Havells Instanio 1-Litre 3KW Instant Water Heater (Geyser), White Blue"/>
    <x v="2"/>
    <s v="Heating,Cooling&amp;AirQuality"/>
    <s v="WaterHeaters&amp;Geysers"/>
    <x v="29"/>
    <n v="2599"/>
    <n v="4560"/>
    <n v="0.43"/>
    <s v="No"/>
    <n v="4.4000000000000004"/>
    <x v="0"/>
    <n v="3.933333333333334"/>
    <n v="646"/>
    <n v="11.056223503963558"/>
    <n v="1678954"/>
    <x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99S26HWG"/>
    <s v="Classmate Pulse 1 Subject Notebook - 240mm x 180mm , Soft Cover, 180 Pages, Single Line, Pack of 4"/>
    <x v="4"/>
    <s v="OfficePaperProducts"/>
    <s v="Paper"/>
    <x v="76"/>
    <n v="300"/>
    <n v="300"/>
    <n v="0"/>
    <s v="No"/>
    <n v="4.2"/>
    <x v="0"/>
    <n v="4.2"/>
    <n v="419"/>
    <n v="11.017647019671182"/>
    <n v="125700"/>
    <x v="0"/>
    <s v="The cover design of the notebook is subject to change, it depends on stock availability|Single line notebook, 180 pages, spiral binding, soft cover, 240mm x180mm|Classmate uses eco friendly and elemental chlorine free paper|This notebook consists of papers"/>
    <s v="Pages size is small but good quality,Okay,Quality,Best,Classmate pulse,Best paper,Good,I loved it..."/>
    <s v="Pages are small,Okay okay,Best product but size is too small,,Quality is goodGreat notebook,Beast paper and spring,Good,https://m.media-amazon.com/images/I/71wZSQwwaGL._SY88.jpg"/>
  </r>
  <r>
    <s v="B09LHXNZLR"/>
    <s v="Skadioo WiFi Adapter for pc | Car Accessories, WiFi Dongle for pc | USB WiFi Adapter for pc | Wi-Fi Receiver 2.4GHz, 802.11b/g/n UNano Size WiFi Dongle Compatible Adapter,WiFi dongle for pc"/>
    <x v="1"/>
    <s v="NetworkingDevices"/>
    <s v="NetworkAdapters"/>
    <x v="9"/>
    <n v="199"/>
    <n v="499"/>
    <n v="0.6"/>
    <s v="Yes"/>
    <n v="3.7"/>
    <x v="0"/>
    <n v="3.95"/>
    <n v="612"/>
    <n v="11.01046887434774"/>
    <n v="121788"/>
    <x v="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9NL7LBWT"/>
    <s v="Bulfyss USB Rechargeable Lint Remover Fabric Shaver Pet Hair Remover, Effectively and Quickly Remove Fuzz for Clothes, Sweater, Couch, Sofa, Blanket, Curtain, Wool, Cashmere (Grey, 1 Year Warranty)"/>
    <x v="2"/>
    <s v="Kitchen&amp;HomeAppliances"/>
    <s v="Vacuum,Cleaning&amp;Ironing"/>
    <x v="32"/>
    <n v="1099"/>
    <n v="1999"/>
    <n v="0.45"/>
    <s v="No"/>
    <n v="4"/>
    <x v="0"/>
    <n v="3.9571428571428577"/>
    <n v="604"/>
    <n v="11.007803411124772"/>
    <n v="663796"/>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B9BXKBC7"/>
    <s v="WeCool S5 Long Selfie Stick, with Large Reinforced Tripod Stand up to 61 Inch / 156 Cms, Ultra Long Multi Function Bluetooth Selfie Stick with 1/4 Screw Compatible with Gopro, Camera, and Ring Light"/>
    <x v="0"/>
    <s v="Mobiles&amp;Accessories"/>
    <s v="MobileAccessories"/>
    <x v="64"/>
    <n v="1799"/>
    <n v="3999"/>
    <n v="0.55000000000000004"/>
    <s v="Yes"/>
    <n v="4.5999999999999996"/>
    <x v="1"/>
    <n v="4.5999999999999996"/>
    <n v="245"/>
    <n v="10.998301492675544"/>
    <n v="440755"/>
    <x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8TT63N58"/>
    <s v="ROYAL STEP - AMAZON'S BRAND - Portable Electric USB Juice Maker Juicer Bottle Blender Grinder Mixer,4 Blades Rechargeable Bottle with (Multi color) (MULTI)"/>
    <x v="2"/>
    <s v="Kitchen&amp;HomeAppliances"/>
    <s v="SmallKitchenAppliances"/>
    <x v="142"/>
    <n v="499"/>
    <n v="2199"/>
    <n v="0.77"/>
    <s v="Yes"/>
    <n v="3.1"/>
    <x v="2"/>
    <n v="3.1"/>
    <n v="3527"/>
    <n v="10.997338587025324"/>
    <n v="1759973"/>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9SDDQQKP"/>
    <s v="INALSA Vaccum Cleaner Handheld 800W High Powerful Motor- Dura Clean with HEPA Filtration &amp; Strong Powerful 16KPA Suction| Lightweight, Compact &amp; Durable Body|Includes Multiple Accessories,(Grey/Black)"/>
    <x v="2"/>
    <s v="Kitchen&amp;HomeAppliances"/>
    <s v="Vacuum,Cleaning&amp;Ironing"/>
    <x v="47"/>
    <n v="1799"/>
    <n v="3295"/>
    <n v="0.45"/>
    <s v="No"/>
    <n v="3.8"/>
    <x v="0"/>
    <n v="3.875"/>
    <n v="687"/>
    <n v="10.995655198162606"/>
    <n v="1235913"/>
    <x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CVJ3PVP"/>
    <s v="SupCares Laptop Stand 7 Height Adjustable, Aluminium, Ventilated, Foldable, Portable Laptop Holder for Desk &amp; Table Mount Upto 15.6 inch Laptop with Carry Pouch (Silver)"/>
    <x v="1"/>
    <s v="Accessories&amp;Peripherals"/>
    <s v="LaptopAccessories"/>
    <x v="56"/>
    <n v="499"/>
    <n v="1299"/>
    <n v="0.62"/>
    <s v="Yes"/>
    <n v="4.5"/>
    <x v="1"/>
    <n v="4.166666666666667"/>
    <n v="434"/>
    <n v="10.993705237310991"/>
    <n v="216566"/>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3G5XZN5"/>
    <s v="InstaCuppa Portable Blender for Smoothie, Milk Shakes, Crushing Ice and Juices, USB Rechargeable Personal Blender Machine for Kitchen with 4000 mAh Rechargeable Battery, 230 Watt Motor, 500 ML"/>
    <x v="2"/>
    <s v="Kitchen&amp;HomeAppliances"/>
    <s v="SmallKitchenAppliances"/>
    <x v="73"/>
    <n v="2799"/>
    <n v="3499"/>
    <n v="0.2"/>
    <s v="No"/>
    <n v="4.5"/>
    <x v="1"/>
    <n v="4.0125000000000002"/>
    <n v="546"/>
    <n v="10.986174146912893"/>
    <n v="1528254"/>
    <x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9C6HWG18"/>
    <s v="Duracell Type C To Type C 5A (100W) Braided Sync &amp; Fast Charging Cable, 3.9 Feet (1.2M). USB C to C Cable, Supports PD &amp; QC 3.0 Charging, 5 GBPS Data Transmission ‚Äì Black"/>
    <x v="1"/>
    <s v="Accessories&amp;Peripherals"/>
    <s v="Cables&amp;Accessories"/>
    <x v="0"/>
    <n v="970"/>
    <n v="1999"/>
    <n v="0.51"/>
    <s v="Yes"/>
    <n v="4.2"/>
    <x v="0"/>
    <n v="4.1212121212121211"/>
    <n v="462"/>
    <n v="10.985424690255808"/>
    <n v="448140"/>
    <x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BJ6P3LSK"/>
    <s v="Aqua d pure Active Copper 12-L RO+UV Water Filter Purifier for Home, Kitchen Fully Automatic UF+TDS Controller"/>
    <x v="2"/>
    <s v="Kitchen&amp;HomeAppliances"/>
    <s v="WaterPurifiers&amp;Accessories"/>
    <x v="59"/>
    <n v="4999"/>
    <n v="24999"/>
    <n v="0.8"/>
    <s v="Yes"/>
    <n v="4.5"/>
    <x v="1"/>
    <n v="4.4666666666666659"/>
    <n v="287"/>
    <n v="10.985286445324563"/>
    <n v="1434713"/>
    <x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C635BMM"/>
    <s v="Cotbolt Silicone Case Cover Compatible for Samsung BN59-01312A QLED 8K 4K Smart TV Remote Shockproof Protective Remote Cover (Black)"/>
    <x v="0"/>
    <s v="HomeTheater,TV&amp;Video"/>
    <s v="Accessories"/>
    <x v="136"/>
    <n v="349"/>
    <n v="999"/>
    <n v="0.65"/>
    <s v="Yes"/>
    <n v="4"/>
    <x v="0"/>
    <n v="3.7459459459459468"/>
    <n v="839"/>
    <n v="10.954192136437213"/>
    <n v="292811"/>
    <x v="0"/>
    <s v="Type: Protective Cover For Remote Control|Material: Silicone|Available colors: Red, Black.|For your convenience we have list some remote models for your easy reference.(The remote model number is usually affixed in the back or battery box)"/>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BBW521YC"/>
    <s v="LAPSTER 12pcs Spiral Cable Protectors for Charger, Wires, Data Charger Cable Protector for Computers, Cell Phones etc.(Grey)"/>
    <x v="0"/>
    <s v="Mobiles&amp;Accessories"/>
    <s v="MobileAccessories"/>
    <x v="154"/>
    <n v="99"/>
    <n v="999"/>
    <n v="0.9"/>
    <s v="Yes"/>
    <n v="4.4000000000000004"/>
    <x v="0"/>
    <n v="4.4000000000000004"/>
    <n v="305"/>
    <n v="10.937174276518954"/>
    <n v="30195"/>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Q8HMKZX"/>
    <s v="Portronics Konnect L 20W PD Quick Charge Type-C to 8-Pin USB Mobile Charging Cable, 1.2M, Tangle Resistant, Fast Data Sync(Grey)"/>
    <x v="1"/>
    <s v="Accessories&amp;Peripherals"/>
    <s v="Cables&amp;Accessories"/>
    <x v="0"/>
    <n v="263"/>
    <n v="699"/>
    <n v="0.62"/>
    <s v="Yes"/>
    <n v="4.0999999999999996"/>
    <x v="0"/>
    <n v="4.1187500000000004"/>
    <n v="450"/>
    <n v="10.93188963185985"/>
    <n v="11835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82YGCF6"/>
    <s v="Tokdis MX-1 Pro Bluetooth Calling Smartwatch - 1.69‚Äù LCD Display, Multiple Watch Faces, Sleep Monitor, Heart &amp; SpO2 Monitoring, Multiple Sports Modes, Water Resistant"/>
    <x v="0"/>
    <s v="WearableTechnology"/>
    <s v="SmartWatches"/>
    <x v="20"/>
    <n v="899"/>
    <n v="3499"/>
    <n v="0.74"/>
    <s v="Yes"/>
    <n v="3"/>
    <x v="2"/>
    <n v="3.85"/>
    <n v="681"/>
    <n v="10.910069842427443"/>
    <n v="612219"/>
    <x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9JFR8H3Q"/>
    <s v="Macmillan Aquafresh 5 Micron PS-05 10&quot; in PP Spun Filter Candle Set for All Type RO Water Purifier 10 inch (4)"/>
    <x v="2"/>
    <s v="Kitchen&amp;HomeAppliances"/>
    <s v="WaterPurifiers&amp;Accessories"/>
    <x v="105"/>
    <n v="215"/>
    <n v="1499"/>
    <n v="0.86"/>
    <s v="Yes"/>
    <n v="3.9"/>
    <x v="0"/>
    <n v="3.625"/>
    <n v="1004"/>
    <n v="10.882851973867341"/>
    <n v="215860"/>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81B1JL35"/>
    <s v="CSI INTERNATIONAL¬Æ Instant Water Geyser, Water Heater, Portable Water Heater, Geyser Made of First Class ABS Plastic 3KW (Red)"/>
    <x v="2"/>
    <s v="Heating,Cooling&amp;AirQuality"/>
    <s v="WaterHeaters&amp;Geysers"/>
    <x v="29"/>
    <n v="1049"/>
    <n v="2499"/>
    <n v="0.57999999999999996"/>
    <s v="Yes"/>
    <n v="3.7"/>
    <x v="0"/>
    <n v="3.875"/>
    <n v="638"/>
    <n v="10.871315825363801"/>
    <n v="669262"/>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9VT6JKRP"/>
    <s v="Lapster USB 3.0 A to Micro B SuperSpeed for hard disk cable - short cable"/>
    <x v="1"/>
    <s v="Accessories&amp;Peripherals"/>
    <s v="Cables&amp;Accessories"/>
    <x v="0"/>
    <n v="199"/>
    <n v="999"/>
    <n v="0.8"/>
    <s v="Yes"/>
    <n v="4.0999999999999996"/>
    <x v="0"/>
    <n v="4.1193548387096781"/>
    <n v="425"/>
    <n v="10.83147115501346"/>
    <n v="84575"/>
    <x v="2"/>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77BTLQ67"/>
    <s v="Orient Electric Aura Neo Instant 3L Water Heater (Geyser), 5-level Safety Shield, Stainless Steel Tank (White &amp; Turquoise)"/>
    <x v="2"/>
    <s v="Heating,Cooling&amp;AirQuality"/>
    <s v="WaterHeaters&amp;Geysers"/>
    <x v="29"/>
    <n v="2790"/>
    <n v="4890"/>
    <n v="0.43"/>
    <s v="No"/>
    <n v="3.9"/>
    <x v="0"/>
    <n v="3.9"/>
    <n v="588"/>
    <n v="10.803449649669696"/>
    <n v="1640520"/>
    <x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9MFR93KS"/>
    <s v="Bajaj Rex DLX 750 W 4 Jars Mixer Grinder, White and Blue"/>
    <x v="2"/>
    <s v="Kitchen&amp;HomeAppliances"/>
    <s v="SmallKitchenAppliances"/>
    <x v="41"/>
    <n v="3041.67"/>
    <n v="5999"/>
    <n v="0.49"/>
    <s v="No"/>
    <n v="4"/>
    <x v="0"/>
    <n v="3.7333333333333329"/>
    <n v="777"/>
    <n v="10.792990495428171"/>
    <n v="2363377.59"/>
    <x v="1"/>
    <s v="Powerful motor - 2000 RPM, 750 Watts|4 Stainless Steel Jars - 1.5L Liquidizing jar, 1.0L dry / wet grinding jar, 0.4L chutney jar, 1.5L polycarbonate blending jar with fruit filter|3 speed with incher facility|Unbreakable Jar Lids and handles|Motor overload protector"/>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B9XN9S3W"/>
    <s v="Acer 80 cm (32 inches) N Series HD Ready TV AR32NSV53HD (Black)"/>
    <x v="0"/>
    <s v="HomeTheater,TV&amp;Video"/>
    <s v="Televisions"/>
    <x v="124"/>
    <n v="7999"/>
    <n v="14990"/>
    <n v="0.47"/>
    <s v="No"/>
    <n v="4.3"/>
    <x v="0"/>
    <n v="4.05"/>
    <n v="457"/>
    <n v="10.776505185915669"/>
    <n v="3655543"/>
    <x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BDS8MY8J"/>
    <s v="Lapster Caddy for ssd and HDD, Optical Bay 2nd Hard Drive Caddy, Caddy 9.5mm for Laptop"/>
    <x v="1"/>
    <s v="Components"/>
    <s v="InternalHardDrives"/>
    <x v="8"/>
    <n v="199"/>
    <n v="999"/>
    <n v="0.8"/>
    <s v="Yes"/>
    <n v="4.2"/>
    <x v="0"/>
    <n v="4.2"/>
    <n v="362"/>
    <n v="10.751607825151673"/>
    <n v="72038"/>
    <x v="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78JF6X9B"/>
    <s v="Havells Instanio 3-Litre 4.5KW Instant Water Heater (Geyser), White Blue"/>
    <x v="2"/>
    <s v="Heating,Cooling&amp;AirQuality"/>
    <s v="WaterHeaters&amp;Geysers"/>
    <x v="29"/>
    <n v="3645"/>
    <n v="6070"/>
    <n v="0.4"/>
    <s v="No"/>
    <n v="4.2"/>
    <x v="0"/>
    <n v="3.9000000000000004"/>
    <n v="561"/>
    <n v="10.723971630719339"/>
    <n v="2044845"/>
    <x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9HCH3JZG"/>
    <s v="Bestor ¬Æ 8K Hdmi 2.1 Cable 48Gbps 9.80Ft/Ultra High Speed Hdmi Braided Cord For Roku Tv/Ps5/Hdtv/Blu-Ray Projector, Laptop, Television, Personal Computer, Xbox, Ps4, Ps5, Ps4 Pro (1 M, Grey)"/>
    <x v="0"/>
    <s v="HomeTheater,TV&amp;Video"/>
    <s v="Accessories"/>
    <x v="0"/>
    <n v="699"/>
    <n v="1899"/>
    <n v="0.63"/>
    <s v="Yes"/>
    <n v="4.4000000000000004"/>
    <x v="0"/>
    <n v="4.120000000000001"/>
    <n v="390"/>
    <n v="10.679768240470974"/>
    <n v="272610"/>
    <x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BBMPH39N"/>
    <s v="Amazon Basics Magic Slate 8.5-inch LCD Writing Tablet with Stylus Pen, for Drawing, Playing, Noting by Kids &amp; Adults, Black"/>
    <x v="1"/>
    <s v="Accessories&amp;Peripherals"/>
    <s v="Keyboards,Mice&amp;InputDevices"/>
    <x v="87"/>
    <n v="289"/>
    <n v="999"/>
    <n v="0.71"/>
    <s v="Yes"/>
    <n v="4.0999999999999996"/>
    <x v="0"/>
    <n v="4.0999999999999996"/>
    <n v="401"/>
    <n v="10.677326817646325"/>
    <n v="115889"/>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B8VQ7KDS"/>
    <s v="Airtel Digital TV HD Set Top Box with FTA Pack | Unlimited Entertainment + Recording Feature + Free Standard Installation (6 Months Pack)"/>
    <x v="0"/>
    <s v="HomeTheater,TV&amp;Video"/>
    <s v="SatelliteEquipment"/>
    <x v="86"/>
    <n v="1299"/>
    <n v="2499"/>
    <n v="0.48"/>
    <s v="No"/>
    <n v="4.3"/>
    <x v="0"/>
    <n v="4.3"/>
    <n v="301"/>
    <n v="10.664029854715746"/>
    <n v="390999"/>
    <x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TZD7FQN"/>
    <s v="Astigo Compatible Remote Control for Mi Smart LED 4A (43&quot;/32&quot;)"/>
    <x v="0"/>
    <s v="HomeTheater,TV&amp;Video"/>
    <s v="Accessories"/>
    <x v="136"/>
    <n v="299"/>
    <n v="599"/>
    <n v="0.5"/>
    <s v="Yes"/>
    <n v="3.7"/>
    <x v="0"/>
    <n v="3.7388888888888903"/>
    <n v="708"/>
    <n v="10.658249534878914"/>
    <n v="211692"/>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7J9KXQCC"/>
    <s v="Libra Room Heater for Home, Room Heaters Home for Winter, Electric Heater with 2000 Watts Power as per IS Specification for Small to Medium Rooms - FH12 (Grey)"/>
    <x v="2"/>
    <s v="Heating,Cooling&amp;AirQuality"/>
    <s v="RoomHeaters"/>
    <x v="97"/>
    <n v="949"/>
    <n v="2299"/>
    <n v="0.59"/>
    <s v="Yes"/>
    <n v="3.6"/>
    <x v="0"/>
    <n v="3.8846153846153846"/>
    <n v="550"/>
    <n v="10.648319672462703"/>
    <n v="521950"/>
    <x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9C6H53KH"/>
    <s v="Duracell Type-C To Micro 1.2M braided Sync &amp; Charge Cable, USB C to Micro Fast Charge Compatible for fast data transmission (Black)"/>
    <x v="1"/>
    <s v="Accessories&amp;Peripherals"/>
    <s v="Cables&amp;Accessories"/>
    <x v="0"/>
    <n v="368"/>
    <n v="699"/>
    <n v="0.47"/>
    <s v="No"/>
    <n v="4.2"/>
    <x v="0"/>
    <n v="4.1103448275862071"/>
    <n v="387"/>
    <n v="10.640991092787225"/>
    <n v="142416"/>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9LQQYNZQ"/>
    <s v="Realme Smart TV Stick 4K"/>
    <x v="0"/>
    <s v="HomeAudio"/>
    <s v="MediaStreamingDevices"/>
    <x v="155"/>
    <n v="4699"/>
    <n v="4699"/>
    <n v="0"/>
    <s v="No"/>
    <n v="4.5"/>
    <x v="1"/>
    <n v="4.5"/>
    <n v="224"/>
    <n v="10.584821331501132"/>
    <n v="1052576"/>
    <x v="1"/>
    <s v="Type: HDMI|Power Requirement: DC 5 V|Number of Devices Supported: 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8X77LM8C"/>
    <s v="Silicone Rubber Earbuds Tips, Eartips, Earpads, Earplugs, for Replacement in Earphones and Bluetooth Medium Size (10 Pcs Black)"/>
    <x v="0"/>
    <s v="Headphones,Earbuds&amp;Accessories"/>
    <s v="Earpads"/>
    <x v="156"/>
    <n v="99"/>
    <n v="999"/>
    <n v="0.9"/>
    <s v="Yes"/>
    <n v="3.8"/>
    <x v="0"/>
    <n v="3.8"/>
    <n v="594"/>
    <n v="10.543164469768488"/>
    <n v="58806"/>
    <x v="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B298D54H"/>
    <s v="Prolet Classic Bumper Case Cover for Samsung Galaxy Watch 4 44mm TPU Plated Full Screen Protector (Black)"/>
    <x v="0"/>
    <s v="WearableTechnology"/>
    <s v="SmartWatches"/>
    <x v="20"/>
    <n v="265"/>
    <n v="999"/>
    <n v="0.73"/>
    <s v="Yes"/>
    <n v="3.7"/>
    <x v="0"/>
    <n v="3.9444444444444446"/>
    <n v="465"/>
    <n v="10.525300004721668"/>
    <n v="123225"/>
    <x v="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08FWZGSG"/>
    <s v="Samsung Original Type C to C Cable - 3.28 Feet (1 Meter), White"/>
    <x v="1"/>
    <s v="Accessories&amp;Peripherals"/>
    <s v="Cables&amp;Accessories"/>
    <x v="0"/>
    <n v="599"/>
    <n v="599"/>
    <n v="0"/>
    <s v="No"/>
    <n v="4.3"/>
    <x v="0"/>
    <n v="4.1071428571428577"/>
    <n v="355"/>
    <n v="10.479169634531454"/>
    <n v="212645"/>
    <x v="1"/>
    <s v="USB Type-C to Type-C cable with universal compatibility|1m Length &amp; Reversible design|High Speed Data/Charging with USB 2.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9JSW16QD"/>
    <s v="boAt LTG 550v3 Lightning Apple MFi Certified Cable with Spaceship Grade Aluminium Housing,Stress Resistance, Rapid 2.4A Charging &amp; 480mbps Data Sync, 1m Length &amp; 10000+ Bends Lifespan(Mercurial Black)"/>
    <x v="1"/>
    <s v="Accessories&amp;Peripherals"/>
    <s v="Cables&amp;Accessories"/>
    <x v="0"/>
    <n v="848.99"/>
    <n v="1490"/>
    <n v="0.43"/>
    <s v="No"/>
    <n v="3.9"/>
    <x v="0"/>
    <n v="4.1000000000000005"/>
    <n v="356"/>
    <n v="10.465939686059993"/>
    <n v="302240.44"/>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9VC2D2WG"/>
    <s v="Portronics Ruffpad 12E Re-Writable LCD Writing Pad with 30.4cm (12 inch) Writing Area, Single Tap Erase, Smart Lock, Long Battery Life, India's first notepad to save and share your child's first creatives via Ruffpad app on your Smartphone(Black)"/>
    <x v="1"/>
    <s v="Accessories&amp;Peripherals"/>
    <s v="Keyboards,Mice&amp;InputDevices"/>
    <x v="87"/>
    <n v="469"/>
    <n v="1499"/>
    <n v="0.69"/>
    <s v="Yes"/>
    <n v="4.0999999999999996"/>
    <x v="0"/>
    <n v="4.0999999999999996"/>
    <n v="352"/>
    <n v="10.445876292090071"/>
    <n v="165088"/>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09P2LK80"/>
    <s v="Bajaj Deluxe 2000 Watts Halogen Room Heater (Steel, ISI Approved), Multicolor"/>
    <x v="2"/>
    <s v="Heating,Cooling&amp;AirQuality"/>
    <s v="RoomHeaters"/>
    <x v="157"/>
    <n v="1409"/>
    <n v="1639"/>
    <n v="0.14000000000000001"/>
    <s v="No"/>
    <n v="3.7"/>
    <x v="0"/>
    <n v="3.6"/>
    <n v="787"/>
    <n v="10.427494382962399"/>
    <n v="1108883"/>
    <x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9ZPM4C2C"/>
    <s v="TCL 80 cm (32 inches) HD Ready Certified Android Smart LED TV 32S5205 (Black)"/>
    <x v="0"/>
    <s v="HomeTheater,TV&amp;Video"/>
    <s v="Televisions"/>
    <x v="22"/>
    <n v="10901"/>
    <n v="30990"/>
    <n v="0.65"/>
    <s v="Yes"/>
    <n v="4.0999999999999996"/>
    <x v="0"/>
    <n v="4"/>
    <n v="398"/>
    <n v="10.403891582746994"/>
    <n v="4338598"/>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9SZ5TWHW"/>
    <s v="Swiss Military VC03 Wireless Car Vacuum Cleaner | Wireless Vacuum Cleaner for Home, Car, Living Room | Wireless Vacuum Cleaner Dust Collection/Lighting Car Pet Hair Vacuum with Powerful Motor"/>
    <x v="2"/>
    <s v="Kitchen&amp;HomeAppliances"/>
    <s v="Vacuum,Cleaning&amp;Ironing"/>
    <x v="47"/>
    <n v="1547"/>
    <n v="2890"/>
    <n v="0.46"/>
    <s v="No"/>
    <n v="3.9"/>
    <x v="0"/>
    <n v="3.9"/>
    <n v="463"/>
    <n v="10.399420124164035"/>
    <n v="716261"/>
    <x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9RFB2SJQ"/>
    <s v="10WeRun Id-116 Bluetooth Smartwatch Wireless Fitness Band for Boys, Girls, Men, Women &amp; Kids | Sports Gym Watch for All Smart Phones I Heart Rate and spo2 Monitor"/>
    <x v="0"/>
    <s v="WearableTechnology"/>
    <s v="SmartWatches"/>
    <x v="20"/>
    <n v="499"/>
    <n v="1899"/>
    <n v="0.74"/>
    <s v="Yes"/>
    <n v="4.0999999999999996"/>
    <x v="0"/>
    <n v="3.9750000000000001"/>
    <n v="412"/>
    <n v="10.398401455334195"/>
    <n v="205588"/>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ZM9RVV"/>
    <s v="Zuvexa Egg Boiler Poacher Automatic Off Steaming, Cooking, Boiling Double Layer 14 Egg Boiler (Multicolor)‚Ä¶"/>
    <x v="2"/>
    <s v="Kitchen&amp;HomeAppliances"/>
    <s v="SmallKitchenAppliances"/>
    <x v="54"/>
    <n v="419"/>
    <n v="999"/>
    <n v="0.57999999999999996"/>
    <s v="Yes"/>
    <n v="4.4000000000000004"/>
    <x v="0"/>
    <n v="4.4000000000000004"/>
    <n v="227"/>
    <n v="10.374913326801998"/>
    <n v="95113"/>
    <x v="0"/>
    <s v="egg boiler have Compatible design with new appearance makes for a great gift for your family and friends|Special Feature: Anti Dry Safety Protection || Less Noise || Stainless Steel And Anti Scald Design || 14 Eggs Capacity Removable Tray White"/>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9DDCQFMT"/>
    <s v="Electvision Remote Control Compatible with Amazon Fire tv Stick (Pairing Manual Will be Back Side Remote Control)(P)"/>
    <x v="0"/>
    <s v="HomeTheater,TV&amp;Video"/>
    <s v="Accessories"/>
    <x v="136"/>
    <n v="1299"/>
    <n v="1999"/>
    <n v="0.35"/>
    <s v="No"/>
    <n v="3.6"/>
    <x v="0"/>
    <n v="3.74"/>
    <n v="590"/>
    <n v="10.365737178495896"/>
    <n v="766410"/>
    <x v="1"/>
    <s v="*Please match your previous remote before placing order. or for verification of remote contact our coustmer care 7738090464"/>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9RF2QXGX"/>
    <s v="Gizga Essentials Webcam Cover, Privacy Protector Webcam Cover Slide, Compatible with Laptop, Desktop, PC, Smartphone, Protect Your Privacy and Security, Strong Adhesive, Set of 3, Black"/>
    <x v="1"/>
    <s v="Accessories&amp;Peripherals"/>
    <s v="LaptopAccessories"/>
    <x v="72"/>
    <n v="69"/>
    <n v="299"/>
    <n v="0.77"/>
    <s v="Yes"/>
    <n v="4.3"/>
    <x v="0"/>
    <n v="4.3"/>
    <n v="255"/>
    <n v="10.355431850840953"/>
    <n v="17595"/>
    <x v="2"/>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8XMSKKMM"/>
    <s v="7SEVEN¬Æ Bluetooth Voice Command Remote for Xiaomi Redmi Mi Smart TV with Netflix &amp; Prime Video Hot Keys XMRM-00A"/>
    <x v="0"/>
    <s v="HomeTheater,TV&amp;Video"/>
    <s v="Accessories"/>
    <x v="136"/>
    <n v="799"/>
    <n v="1999"/>
    <n v="0.6"/>
    <s v="Yes"/>
    <n v="3.3"/>
    <x v="2"/>
    <n v="3.744117647058824"/>
    <n v="576"/>
    <n v="10.338167088668373"/>
    <n v="460224"/>
    <x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B5KZ3C53"/>
    <s v="KENT Smart Multi Cooker Cum Kettle 1.2 Liter 800 Watts, Electric Cooker with Steamer &amp; Boiler for Idlis, Instant Noodles, Momos, Eggs, &amp; Steam Vegetables, Inner Stainless Steel &amp; Cool Touch Outer Body"/>
    <x v="2"/>
    <s v="Kitchen&amp;HomeAppliances"/>
    <s v="SmallKitchenAppliances"/>
    <x v="88"/>
    <n v="1599"/>
    <n v="2900"/>
    <n v="0.45"/>
    <s v="No"/>
    <n v="3.7"/>
    <x v="0"/>
    <n v="3.9"/>
    <n v="441"/>
    <n v="10.317146850461459"/>
    <n v="705159"/>
    <x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BBWJFK5C"/>
    <s v="Shakti Technology S3 High Pressure Car Washer Machine 1800 Watts and Pressure 120 Bar for Cleaning Car, Bike &amp; Home"/>
    <x v="2"/>
    <s v="Kitchen&amp;HomeAppliances"/>
    <s v="Vacuum,Cleaning&amp;Ironing"/>
    <x v="144"/>
    <n v="4899"/>
    <n v="8999"/>
    <n v="0.46"/>
    <s v="No"/>
    <n v="4.0999999999999996"/>
    <x v="0"/>
    <n v="4.1500000000000004"/>
    <n v="297"/>
    <n v="10.267997495916461"/>
    <n v="1455003"/>
    <x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8BG4M4N7"/>
    <s v="PRUSHTI COVER AND BAGS, Protective Case for Airtel Xstream settop Box Remote Remote Control Pouch Cover Holder PU Leather Cover Holder(only Cover for Selling Purpose)"/>
    <x v="0"/>
    <s v="HomeTheater,TV&amp;Video"/>
    <s v="Accessories"/>
    <x v="136"/>
    <n v="199"/>
    <n v="499"/>
    <n v="0.6"/>
    <s v="Yes"/>
    <n v="3.8"/>
    <x v="0"/>
    <n v="3.7575757575757578"/>
    <n v="538"/>
    <n v="10.264151723731988"/>
    <n v="107062"/>
    <x v="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9GBBJV72"/>
    <s v="HP 330 Wireless Black Keyboard and Mouse Set with Numeric Keypad, 2.4GHz Wireless Connection and 1600 DPI, USB Receiver, LED Indicators , Black(2V9E6AA)"/>
    <x v="1"/>
    <s v="Accessories&amp;Peripherals"/>
    <s v="Keyboards,Mice&amp;InputDevices"/>
    <x v="48"/>
    <n v="1409"/>
    <n v="2199"/>
    <n v="0.36"/>
    <s v="No"/>
    <n v="3.9"/>
    <x v="0"/>
    <n v="3.9"/>
    <n v="427"/>
    <n v="10.262630699151371"/>
    <n v="601643"/>
    <x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BFWGBX61"/>
    <s v="Ambrane Unbreakable 3A Fast Charging Braided Type C Cable    1.5 Meter (RCT15, Blue) Supports QC 2.0/3.0 Charging"/>
    <x v="1"/>
    <s v="Accessories&amp;Peripherals"/>
    <s v="Cables&amp;Accessories"/>
    <x v="0"/>
    <n v="199"/>
    <n v="349"/>
    <n v="0.43"/>
    <s v="No"/>
    <n v="4.0999999999999996"/>
    <x v="0"/>
    <n v="4.1076923076923082"/>
    <n v="314"/>
    <n v="10.262291044028052"/>
    <n v="62486"/>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9474JWN6"/>
    <s v="HealthSense Rechargeable Lint Remover for Clothes | Fuzz and Fur Remover | Electric Fabric Shaver, Trimmer for Clothes, Carpet, Sofa, Sweaters, Curtains | One-Year Warranty Included - New-Feel LR350"/>
    <x v="2"/>
    <s v="Kitchen&amp;HomeAppliances"/>
    <s v="Vacuum,Cleaning&amp;Ironing"/>
    <x v="32"/>
    <n v="999"/>
    <n v="1500"/>
    <n v="0.33"/>
    <s v="No"/>
    <n v="4.2"/>
    <x v="0"/>
    <n v="3.9538461538461545"/>
    <n v="386"/>
    <n v="10.231411046305544"/>
    <n v="385614"/>
    <x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J2QCKKM"/>
    <s v="Havells Zella Flap Auto Immersion Rod 1500 Watts"/>
    <x v="2"/>
    <s v="Heating,Cooling&amp;AirQuality"/>
    <s v="WaterHeaters&amp;Geysers"/>
    <x v="42"/>
    <n v="1499"/>
    <n v="3500"/>
    <n v="0.56999999999999995"/>
    <s v="Yes"/>
    <n v="4.0999999999999996"/>
    <x v="0"/>
    <n v="4.0999999999999996"/>
    <n v="303"/>
    <n v="10.17978169279589"/>
    <n v="454197"/>
    <x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DL9978Y"/>
    <s v="Hindware Atlantic Compacto 3 Litre Instant water heater with Stainless Steel Tank, Robust Construction, Pressure Relief Valve And I-thermostat Feature (White And Grey)"/>
    <x v="2"/>
    <s v="Heating,Cooling&amp;AirQuality"/>
    <s v="WaterHeaters&amp;Geysers"/>
    <x v="29"/>
    <n v="2399"/>
    <n v="4590"/>
    <n v="0.48"/>
    <s v="No"/>
    <n v="4.0999999999999996"/>
    <x v="0"/>
    <n v="3.84"/>
    <n v="444"/>
    <n v="10.169702442166777"/>
    <n v="1065156"/>
    <x v="1"/>
    <s v="Stainless Steel Tank|Copper Heating element|ISI Certified|Class 1 Working Pressure|Superior Safety"/>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9TT6BFDX"/>
    <s v="Cotbolt Silicone Protective Case Cover for LG an MR21GA Magic Remote Shockproof for LG Smart TV Remote 2021 Protective Skin Waterproof Anti Lost (Black) (Remote Not Included)"/>
    <x v="0"/>
    <s v="HomeTheater,TV&amp;Video"/>
    <s v="Accessories"/>
    <x v="136"/>
    <n v="399"/>
    <n v="1999"/>
    <n v="0.8"/>
    <s v="Yes"/>
    <n v="4.5"/>
    <x v="1"/>
    <n v="3.7562500000000001"/>
    <n v="505"/>
    <n v="10.157465378879497"/>
    <n v="201495"/>
    <x v="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BW2GP18"/>
    <s v="Croma 3A Fast charge 1m Type-C to All Type-C Phones sync and charge cable, Made in India, 480Mbps Data transfer rate, Tested Durability with 8000+ bends (12 months warranty) - CRCMA0106sTC10, Black"/>
    <x v="1"/>
    <s v="Accessories&amp;Peripherals"/>
    <s v="Cables&amp;Accessories"/>
    <x v="0"/>
    <n v="129"/>
    <n v="1000"/>
    <n v="0.87"/>
    <s v="Yes"/>
    <n v="3.9"/>
    <x v="0"/>
    <n v="4.1080000000000005"/>
    <n v="295"/>
    <n v="10.152066349030122"/>
    <n v="38055"/>
    <x v="2"/>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7YQ5SN4H"/>
    <s v="Cello Non-Stick Aluminium Sandwich Gas Toaster(Black)"/>
    <x v="2"/>
    <s v="Kitchen&amp;HomeAppliances"/>
    <s v="SmallKitchenAppliances"/>
    <x v="35"/>
    <n v="299"/>
    <n v="595"/>
    <n v="0.5"/>
    <s v="Yes"/>
    <n v="4"/>
    <x v="0"/>
    <n v="4.05"/>
    <n v="314"/>
    <n v="10.118157742847881"/>
    <n v="93886"/>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98LCVYPW"/>
    <s v="Dealfreez Case Compatible for Fire TV Stick 4K All Alexa Voice Remote Shockproof Silicone Anti-Lost Cover with Loop (C-Black)"/>
    <x v="0"/>
    <s v="HomeTheater,TV&amp;Video"/>
    <s v="Accessories"/>
    <x v="136"/>
    <n v="349"/>
    <n v="999"/>
    <n v="0.65"/>
    <s v="Yes"/>
    <n v="4.2"/>
    <x v="0"/>
    <n v="3.7322580645161292"/>
    <n v="513"/>
    <n v="10.118013963475917"/>
    <n v="179037"/>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B466C3G4"/>
    <s v="Karbonn 80 cm (32 inches) Millenium Bezel-Less Series HD Ready Smart LED TV KJW32SKHD (Phantom Black)"/>
    <x v="0"/>
    <s v="HomeTheater,TV&amp;Video"/>
    <s v="Televisions"/>
    <x v="22"/>
    <n v="8990"/>
    <n v="18990"/>
    <n v="0.53"/>
    <s v="Yes"/>
    <n v="3.9"/>
    <x v="0"/>
    <n v="3.9749999999999996"/>
    <n v="350"/>
    <n v="10.117595787951648"/>
    <n v="3146500"/>
    <x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9XHXXCFH"/>
    <s v="AGARO Regal Electric Rice Cooker, 3L Ceramic Inner Bowl, Cooks Up to 600 Gms Raw Rice, SS Steamer, Preset Cooking Functions, Preset Timer, Keep Warm Function, LED Display, Black"/>
    <x v="2"/>
    <s v="Kitchen&amp;HomeAppliances"/>
    <s v="SmallKitchenAppliances"/>
    <x v="88"/>
    <n v="3685"/>
    <n v="5495"/>
    <n v="0.33"/>
    <s v="No"/>
    <n v="4.0999999999999996"/>
    <x v="0"/>
    <n v="4.0999999999999996"/>
    <n v="290"/>
    <n v="10.10196125484222"/>
    <n v="1068650"/>
    <x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2CZTCL2"/>
    <s v="Wipro Vesta 1.8 litre Cool touch electric Kettle with Auto cut off | Double Layer outer body | Triple Protection - Dry Boil, Steam &amp; Over Heat |Stainless Steel Inner Body | (Black, 1500 Watt)"/>
    <x v="2"/>
    <s v="Kitchen&amp;HomeAppliances"/>
    <s v="SmallKitchenAppliances"/>
    <x v="17"/>
    <n v="1299"/>
    <n v="1999"/>
    <n v="0.35"/>
    <s v="No"/>
    <n v="3.8"/>
    <x v="0"/>
    <n v="3.9749999999999996"/>
    <n v="311"/>
    <n v="9.9142645112233101"/>
    <n v="403989"/>
    <x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B2DD8BQ8"/>
    <s v="Wipro Vesta Grill 1000 Watt Sandwich Maker |Dual function-SW Maker&amp;Griller|Non stick Coat -BPA&amp;PTFE Free |Auto Temp Cut-off| Height Control -180·∂ø&amp;105·∂ø |2 year warranty|SS Finish|Standard size"/>
    <x v="2"/>
    <s v="Kitchen&amp;HomeAppliances"/>
    <s v="SmallKitchenAppliances"/>
    <x v="35"/>
    <n v="2079"/>
    <n v="3099"/>
    <n v="0.33"/>
    <s v="No"/>
    <n v="4.0999999999999996"/>
    <x v="0"/>
    <n v="4.0999999999999996"/>
    <n v="282"/>
    <n v="10.052324385649589"/>
    <n v="586278"/>
    <x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B2RBP83P"/>
    <s v="Lenovo IdeaPad 3 11th Gen Intel Core i3 15.6&quot; FHD Thin &amp; Light Laptop(8GB/512GB SSD/Windows 11/Office 2021/2Yr Warranty/3months Xbox Game Pass/Platinum Grey/1.7Kg), 81X800LGIN"/>
    <x v="1"/>
    <s v="Laptops"/>
    <s v="TraditionalLaptops"/>
    <x v="158"/>
    <n v="37247"/>
    <n v="59890"/>
    <n v="0.38"/>
    <s v="No"/>
    <n v="4"/>
    <x v="0"/>
    <n v="4"/>
    <n v="323"/>
    <n v="10.042180040826448"/>
    <n v="12030781"/>
    <x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9L8DSSFH"/>
    <s v="7SEVEN¬Æ Compatible for Samsung Smart 4K Ultra HD TV Monitor Remote Control Replacement of Original Samsung TV Remote for LED OLED UHD QLED and Suitable for 6 7 8 Series Samsung TV with Hot Keys BN59-01259E"/>
    <x v="0"/>
    <s v="HomeTheater,TV&amp;Video"/>
    <s v="Accessories"/>
    <x v="136"/>
    <n v="399"/>
    <n v="999"/>
    <n v="0.6"/>
    <s v="Yes"/>
    <n v="3.6"/>
    <x v="0"/>
    <n v="3.7166666666666668"/>
    <n v="493"/>
    <n v="10.011685160166222"/>
    <n v="196707"/>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9N6TTHT6"/>
    <s v="E-COSMOS Plug in LED Night Light Mini USB LED Light Flexible USB LED Ambient Light Mini USB LED Light, LED Portable car Bulb, Indoor, Outdoor, Reading, Sleep (4 pcs)"/>
    <x v="1"/>
    <s v="Accessories&amp;Peripherals"/>
    <s v="USBGadgets"/>
    <x v="90"/>
    <n v="89"/>
    <n v="99"/>
    <n v="0.1"/>
    <s v="No"/>
    <n v="4.2"/>
    <x v="0"/>
    <n v="4.2"/>
    <n v="241"/>
    <n v="10.012024537117812"/>
    <n v="21449"/>
    <x v="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8GJNM9N7"/>
    <s v="LOHAYA Television Remote Compatible for VU LED LCD HD Tv Remote Control Model No :- EN2B27V"/>
    <x v="0"/>
    <s v="HomeTheater,TV&amp;Video"/>
    <s v="Accessories"/>
    <x v="136"/>
    <n v="299"/>
    <n v="1199"/>
    <n v="0.75"/>
    <s v="Yes"/>
    <n v="3.7"/>
    <x v="0"/>
    <n v="3.7206896551724133"/>
    <n v="490"/>
    <n v="10.012679068967872"/>
    <n v="146510"/>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SB6SJB4"/>
    <s v="Amazon Brand - Solimo Fast Charging Braided Type C Data Cable Seam, Suitable For All Supported Mobile Phones (1 Meter, Black)"/>
    <x v="1"/>
    <s v="Accessories&amp;Peripherals"/>
    <s v="Cables&amp;Accessories"/>
    <x v="0"/>
    <n v="129"/>
    <n v="599"/>
    <n v="0.78"/>
    <s v="Yes"/>
    <n v="4.0999999999999996"/>
    <x v="0"/>
    <n v="4.1166666666666663"/>
    <n v="265"/>
    <n v="9.9824294041312243"/>
    <n v="34185"/>
    <x v="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DCVRW98"/>
    <s v="SoniVision SA-D10 SA-D100 SA-D40 Home Theater Systems Remote Compatible with Sony RM-ANU156"/>
    <x v="0"/>
    <s v="HomeTheater,TV&amp;Video"/>
    <s v="Accessories"/>
    <x v="136"/>
    <n v="209"/>
    <n v="499"/>
    <n v="0.57999999999999996"/>
    <s v="Yes"/>
    <n v="4"/>
    <x v="0"/>
    <n v="3.7214285714285715"/>
    <n v="479"/>
    <n v="9.9780477476620071"/>
    <n v="100111"/>
    <x v="0"/>
    <s v="Please Match The Image With Your Existing Remote Before Placing The Order|Best Quality Plastic Body.Soft Rubber Keypad.|All Products are checked by Testing machine Before Shipment.|Before Use Please Use New Battery|Compatible Device: SA-D10 SA-D100 SA-D40 Sony Home Theater."/>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1M265AAK"/>
    <s v="Morphy Richards Aristo 2000 Watts PTC Room Heater (White)"/>
    <x v="2"/>
    <s v="Heating,Cooling&amp;AirQuality"/>
    <s v="RoomHeaters"/>
    <x v="97"/>
    <n v="3711"/>
    <n v="4495"/>
    <n v="0.17"/>
    <s v="No"/>
    <n v="4.3"/>
    <x v="0"/>
    <n v="3.9083333333333332"/>
    <n v="356"/>
    <n v="9.9766782779718213"/>
    <n v="1321116"/>
    <x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MGB3CH9"/>
    <s v="Samsung Galaxy M04 Dark Blue, 4GB RAM, 64GB Storage | Upto 8GB RAM with RAM Plus | MediaTek Helio P35 | 5000 mAh Battery"/>
    <x v="0"/>
    <s v="Mobiles&amp;Accessories"/>
    <s v="Smartphones&amp;BasicMobiles"/>
    <x v="3"/>
    <n v="9499"/>
    <n v="11999"/>
    <n v="0.21"/>
    <s v="No"/>
    <n v="4.2"/>
    <x v="0"/>
    <n v="4.0600000000000005"/>
    <n v="284"/>
    <n v="9.9666701316345527"/>
    <n v="2697716"/>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7V5YF4ND"/>
    <s v="LOHAYA LCD/LED Remote Compatible for Sony Bravia Smart LCD LED UHD OLED QLED 4K Ultra HD TV Remote Control with YouTube &amp; Netflix Function [ Compatible for Sony Tv Remote Control ]"/>
    <x v="0"/>
    <s v="HomeTheater,TV&amp;Video"/>
    <s v="Accessories"/>
    <x v="136"/>
    <n v="299"/>
    <n v="1199"/>
    <n v="0.75"/>
    <s v="Yes"/>
    <n v="3.5"/>
    <x v="0"/>
    <n v="3.7111111111111108"/>
    <n v="466"/>
    <n v="9.9061315345453487"/>
    <n v="139334"/>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MGB2TPR"/>
    <s v="Samsung Galaxy M04 Light Green, 4GB RAM, 64GB Storage | Upto 8GB RAM with RAM Plus | MediaTek Helio P35 | 5000 mAh Battery"/>
    <x v="0"/>
    <s v="Mobiles&amp;Accessories"/>
    <s v="Smartphones&amp;BasicMobiles"/>
    <x v="3"/>
    <n v="9499"/>
    <n v="11999"/>
    <n v="0.21"/>
    <s v="No"/>
    <n v="4.2"/>
    <x v="0"/>
    <n v="4.0250000000000004"/>
    <n v="284"/>
    <n v="9.8807505615342546"/>
    <n v="2697716"/>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94G9L9LT"/>
    <s v="KENT 16088 Vogue Electric Kettle 1.8 Litre 1500 W | Stainless Steel body | Auto shut off over heating protection | 1 Year Warranty"/>
    <x v="2"/>
    <s v="Kitchen&amp;HomeAppliances"/>
    <s v="SmallKitchenAppliances"/>
    <x v="17"/>
    <n v="999"/>
    <n v="1950"/>
    <n v="0.49"/>
    <s v="No"/>
    <n v="3.8"/>
    <x v="0"/>
    <n v="4.0333333333333332"/>
    <n v="305"/>
    <n v="10.02574308680904"/>
    <n v="304695"/>
    <x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VL9KFDB"/>
    <s v="Havells Gatik Neo 400mm Pedestal Fan (Aqua Blue)"/>
    <x v="2"/>
    <s v="Heating,Cooling&amp;AirQuality"/>
    <s v="Fans"/>
    <x v="127"/>
    <n v="2399"/>
    <n v="4200"/>
    <n v="0.43"/>
    <s v="No"/>
    <n v="3.8"/>
    <x v="0"/>
    <n v="3.8"/>
    <n v="397"/>
    <n v="9.879555673880013"/>
    <n v="952403"/>
    <x v="1"/>
    <s v="Twin Colour design.Wattage: 60 watts.Voltage: 230 volts.Number of speeds: 3|Jerk free / Smooth Oscillation|Three speed control|Attractive colour combinations; 2 Years Warranty|Controller Type: Remote Control; Mounting Type: Floor Mount; Material Type: Plastic"/>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8VGDBF3B"/>
    <s v="Kuber Industries Round Non Woven Fabric Foldable Laundry Basket|Toy Storage Basket|Cloth Storage Basket With Handles| Capicity 45 Ltr (Grey &amp; Black)-KUBMART11446"/>
    <x v="2"/>
    <s v="HomeStorage&amp;Organization"/>
    <s v="LaundryOrganization"/>
    <x v="99"/>
    <n v="395"/>
    <n v="499"/>
    <n v="0.21"/>
    <s v="No"/>
    <n v="4"/>
    <x v="0"/>
    <n v="3.9"/>
    <n v="330"/>
    <n v="9.8273291757253034"/>
    <n v="130350"/>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B5F3YZY4"/>
    <s v="Wayona 3in1 Nylon Braided 66W USB Fast Charging Cable with Type C, Lightening and Micro USB Port, Compatible with iPhone, iPad, Samsung Galaxy, OnePlus, Mi, Oppo, Vivo, iQOO, Xiaomi (1M, Black)"/>
    <x v="1"/>
    <s v="Accessories&amp;Peripherals"/>
    <s v="Cables&amp;Accessories"/>
    <x v="0"/>
    <n v="449"/>
    <n v="1099"/>
    <n v="0.59"/>
    <s v="Yes"/>
    <n v="4"/>
    <x v="0"/>
    <n v="4.1173913043478256"/>
    <n v="242"/>
    <n v="9.8224745265113107"/>
    <n v="108658"/>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127FZCK"/>
    <s v="Astigo Compatible Remote for Airtel Digital Set Top Box (Pairing Required with TV Remote)"/>
    <x v="0"/>
    <s v="HomeTheater,TV&amp;Video"/>
    <s v="Accessories"/>
    <x v="136"/>
    <n v="299"/>
    <n v="899"/>
    <n v="0.67"/>
    <s v="Yes"/>
    <n v="3.8"/>
    <x v="0"/>
    <n v="3.7192307692307689"/>
    <n v="425"/>
    <n v="9.7793810858935721"/>
    <n v="127075"/>
    <x v="0"/>
    <s v="Not Suitable for Airtel Internet Tv Set top box|Just Insert the battery and you are ready to use|Match your old remote image before placing an order.|Quality plastic used|Customer Care at 9599141927(whatsapp) for compatibility check and technical issue."/>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B1MDZV9C"/>
    <s v="INALSA Upright Vacuum Cleaner, 2-in-1,Handheld &amp; Stick for Home &amp; Office Use,800W- with 16KPA Strong Suction &amp; HEPA Filtration|0.8L Dust Tank|Includes Multiple Accessories,(Grey/Black)"/>
    <x v="2"/>
    <s v="Kitchen&amp;HomeAppliances"/>
    <s v="Vacuum,Cleaning&amp;Ironing"/>
    <x v="47"/>
    <n v="2286"/>
    <n v="4495"/>
    <n v="0.49"/>
    <s v="No"/>
    <n v="3.9"/>
    <x v="0"/>
    <n v="3.9"/>
    <n v="326"/>
    <n v="9.8067362353751157"/>
    <n v="745236"/>
    <x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97ZQTDVZ"/>
    <s v="7SEVEN¬Æ TCL Remote Control Smart TV RC802V Remote Compatible for TCL TV Remote Original 55EP680 40A325 49S6500 55P8S 55P8 50P8 65P8 40S6500 43S6500FS 49S6800FS 49S6800 49S6510FS(Without Voice Function/Google Assistant and Non-Bluetooth remote)"/>
    <x v="0"/>
    <s v="HomeTheater,TV&amp;Video"/>
    <s v="Accessories"/>
    <x v="136"/>
    <n v="399"/>
    <n v="899"/>
    <n v="0.56000000000000005"/>
    <s v="Yes"/>
    <n v="3.4"/>
    <x v="2"/>
    <n v="3.7159999999999997"/>
    <n v="431"/>
    <n v="9.793457603164212"/>
    <n v="171969"/>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97JVLW3L"/>
    <s v="Irusu Play VR Plus Virtual Reality Headset with Headphones for Gaming (Black)"/>
    <x v="0"/>
    <s v="HomeTheater,TV&amp;Video"/>
    <s v="Accessories"/>
    <x v="159"/>
    <n v="2699"/>
    <n v="3500"/>
    <n v="0.23"/>
    <s v="No"/>
    <n v="3.5"/>
    <x v="0"/>
    <n v="3.5"/>
    <n v="621"/>
    <n v="9.7782663464178654"/>
    <n v="1676079"/>
    <x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BMGG6NKT"/>
    <s v="Samsung Galaxy M04 Dark Blue, 4GB RAM, 128GB Storage | Upto 8GB RAM with RAM Plus | MediaTek Helio P35 | 5000 mAh Battery"/>
    <x v="0"/>
    <s v="Mobiles&amp;Accessories"/>
    <s v="Smartphones&amp;BasicMobiles"/>
    <x v="3"/>
    <n v="10499"/>
    <n v="13499"/>
    <n v="0.22"/>
    <s v="No"/>
    <n v="4.2"/>
    <x v="0"/>
    <n v="3.9666666666666663"/>
    <n v="284"/>
    <n v="9.7375512780337559"/>
    <n v="2981716"/>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BCKWZ884"/>
    <s v="Caldipree Silicone Case Cover Compatible for 2022 Samsung Smart TV Remote QLED TV BN68-13897A TM2280E (2022-BLACK)"/>
    <x v="0"/>
    <s v="HomeTheater,TV&amp;Video"/>
    <s v="Accessories"/>
    <x v="136"/>
    <n v="547"/>
    <n v="2999"/>
    <n v="0.82"/>
    <s v="Yes"/>
    <n v="4.3"/>
    <x v="0"/>
    <n v="3.7291666666666661"/>
    <n v="407"/>
    <n v="9.7355868581893432"/>
    <n v="222629"/>
    <x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7QZ3CZ48"/>
    <s v="boAt BassHeads 122 Wired Earphones with Heavy Bass, Integrated Controls and Mic (Gun Metal)"/>
    <x v="0"/>
    <s v="Headphones,Earbuds&amp;Accessories"/>
    <s v="Headphones"/>
    <x v="7"/>
    <n v="399"/>
    <n v="1290"/>
    <n v="0.69"/>
    <s v="Yes"/>
    <n v="4.2"/>
    <x v="0"/>
    <n v="4.2"/>
    <n v="206"/>
    <n v="9.727075450919056"/>
    <n v="82194"/>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8S74GTBT"/>
    <s v="Zebronics Astra 10 Portable Wireless BT v5.0 Speaker, 10W RMS Power, 15* Hours Backup, 2.25&quot; Drive Size, up to 6.4&quot; Mobile Holder Support, Carry Handle, USB, mSD, AUX Input and FM Radio with Antenna"/>
    <x v="0"/>
    <s v="HomeAudio"/>
    <s v="Speakers"/>
    <x v="57"/>
    <n v="799"/>
    <n v="1999"/>
    <n v="0.6"/>
    <s v="Yes"/>
    <n v="3.7"/>
    <x v="0"/>
    <n v="3.7"/>
    <n v="418"/>
    <n v="9.7021918849752922"/>
    <n v="333982"/>
    <x v="1"/>
    <s v="Wireless Portable Speaker with Mobile Holder|Easy to Carry handle|Supporting Bluetooth, USB, AUX &amp; Micro SD Card|Adjustable FM Antenna|Media/ Volume Control, Call Function|Built-in rechargeable battery|Mobile Holder supports upto 16.25cm size phones"/>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9SFRNKSR"/>
    <s v="FABWARE Lint Remover for Clothes - Sticky Lint Roller for Clothes, Furniture, Wool, Coat, Car Seats, Carpet, Fabric, Dust Cleaner, Pet Hair Remover with 1 Handle &amp; 1 Refill Total 60 Sheets &amp; 1 Cover"/>
    <x v="2"/>
    <s v="Kitchen&amp;HomeAppliances"/>
    <s v="Vacuum,Cleaning&amp;Ironing"/>
    <x v="32"/>
    <n v="298"/>
    <n v="499"/>
    <n v="0.4"/>
    <s v="No"/>
    <n v="4.4000000000000004"/>
    <x v="0"/>
    <n v="3.933333333333334"/>
    <n v="290"/>
    <n v="9.69131242334457"/>
    <n v="86420"/>
    <x v="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09P2LIL4"/>
    <s v="Bajaj Majesty RX10 2000 Watts Heat Convector Room Heater (White, ISI Approved)"/>
    <x v="2"/>
    <s v="Heating,Cooling&amp;AirQuality"/>
    <s v="RoomHeaters"/>
    <x v="146"/>
    <n v="2219"/>
    <n v="3080"/>
    <n v="0.28000000000000003"/>
    <s v="No"/>
    <n v="3.6"/>
    <x v="0"/>
    <n v="3.6"/>
    <n v="468"/>
    <n v="9.6162222337743"/>
    <n v="1038492"/>
    <x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B5ZF3NRK"/>
    <s v="CEDO 65W OnePlus Dash Warp Charge Cable, USB A to Type C Data Sync Fast Charging Cable Compatible with One Plus 3 /3T /5 /5T /6 /6T /7 /7T /7 pro &amp; for All Type C Devices - 1 Meter, Red"/>
    <x v="1"/>
    <s v="Accessories&amp;Peripherals"/>
    <s v="Cables&amp;Accessories"/>
    <x v="0"/>
    <n v="349"/>
    <n v="599"/>
    <n v="0.42"/>
    <s v="No"/>
    <n v="4.0999999999999996"/>
    <x v="0"/>
    <n v="4.1227272727272721"/>
    <n v="210"/>
    <n v="9.5823826679773045"/>
    <n v="7329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FHHTL8L"/>
    <s v="Empty Mist Trigger Plastic Spray Bottle for Multi use 200ml Pack of 2"/>
    <x v="2"/>
    <s v="HomeStorage&amp;Organization"/>
    <s v="LaundryOrganization"/>
    <x v="129"/>
    <n v="85"/>
    <n v="199"/>
    <n v="0.56999999999999995"/>
    <s v="Yes"/>
    <n v="4.0999999999999996"/>
    <x v="0"/>
    <n v="4.0999999999999996"/>
    <n v="212"/>
    <n v="9.5463563740988242"/>
    <n v="18020"/>
    <x v="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8W9BK4MD"/>
    <s v="Tom &amp; Jerry Folding Laundry Basket for Clothes with Lid &amp; Handle, Toys Organiser, 75 Litre, Green"/>
    <x v="2"/>
    <s v="HomeStorage&amp;Organization"/>
    <s v="LaundryOrganization"/>
    <x v="99"/>
    <n v="351"/>
    <n v="899"/>
    <n v="0.61"/>
    <s v="Yes"/>
    <n v="3.9"/>
    <x v="0"/>
    <n v="3.8499999999999996"/>
    <n v="296"/>
    <n v="9.5201123298712655"/>
    <n v="103896"/>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BL2KHQW"/>
    <s v="KENT POWP-Sediment Filter 10'' Thread WCAP"/>
    <x v="2"/>
    <s v="Kitchen&amp;HomeAppliances"/>
    <s v="WaterPurifiers&amp;Accessories"/>
    <x v="105"/>
    <n v="231"/>
    <n v="260"/>
    <n v="0.11"/>
    <s v="No"/>
    <n v="4.0999999999999996"/>
    <x v="0"/>
    <n v="3.5333333333333332"/>
    <n v="490"/>
    <n v="9.5084879388344881"/>
    <n v="113190"/>
    <x v="0"/>
    <s v="Sediment filter 10 inch Kent"/>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836JGZ74"/>
    <s v="CSI INTERNATIONAL¬Æ Instant Water Geyser, Water Heater, Portable Water Heater, Geyser Made of First Class ABS Plastic 3KW (White)"/>
    <x v="2"/>
    <s v="Heating,Cooling&amp;AirQuality"/>
    <s v="WaterHeaters&amp;Geysers"/>
    <x v="29"/>
    <n v="1049"/>
    <n v="2499"/>
    <n v="0.57999999999999996"/>
    <s v="Yes"/>
    <n v="3.6"/>
    <x v="0"/>
    <n v="3.7749999999999999"/>
    <n v="328"/>
    <n v="9.5024145147611527"/>
    <n v="344072"/>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9Y358DZQ"/>
    <s v="Pigeon Zest Mixer Grinder 3 Speed Control 750 Watt Powerful Copper Motor with 3 Stainless Steel Jars for Dry Grinding, Wet Grinding and Making Chutney and 3 Polycarbonate lids - Blue"/>
    <x v="2"/>
    <s v="Kitchen&amp;HomeAppliances"/>
    <s v="SmallKitchenAppliances"/>
    <x v="41"/>
    <n v="2033"/>
    <n v="4295"/>
    <n v="0.53"/>
    <s v="Yes"/>
    <n v="3.4"/>
    <x v="2"/>
    <n v="3.5999999999999996"/>
    <n v="422"/>
    <n v="9.4548253225501515"/>
    <n v="857926"/>
    <x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8MZNT7GP"/>
    <s v="Havells OFR 13 Wave Fin with PTC Fan Heater 2900 Watts (Black)"/>
    <x v="2"/>
    <s v="Heating,Cooling&amp;AirQuality"/>
    <s v="RoomHeaters"/>
    <x v="91"/>
    <n v="12499"/>
    <n v="19825"/>
    <n v="0.37"/>
    <s v="No"/>
    <n v="4.0999999999999996"/>
    <x v="0"/>
    <n v="3.7647058823529407"/>
    <n v="322"/>
    <n v="9.4464094958347395"/>
    <n v="4024678"/>
    <x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BMVWKZ8G"/>
    <s v="Newly Launched Boult Dive+ with 1.85&quot; HD Display, Bluetooth Calling Smartwatch, 500 Nits Brightness, 7 Days Battery Life, 150+ Watch Faces, 100+ Sport Modes, IP68 Waterproof Smart Watch (Jet Black)"/>
    <x v="0"/>
    <s v="WearableTechnology"/>
    <s v="SmartWatches"/>
    <x v="20"/>
    <n v="1999"/>
    <n v="8499"/>
    <n v="0.76"/>
    <s v="Yes"/>
    <n v="4.3"/>
    <x v="0"/>
    <n v="3.9571428571428569"/>
    <n v="240"/>
    <n v="9.4259817256176923"/>
    <n v="479760"/>
    <x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9LMMFW3S"/>
    <s v="IKEA Milk Frother for Your Milk, Coffee,(Cold and hot Drinks), Black"/>
    <x v="2"/>
    <s v="Kitchen&amp;HomeAppliances"/>
    <s v="Coffee,Tea&amp;Espresso"/>
    <x v="138"/>
    <n v="229"/>
    <n v="399"/>
    <n v="0.43"/>
    <s v="No"/>
    <n v="3.6"/>
    <x v="0"/>
    <n v="3.55"/>
    <n v="451"/>
    <n v="9.4257414435804048"/>
    <n v="103279"/>
    <x v="0"/>
    <s v="Frothes milk up in 15-20 seconds.|Can be used for both cold and hot milk.|Batteries are sold separately, 2 pcs LR6 AA 1.5V required.|Two AA batteries should be placed in opposite direction in frother as in last image|New Batteries are recommended to work efficiently"/>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9XTQFFCG"/>
    <s v="FYA Handheld Vacuum Cleaner Cordless, Wireless Hand Vacuum&amp;Air Blower 2-in-1, Mini Portable Car Vacuum Cleaner with Powerful Suction, USB Rechargeable Vacuum for Pet Hair, Home and Car"/>
    <x v="2"/>
    <s v="Kitchen&amp;HomeAppliances"/>
    <s v="Vacuum,Cleaning&amp;Ironing"/>
    <x v="47"/>
    <n v="2669"/>
    <n v="3199"/>
    <n v="0.17"/>
    <s v="No"/>
    <n v="3.9"/>
    <x v="0"/>
    <n v="3.9"/>
    <n v="260"/>
    <n v="9.4248979786192955"/>
    <n v="693940"/>
    <x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9HN7LD5L"/>
    <s v="PROLEGEND¬Æ PL-T002 Universal TV Stand Table Top for Most 22 to 65 inch LCD Flat Screen TV, VESA up to 800 by 400mm"/>
    <x v="0"/>
    <s v="HomeTheater,TV&amp;Video"/>
    <s v="Accessories"/>
    <x v="134"/>
    <n v="1850"/>
    <n v="4500"/>
    <n v="0.59"/>
    <s v="Yes"/>
    <n v="4"/>
    <x v="0"/>
    <n v="4.1500000000000004"/>
    <n v="184"/>
    <n v="9.4087626728725073"/>
    <n v="340400"/>
    <x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9NY6TRXG"/>
    <s v="POCO C31 (Royal Blue, 64 GB) (4 GB RAM)"/>
    <x v="0"/>
    <s v="Mobiles&amp;Accessories"/>
    <s v="Smartphones&amp;BasicMobiles"/>
    <x v="3"/>
    <n v="8499"/>
    <n v="11999"/>
    <n v="0.28999999999999998"/>
    <s v="No"/>
    <n v="3.9"/>
    <x v="0"/>
    <n v="3.8499999999999996"/>
    <n v="276"/>
    <n v="9.4035471108981259"/>
    <n v="2345724"/>
    <x v="1"/>
    <s v="4 GB RAM | 64 GB ROM | Expandable Upto 512 GB 16.59 cm (6.53 inch) HD+ Display 13MP + 2MP + 2MP | 5MP Front Camera 5000 mAh Lithium-ion Polymer Battery MediaTek Helio G35 Processor"/>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JKNF147"/>
    <s v="Electvision Remote Control Compatible with Kodak/Thomson Smart led tv (Without Voice) Before Placing Order for verification Contact Our coustmer Care 7738090464"/>
    <x v="0"/>
    <s v="HomeTheater,TV&amp;Video"/>
    <s v="Accessories"/>
    <x v="136"/>
    <n v="339"/>
    <n v="1999"/>
    <n v="0.83"/>
    <s v="Yes"/>
    <n v="4"/>
    <x v="0"/>
    <n v="3.704347826086956"/>
    <n v="343"/>
    <n v="9.3962947524823619"/>
    <n v="116277"/>
    <x v="0"/>
    <s v="*Please match your previous remote before placing order. or for verification of remote contact our coustmer care 7738090464|. * Its Electvision compatible remote for kodak LED."/>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9KNMLH4Y"/>
    <s v="R B Nova Lint/Fabric Shaver for Cloths, Lint Remover for Woolen Sweaters, Blankets, Jackets/Burr Remover Pill Remover from Carpets, Pack of 1"/>
    <x v="2"/>
    <s v="Kitchen&amp;HomeAppliances"/>
    <s v="Vacuum,Cleaning&amp;Ironing"/>
    <x v="32"/>
    <n v="398"/>
    <n v="1999"/>
    <n v="0.8"/>
    <s v="Yes"/>
    <n v="4.0999999999999996"/>
    <x v="0"/>
    <n v="3.8909090909090911"/>
    <n v="257"/>
    <n v="9.3833930377478403"/>
    <n v="102286"/>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B2CWRDB1"/>
    <s v="Shakti Technology S5 High Pressure Car Washer Machine 1900 Watts and Pressure 125 Bar with 10 Meter Hose Pipe"/>
    <x v="2"/>
    <s v="Kitchen&amp;HomeAppliances"/>
    <s v="Vacuum,Cleaning&amp;Ironing"/>
    <x v="144"/>
    <n v="5999"/>
    <n v="9999"/>
    <n v="0.4"/>
    <s v="No"/>
    <n v="4.2"/>
    <x v="0"/>
    <n v="4.2"/>
    <n v="170"/>
    <n v="9.3785836636470457"/>
    <n v="1019830"/>
    <x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9W5XR9RT"/>
    <s v="Duracell USB C To Lightning Apple Certified (Mfi) Braided Sync &amp; Charge Cable For Iphone, Ipad And Ipod. Fast Charging Lightning Cable, 3.9 Feet (1.2M) - Black"/>
    <x v="1"/>
    <s v="Accessories&amp;Peripherals"/>
    <s v="Cables&amp;Accessories"/>
    <x v="0"/>
    <n v="970"/>
    <n v="1999"/>
    <n v="0.51"/>
    <s v="Yes"/>
    <n v="4.4000000000000004"/>
    <x v="0"/>
    <n v="4.1238095238095234"/>
    <n v="184"/>
    <n v="9.3493843657000468"/>
    <n v="178480"/>
    <x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9KRHXTLN"/>
    <s v="Candes Gloster All in One Silent Blower Fan Room Heater Ideal for Small and Medium Area, 2000 Watts (White)"/>
    <x v="2"/>
    <s v="Heating,Cooling&amp;AirQuality"/>
    <s v="RoomHeaters"/>
    <x v="91"/>
    <n v="1069"/>
    <n v="1699"/>
    <n v="0.37"/>
    <s v="No"/>
    <n v="3.9"/>
    <x v="0"/>
    <n v="3.7437499999999995"/>
    <n v="313"/>
    <n v="9.3478803699740975"/>
    <n v="334597"/>
    <x v="1"/>
    <s v="Motor : Powerful Motor for Quick Heating|Heat Setting : 2 Heat Setting 1000/2000 W|Warranty: 1 year limited warranty. For warranty claim|Over Heat Protection|Handle for Easy Portability|Heat Resistant Body and Stand for Stability|Hot Air Outlet and Safety Grills"/>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S1NDRQ"/>
    <s v="PrettyKrafts Laundry Square Shape Basket Bag/Foldable/Multipurpose/Carry Handles/Slanting Lid for Home, Cloth Storage,(Single) Jute Grey"/>
    <x v="2"/>
    <s v="HomeStorage&amp;Organization"/>
    <s v="LaundryOrganization"/>
    <x v="99"/>
    <n v="390"/>
    <n v="799"/>
    <n v="0.51"/>
    <s v="Yes"/>
    <n v="3.8"/>
    <x v="0"/>
    <n v="3.8"/>
    <n v="287"/>
    <n v="9.3456914534850775"/>
    <n v="111930"/>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8CKW1KH9"/>
    <s v="Tata Sky Universal Remote Compatible for SD/HD"/>
    <x v="0"/>
    <s v="HomeTheater,TV&amp;Video"/>
    <s v="Accessories"/>
    <x v="136"/>
    <n v="204"/>
    <n v="599"/>
    <n v="0.66"/>
    <s v="Yes"/>
    <n v="3.6"/>
    <x v="0"/>
    <n v="3.6909090909090905"/>
    <n v="339"/>
    <n v="9.343458548355958"/>
    <n v="69156"/>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J966M5K"/>
    <s v="Aquadpure Copper + Mineral RO+UV+UF 10 to 12 Liter RO + UV + TDS ADJUSTER Water Purifier with Copper Charge Technology black &amp; copper Best For Home and Office (Made In India)"/>
    <x v="2"/>
    <s v="Kitchen&amp;HomeAppliances"/>
    <s v="WaterPurifiers&amp;Accessories"/>
    <x v="59"/>
    <n v="4999"/>
    <n v="24999"/>
    <n v="0.8"/>
    <s v="Yes"/>
    <n v="4.5999999999999996"/>
    <x v="1"/>
    <n v="4.4499999999999993"/>
    <n v="124"/>
    <n v="9.3312495578858492"/>
    <n v="619876"/>
    <x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9LRZYBH1"/>
    <s v="KRISONS Thunder Speaker, Multimedia Home Theatre, Floor Standing Speaker, LED Display with Bluetooth, FM, USB, Micro SD Card, AUX Connectivity"/>
    <x v="0"/>
    <s v="HomeAudio"/>
    <s v="Speakers"/>
    <x v="160"/>
    <n v="2299"/>
    <n v="3999"/>
    <n v="0.43"/>
    <s v="No"/>
    <n v="3.8"/>
    <x v="0"/>
    <n v="3.8"/>
    <n v="282"/>
    <n v="9.3167884549923023"/>
    <n v="648318"/>
    <x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B3CBFBM"/>
    <s v="VU 138 cm (55 inches) Premium Series 4K Ultra HD Smart IPS LED TV 55UT (Black)"/>
    <x v="0"/>
    <s v="HomeTheater,TV&amp;Video"/>
    <s v="Televisions"/>
    <x v="22"/>
    <n v="29990"/>
    <n v="65000"/>
    <n v="0.54"/>
    <s v="Yes"/>
    <n v="4.0999999999999996"/>
    <x v="0"/>
    <n v="4"/>
    <n v="211"/>
    <n v="9.3053434437150049"/>
    <n v="6327890"/>
    <x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G43CCLC"/>
    <s v="NK STAR 950 Mbps USB WiFi Adapter Wireless Network Receiver Dongle for Desktop Laptop, (Support- Windows XP/7/8/10 &amp; MAC OS) NOt Support to DVR and HDTV"/>
    <x v="1"/>
    <s v="NetworkingDevices"/>
    <s v="NetworkAdapters"/>
    <x v="9"/>
    <n v="218"/>
    <n v="999"/>
    <n v="0.78"/>
    <s v="Yes"/>
    <n v="4.2"/>
    <x v="0"/>
    <n v="4.2"/>
    <n v="163"/>
    <n v="9.3023441618003311"/>
    <n v="35534"/>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84KSH3X"/>
    <s v="Wipro Vesta 1200 Watt GD203 Heavyweight Automatic Dry Iron| Quick Heat Up| Anti bacterial German Weilburger Double Coated Black Soleplate |2 Years Warranty"/>
    <x v="2"/>
    <s v="Kitchen&amp;HomeAppliances"/>
    <s v="Vacuum,Cleaning&amp;Ironing"/>
    <x v="32"/>
    <n v="1049"/>
    <n v="1950"/>
    <n v="0.46"/>
    <s v="No"/>
    <n v="3.8"/>
    <x v="0"/>
    <n v="3.87"/>
    <n v="250"/>
    <n v="9.286737302131618"/>
    <n v="262250"/>
    <x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9B125CFJ"/>
    <s v="7SEVEN¬Æ Compatible for Mi tv Remote Control Original Suitable with Smart Android 4K LED Non Voice Command Xiaomi Redmi Remote of 4A Model 32 43 55 65 inches"/>
    <x v="0"/>
    <s v="HomeTheater,TV&amp;Video"/>
    <s v="Accessories"/>
    <x v="136"/>
    <n v="349"/>
    <n v="799"/>
    <n v="0.56000000000000005"/>
    <s v="Yes"/>
    <n v="3.6"/>
    <x v="0"/>
    <n v="3.695238095238095"/>
    <n v="323"/>
    <n v="9.2770615615253842"/>
    <n v="112727"/>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B8CB7MHW"/>
    <s v="KNOWZA Electric Handheld Milk Wand Mixer Frother for Latte Coffee Hot Milk, Milk Frother for Coffee, Egg Beater, Hand Blender, Coffee Beater (BLACK COFFEE BEATER)"/>
    <x v="2"/>
    <s v="Kitchen&amp;HomeAppliances"/>
    <s v="SmallKitchenAppliances"/>
    <x v="73"/>
    <n v="426"/>
    <n v="999"/>
    <n v="0.56999999999999995"/>
    <s v="Yes"/>
    <n v="4.0999999999999996"/>
    <x v="0"/>
    <n v="3.9428571428571431"/>
    <n v="222"/>
    <n v="9.2590306028756046"/>
    <n v="94572"/>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B935YNR7"/>
    <s v="KENT Electric Chopper-B for Kitchen 250 Watt | Chop, Mince, Puree, Whisk, 400 ml Capacity | Stainless Steel Double Chopping Blades | Transparent Chopping Bowl | Anti-Skid | One Touch Operation | Black"/>
    <x v="2"/>
    <s v="Kitchen&amp;HomeAppliances"/>
    <s v="SmallKitchenAppliances"/>
    <x v="107"/>
    <n v="1349"/>
    <n v="2999"/>
    <n v="0.55000000000000004"/>
    <s v="Yes"/>
    <n v="3.8"/>
    <x v="0"/>
    <n v="3.5"/>
    <n v="441"/>
    <n v="9.2589779427218222"/>
    <n v="594909"/>
    <x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9L8DT7D6"/>
    <s v="Sony TV - Remote Compatible for Sony LED Remote Control Works with Sony LED TV by Trend Trail Speed tech &amp; Remote hi Remote &amp; REO India only"/>
    <x v="0"/>
    <s v="HomeTheater,TV&amp;Video"/>
    <s v="Accessories"/>
    <x v="136"/>
    <n v="205"/>
    <n v="499"/>
    <n v="0.59"/>
    <s v="Yes"/>
    <n v="3.8"/>
    <x v="0"/>
    <n v="3.7"/>
    <n v="313"/>
    <n v="9.2386396978708945"/>
    <n v="64165"/>
    <x v="0"/>
    <s v="Soft &amp; Durable Keypad Durable Quality|Rigid Body|Efficient Performance Remotes are Quality Tested Before Shipment Suitable with Sony LED/LCD Tv without Smart Functions|2 AAA batteries Required"/>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7H5PBN54"/>
    <s v="INDIAS¬Æ‚Ñ¢ Electro-Instant Water Geyser A.B.S. Body Shock Proof Can be Used in Bathroom, Kitchen, wash Area, Hotels, Hospital etc."/>
    <x v="2"/>
    <s v="Heating,Cooling&amp;AirQuality"/>
    <s v="WaterHeaters&amp;Geysers"/>
    <x v="29"/>
    <n v="999"/>
    <n v="2600"/>
    <n v="0.62"/>
    <s v="Yes"/>
    <n v="3.4"/>
    <x v="2"/>
    <n v="3.8333333333333335"/>
    <n v="252"/>
    <n v="9.2119619978406355"/>
    <n v="251748"/>
    <x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9LV1CMGH"/>
    <s v="Lifelong LLFH921 Regalia 2000 W Fan Heater, 3 Air Settings, Room Heater with Overheating Protection, 1 Year Warranty ( White, (ISI Certified, Ideal for small to medium room/area)"/>
    <x v="2"/>
    <s v="Heating,Cooling&amp;AirQuality"/>
    <s v="RoomHeaters"/>
    <x v="91"/>
    <n v="899"/>
    <n v="2000"/>
    <n v="0.55000000000000004"/>
    <s v="Yes"/>
    <n v="3.6"/>
    <x v="0"/>
    <n v="3.7333333333333329"/>
    <n v="291"/>
    <n v="9.2040959787407619"/>
    <n v="261609"/>
    <x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9CGLY5CX"/>
    <s v="Crompton Insta Comfort Heater 2000 Watts Heat Convector with Adjustable Thermostats, Hybrid Cyan, Standard (‚ÄéACGRH- INSTACOMFORT)"/>
    <x v="2"/>
    <s v="Heating,Cooling&amp;AirQuality"/>
    <s v="RoomHeaters"/>
    <x v="97"/>
    <n v="1959"/>
    <n v="2400"/>
    <n v="0.18"/>
    <s v="No"/>
    <n v="4"/>
    <x v="0"/>
    <n v="3.872727272727273"/>
    <n v="237"/>
    <n v="9.2038343973279471"/>
    <n v="464283"/>
    <x v="1"/>
    <s v="Two heat setting|Adjustable Thermostat|Over heat protection|Thermal cut off|Vertical &amp; horizontal mounting"/>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7VJ9ZTXS"/>
    <s v="Aine HDMI Male to VGA Female Video Converter Adapter Cable (Black)"/>
    <x v="0"/>
    <s v="HomeTheater,TV&amp;Video"/>
    <s v="Accessories"/>
    <x v="0"/>
    <n v="299"/>
    <n v="599"/>
    <n v="0.5"/>
    <s v="Yes"/>
    <n v="4"/>
    <x v="0"/>
    <n v="4.1099999999999994"/>
    <n v="171"/>
    <n v="9.1880219167900243"/>
    <n v="51129"/>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9NNZ1GF7"/>
    <s v="Lint Remover For Clothes With 1 Year Warranty Fabric Shaver Lint Shaver for Woolen Clothes Blanket Jackets Stainless Steel Blades,Bedding, Clothes and Furniture Best Remover for Fabrics Portable Lint Shavers (White Orange)"/>
    <x v="2"/>
    <s v="Kitchen&amp;HomeAppliances"/>
    <s v="Vacuum,Cleaning&amp;Ironing"/>
    <x v="32"/>
    <n v="445"/>
    <n v="999"/>
    <n v="0.55000000000000004"/>
    <s v="Yes"/>
    <n v="4.3"/>
    <x v="0"/>
    <n v="3.8777777777777778"/>
    <n v="229"/>
    <n v="9.1582557196682224"/>
    <n v="101905"/>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9MM6P76N"/>
    <s v="7SEVEN¬Æ Compatible Lg Smart Tv Remote Suitable for Any LG LED OLED LCD UHD Plasma Android Television and AKB75095303 replacement of Original Lg Tv Remote Control"/>
    <x v="0"/>
    <s v="HomeTheater,TV&amp;Video"/>
    <s v="Accessories"/>
    <x v="136"/>
    <n v="349"/>
    <n v="599"/>
    <n v="0.42"/>
    <s v="No"/>
    <n v="4.2"/>
    <x v="0"/>
    <n v="3.6947368421052631"/>
    <n v="284"/>
    <n v="9.0700057459261796"/>
    <n v="99116"/>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9H7JDJCW"/>
    <s v="PHILIPS Drip Coffee Maker HD7432/20, 0.6 L, Ideal for 2-7 cups, Black, Medium"/>
    <x v="2"/>
    <s v="Kitchen&amp;HomeAppliances"/>
    <s v="Coffee,Tea&amp;Espresso"/>
    <x v="122"/>
    <n v="2999"/>
    <n v="3595"/>
    <n v="0.17"/>
    <s v="No"/>
    <n v="4"/>
    <x v="0"/>
    <n v="4"/>
    <n v="178"/>
    <n v="9.0114121239195732"/>
    <n v="533822"/>
    <x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8RX8G496"/>
    <s v="LRIPL Mi Remote Control with Netflix &amp; Prime Video Button Compatible for Mi 4X LED Android Smart TV 4A Remote Control (32&quot;/43&quot;) with Voice Command (Pairing Required)"/>
    <x v="0"/>
    <s v="HomeTheater,TV&amp;Video"/>
    <s v="Accessories"/>
    <x v="136"/>
    <n v="655"/>
    <n v="1099"/>
    <n v="0.4"/>
    <s v="No"/>
    <n v="3.2"/>
    <x v="2"/>
    <n v="3.6666666666666665"/>
    <n v="285"/>
    <n v="9.0066754548064907"/>
    <n v="186675"/>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8YK7BBD2"/>
    <s v="Nirdambhay Mini Bag Sealer, 2 in 1 Heat Sealer and Cutter Handheld Sealing Machine Portable Bag Resealer Sealer for Plastic Bags Food Storage Snack Fresh Bag Sealer (Including 2 AA Battery)"/>
    <x v="2"/>
    <s v="Kitchen&amp;HomeAppliances"/>
    <s v="SmallKitchenAppliances"/>
    <x v="106"/>
    <n v="429"/>
    <n v="999"/>
    <n v="0.56999999999999995"/>
    <s v="Yes"/>
    <n v="3"/>
    <x v="2"/>
    <n v="3.2249999999999996"/>
    <n v="617"/>
    <n v="9.00093783216143"/>
    <n v="264693"/>
    <x v="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8G1RW2Q3"/>
    <s v="EYNK Extra Long Micro USB Fast Charging USB Cable | Micro USB Data Cable | Quick Fast Charging Cable | Charger Sync Cable | High Speed Transfer Android Smartphones V8 Cable (2.4 Amp, 3m,) (White)"/>
    <x v="1"/>
    <s v="Accessories&amp;Peripherals"/>
    <s v="Cables&amp;Accessories"/>
    <x v="0"/>
    <n v="299"/>
    <n v="799"/>
    <n v="0.63"/>
    <s v="Yes"/>
    <n v="4"/>
    <x v="0"/>
    <n v="4.1157894736842104"/>
    <n v="151"/>
    <n v="8.9800088724884848"/>
    <n v="45149"/>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B8XNPQPN"/>
    <s v="Pigeon Healthifry Digital Air Fryer, 360¬∞ High Speed Air Circulation Technology 1200 W with Non-Stick 4.2 L Basket - Green"/>
    <x v="2"/>
    <s v="Kitchen&amp;HomeAppliances"/>
    <s v="SmallKitchenAppliances"/>
    <x v="95"/>
    <n v="3599"/>
    <n v="7950"/>
    <n v="0.55000000000000004"/>
    <s v="Yes"/>
    <n v="4.2"/>
    <x v="0"/>
    <n v="4.2"/>
    <n v="136"/>
    <n v="8.9742263820569086"/>
    <n v="489464"/>
    <x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B86CDHL1"/>
    <s v="oraimo 65W Type C to C Fast Charging Cable USB C to USB C Cable High Speed Syncing, Nylon Braided 1M length with LED Indicator Compatible For Laptop, Macbook, Samsung Galaxy S22 S20 S10 S20Fe S21 S21 Ultra A70 A51 A71 A50S M31 M51 M31S M53 5G"/>
    <x v="1"/>
    <s v="Accessories&amp;Peripherals"/>
    <s v="Cables&amp;Accessories"/>
    <x v="0"/>
    <n v="349"/>
    <n v="899"/>
    <n v="0.61"/>
    <s v="Yes"/>
    <n v="4.5"/>
    <x v="1"/>
    <n v="4.1222222222222227"/>
    <n v="149"/>
    <n v="8.9703317456628646"/>
    <n v="52001"/>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99FDW2ZF"/>
    <s v="Maharaja Whiteline Nano Carbon Neo, 500 Watts Room Heater (Black, White), Standard (5200100986)"/>
    <x v="2"/>
    <s v="Heating,Cooling&amp;AirQuality"/>
    <s v="RoomHeaters"/>
    <x v="97"/>
    <n v="1235"/>
    <n v="1499"/>
    <n v="0.18"/>
    <s v="No"/>
    <n v="4.0999999999999996"/>
    <x v="0"/>
    <n v="3.8600000000000003"/>
    <n v="203"/>
    <n v="8.9151724462639699"/>
    <n v="250705"/>
    <x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8RWCZ6SY"/>
    <s v="7SEVEN¬Æ Compatible for Sony Bravia LCD LED UHD OLED QLED 4K Ultra HD TV remote control with YouTube and NETFLIX Hotkeys. Universal Replacement for Original Sony Smart Android tv Remote Control"/>
    <x v="0"/>
    <s v="HomeTheater,TV&amp;Video"/>
    <s v="Accessories"/>
    <x v="136"/>
    <n v="399"/>
    <n v="899"/>
    <n v="0.56000000000000005"/>
    <s v="Yes"/>
    <n v="3.9"/>
    <x v="0"/>
    <n v="3.6941176470588228"/>
    <n v="254"/>
    <n v="8.8900425488971972"/>
    <n v="101346"/>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9MB3DKG1"/>
    <s v="KHAITAN AVAANTE KA-2013 1200 Watt 3-Rod Halogen Heater (1200 Watts, Grey)"/>
    <x v="2"/>
    <s v="Heating,Cooling&amp;AirQuality"/>
    <s v="RoomHeaters"/>
    <x v="157"/>
    <n v="2199"/>
    <n v="3999"/>
    <n v="0.45"/>
    <s v="No"/>
    <n v="3.5"/>
    <x v="0"/>
    <n v="3.5"/>
    <n v="340"/>
    <n v="8.8646403264737419"/>
    <n v="747660"/>
    <x v="1"/>
    <s v="3 Rod Halogen tube element|Instant heating|Cool touch body|Frost grill for safety|Safety tip over protection|Halogen heater|Best heater"/>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B4KPCBSH"/>
    <s v="IKEA Frother for Milk"/>
    <x v="2"/>
    <s v="Kitchen&amp;HomeAppliances"/>
    <s v="Coffee,Tea&amp;Espresso"/>
    <x v="161"/>
    <n v="244"/>
    <n v="499"/>
    <n v="0.51"/>
    <s v="Yes"/>
    <n v="3.3"/>
    <x v="2"/>
    <n v="3.3"/>
    <n v="478"/>
    <n v="8.8451071942680581"/>
    <n v="116632"/>
    <x v="0"/>
    <s v="BATTERIES ARE SOLD SEPARATELY|2AA Batteries are recommended|New Batteries are recommended to work properly|Frothes milk up in 15-20 seconds.|Can be used for both cold and hot milk."/>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H39KTTB"/>
    <s v="Remote Compatible for Samsung LED/LCD Remote Control Works with Samsung LED/LCD TV by Trend Trail"/>
    <x v="0"/>
    <s v="HomeTheater,TV&amp;Video"/>
    <s v="Accessories"/>
    <x v="136"/>
    <n v="213"/>
    <n v="499"/>
    <n v="0.56999999999999995"/>
    <s v="Yes"/>
    <n v="3.7"/>
    <x v="0"/>
    <n v="3.6812499999999995"/>
    <n v="246"/>
    <n v="8.808115659187143"/>
    <n v="52398"/>
    <x v="0"/>
    <s v="Soft &amp; Durable Keypad|Durable Quality, Rigid Body, Efficient Performance|Remotes are Quality Tested Before Shipment|Suitable with Samsung LED/LCD Tv without Smart Functions|please match image of your old remote with picture"/>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9P182Z2H"/>
    <s v="AGARO Glory Cool Mist Ultrasonic Humidifier, 4.5Litres, For Large Area, Room, Home, Office, Adjustable Mist Output, Ceramic Ball Filter, Ultra Quiet, 360¬∞ Rotatable Nozzle, Auto Shut Off, Grey"/>
    <x v="2"/>
    <s v="Heating,Cooling&amp;AirQuality"/>
    <s v="Humidifiers"/>
    <x v="128"/>
    <n v="3290"/>
    <n v="5799"/>
    <n v="0.43"/>
    <s v="No"/>
    <n v="4.3"/>
    <x v="0"/>
    <n v="3.95"/>
    <n v="168"/>
    <n v="8.8001524832240108"/>
    <n v="552720"/>
    <x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L11S5QK"/>
    <s v="iBELL Induction Cooktop, 2000W with Auto Shut Off and Overheat Protection, BIS Certified, Black"/>
    <x v="2"/>
    <s v="Kitchen&amp;HomeAppliances"/>
    <s v="SmallKitchenAppliances"/>
    <x v="30"/>
    <n v="1601"/>
    <n v="3890"/>
    <n v="0.59"/>
    <s v="Yes"/>
    <n v="4.2"/>
    <x v="0"/>
    <n v="4"/>
    <n v="156"/>
    <n v="8.7835986096369343"/>
    <n v="249756"/>
    <x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B8ZKWGKD"/>
    <s v="ZORBES¬Æ Wall Adapter Holder for Alexa Echo Dot 4th Generation,A Space-Saving Solution with Cord Management for Your Smart Home Speakers -White (Holder Only)"/>
    <x v="0"/>
    <s v="HomeTheater,TV&amp;Video"/>
    <s v="Accessories"/>
    <x v="134"/>
    <n v="893"/>
    <n v="1052"/>
    <n v="0.15"/>
    <s v="No"/>
    <n v="4.3"/>
    <x v="0"/>
    <n v="4.3"/>
    <n v="106"/>
    <n v="8.7263502440464009"/>
    <n v="94658"/>
    <x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B21C4BMX"/>
    <s v="Portronics Konnect Spydr 31 3-in-1 Multi Functional Cable with 3.0A Output, Tangle Resistant, 1.2M Length, Nylon Braided(Zebra)"/>
    <x v="1"/>
    <s v="Accessories&amp;Peripherals"/>
    <s v="Cables&amp;Accessories"/>
    <x v="0"/>
    <n v="228"/>
    <n v="899"/>
    <n v="0.75"/>
    <s v="Yes"/>
    <n v="3.8"/>
    <x v="0"/>
    <n v="4.1000000000000005"/>
    <n v="132"/>
    <n v="8.7077917279650521"/>
    <n v="30096"/>
    <x v="0"/>
    <s v="3.0A Output|PVC + Nylon Braided|Tangle Resistant|1.2M Length"/>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BMXMLSMM"/>
    <s v="Lapster 65W compatible for OnePlus Dash Warp Charge Cable , type c to c cable fast charging Data Sync Cable Compatible with One Plus 10R / 9RT/ 9 pro/ 9R/ 8T/ 9/ Nord &amp; for All Type C Devices ‚Äì Red, 1 Meter"/>
    <x v="1"/>
    <s v="Accessories&amp;Peripherals"/>
    <s v="Cables&amp;Accessories"/>
    <x v="0"/>
    <n v="199"/>
    <n v="999"/>
    <n v="0.8"/>
    <s v="Yes"/>
    <n v="4.5"/>
    <x v="1"/>
    <n v="4.1187500000000004"/>
    <n v="127"/>
    <n v="8.679071062487159"/>
    <n v="25273"/>
    <x v="2"/>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9P8M18QM"/>
    <s v="7SEVEN¬Æ Compatible with Fire Tv Stick Remote with Voice Command Feature Suitable for Second Generation Amazon Fire Tv Stick Remote Only - Pairing Must"/>
    <x v="0"/>
    <s v="HomeTheater,TV&amp;Video"/>
    <s v="Accessories"/>
    <x v="136"/>
    <n v="1369"/>
    <n v="2999"/>
    <n v="0.54"/>
    <s v="Yes"/>
    <n v="3.3"/>
    <x v="2"/>
    <n v="3.6799999999999993"/>
    <n v="227"/>
    <n v="8.677200236961669"/>
    <n v="310763"/>
    <x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9MMD1FDN"/>
    <s v="7SEVEN¬Æ Suitable Sony Tv Remote Original Bravia for Smart Android Television Compatible for Any Model of LCD LED OLED UHD 4K Universal Sony Remote Control"/>
    <x v="0"/>
    <s v="HomeTheater,TV&amp;Video"/>
    <s v="Accessories"/>
    <x v="136"/>
    <n v="349"/>
    <n v="699"/>
    <n v="0.5"/>
    <s v="Yes"/>
    <n v="3.9"/>
    <x v="0"/>
    <n v="3.7071428571428564"/>
    <n v="214"/>
    <n v="8.646682576401421"/>
    <n v="74686"/>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B2DZ5S6R"/>
    <s v="Amazon Basics 1500 W Electric Kettle (Stainless Steel Body, 1.5 L)"/>
    <x v="2"/>
    <s v="Kitchen&amp;HomeAppliances"/>
    <s v="SmallKitchenAppliances"/>
    <x v="17"/>
    <n v="749"/>
    <n v="1299"/>
    <n v="0.42"/>
    <s v="No"/>
    <n v="4"/>
    <x v="0"/>
    <n v="4.1500000000000004"/>
    <n v="119"/>
    <n v="8.6286021710976435"/>
    <n v="89131"/>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K19NYZ8"/>
    <s v="Usha Hc 812 T Thermo Fan Room Heater"/>
    <x v="2"/>
    <s v="Heating,Cooling&amp;AirQuality"/>
    <s v="RoomHeaters"/>
    <x v="91"/>
    <n v="2320"/>
    <n v="3290"/>
    <n v="0.28999999999999998"/>
    <s v="No"/>
    <n v="3.8"/>
    <x v="0"/>
    <n v="3.7428571428571429"/>
    <n v="195"/>
    <n v="8.5795870099342384"/>
    <n v="452400"/>
    <x v="1"/>
    <s v="Heat convector|Warranty for one year"/>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BCYQY9X5"/>
    <s v="Livpure Glo Star RO+UV+UF+Mineraliser - 7 L Storage Tank, 15 LPH Water Purifier for Home, Black"/>
    <x v="2"/>
    <s v="Kitchen&amp;HomeAppliances"/>
    <s v="WaterPurifiers&amp;Accessories"/>
    <x v="59"/>
    <n v="8499"/>
    <n v="16490"/>
    <n v="0.48"/>
    <s v="No"/>
    <n v="4.3"/>
    <x v="0"/>
    <n v="4.3"/>
    <n v="97"/>
    <n v="8.5622721254777279"/>
    <n v="824403"/>
    <x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BNVBJW2S"/>
    <s v="boAt Newly Launched Wave Electra with 1.81&quot; HD Display, Smart Calling Ultra-Seamless BT Calling Chip, 20 Built-in Watch Faces, 100 + Sports Modes, Menu Personalization, in-Built Games(Cherry Blossom)"/>
    <x v="0"/>
    <s v="WearableTechnology"/>
    <s v="SmartWatches"/>
    <x v="20"/>
    <n v="2499"/>
    <n v="7990"/>
    <n v="0.69"/>
    <s v="Yes"/>
    <n v="4.0999999999999996"/>
    <x v="0"/>
    <n v="3.9"/>
    <n v="154"/>
    <n v="8.5422936228641362"/>
    <n v="384846"/>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4Y2SNX"/>
    <s v="iPhone Original 20W C Type Fast PD Charger Compatible with I-Phone13/13 mini/13pro/13 pro Max I-Phone 12/12 Pro/12mini/12 Pro Max, I-Phone11/11 Pro/11 Pro Max 2020 (Only Adapter)"/>
    <x v="0"/>
    <s v="Mobiles&amp;Accessories"/>
    <s v="MobileAccessories"/>
    <x v="5"/>
    <n v="799"/>
    <n v="3990"/>
    <n v="0.8"/>
    <s v="Yes"/>
    <n v="3.8"/>
    <x v="0"/>
    <n v="4.0999999999999996"/>
    <n v="119"/>
    <n v="8.5246431087952601"/>
    <n v="95081"/>
    <x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YXJJW8H"/>
    <s v="LUNAGARIYA¬Æ, Protective Case Compatible with JIO Settop Box Remote Control,PU Leather Cover Holder (Before Placing Order,Please Compare The Dimensions of The Product with Your Remote)"/>
    <x v="0"/>
    <s v="HomeTheater,TV&amp;Video"/>
    <s v="Accessories"/>
    <x v="136"/>
    <n v="247"/>
    <n v="399"/>
    <n v="0.38"/>
    <s v="No"/>
    <n v="3.9"/>
    <x v="0"/>
    <n v="3.6923076923076916"/>
    <n v="200"/>
    <n v="8.5041085197064188"/>
    <n v="49400"/>
    <x v="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BDG6QDYD"/>
    <s v="Activa Heat-Max 2000 Watts Room Heater (White color ) with ABS body"/>
    <x v="2"/>
    <s v="Heating,Cooling&amp;AirQuality"/>
    <s v="RoomHeaters"/>
    <x v="91"/>
    <n v="899"/>
    <n v="1990"/>
    <n v="0.55000000000000004"/>
    <s v="Yes"/>
    <n v="4.0999999999999996"/>
    <x v="0"/>
    <n v="3.7384615384615381"/>
    <n v="185"/>
    <n v="8.4844868529992876"/>
    <n v="166315"/>
    <x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BNV7JM5Y"/>
    <s v="boAt Newly Launched Wave Electra with 1.81&quot; HD Display, Smart Calling with Ultra-Seamless BT Calling Chip,20 Built-In Watch Faces,100 + Sports Modes,Menu Personalization,In-Built Games(Charcoal Black)"/>
    <x v="0"/>
    <s v="WearableTechnology"/>
    <s v="SmartWatches"/>
    <x v="20"/>
    <n v="2999"/>
    <n v="7990"/>
    <n v="0.62"/>
    <s v="Yes"/>
    <n v="4.0999999999999996"/>
    <x v="0"/>
    <n v="3.8600000000000003"/>
    <n v="154"/>
    <n v="8.4546803549373255"/>
    <n v="461846"/>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98TV3L96"/>
    <s v="Electvision Remote Control for led Smart tv Compatible with VU Smart Led (Without Voice)"/>
    <x v="0"/>
    <s v="HomeTheater,TV&amp;Video"/>
    <s v="Accessories"/>
    <x v="136"/>
    <n v="349"/>
    <n v="1999"/>
    <n v="0.83"/>
    <s v="Yes"/>
    <n v="3.8"/>
    <x v="0"/>
    <n v="3.6749999999999994"/>
    <n v="197"/>
    <n v="8.4402445742111247"/>
    <n v="68753"/>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RHPDNVV"/>
    <s v="7SEVEN¬Æ Compatible Tata Sky Remote Control Replacement of Original dth SD HD tata Play Set top Box Remote - IR Learning Universal Remote for Any Brand TV - Pairing Must"/>
    <x v="0"/>
    <s v="HomeTheater,TV&amp;Video"/>
    <s v="Accessories"/>
    <x v="136"/>
    <n v="235"/>
    <n v="599"/>
    <n v="0.61"/>
    <s v="Yes"/>
    <n v="3.5"/>
    <x v="0"/>
    <n v="3.6636363636363636"/>
    <n v="197"/>
    <n v="8.414146106139972"/>
    <n v="46295"/>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8XXVXP3J"/>
    <s v="Storite Super Speed USB 3.0 Male to Male Cable for Hard Drive Enclosures, Laptop Cooling Pad, DVD Players(60cm,Black)"/>
    <x v="1"/>
    <s v="Accessories&amp;Peripherals"/>
    <s v="Cables&amp;Accessories"/>
    <x v="0"/>
    <n v="249"/>
    <n v="999"/>
    <n v="0.75"/>
    <s v="Yes"/>
    <n v="4.3"/>
    <x v="0"/>
    <n v="4.0933333333333337"/>
    <n v="112"/>
    <n v="8.4039344286587987"/>
    <n v="27888"/>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B97D658R"/>
    <s v="Larrito wooden Cool Mist Humidifiers Essential Oil Diffuser Aroma Air Humidifier with Colorful Change for Car, Office, Babies, humidifiers for home, air humidifier for room (WOODEN HUMIDIFIRE-A)"/>
    <x v="2"/>
    <s v="Heating,Cooling&amp;AirQuality"/>
    <s v="Humidifiers"/>
    <x v="128"/>
    <n v="499"/>
    <n v="799"/>
    <n v="0.38"/>
    <s v="No"/>
    <n v="3.6"/>
    <x v="0"/>
    <n v="3.6"/>
    <n v="212"/>
    <n v="8.3821665723794556"/>
    <n v="105788"/>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RQRZW2X"/>
    <s v="7SEVEN¬Æ Compatible Vu Smart Tv Remote Control Suitable for Original 4K Android LED Ultra HD UHD Vu Tv Remote with Non Voice Feature without google assistant"/>
    <x v="0"/>
    <s v="HomeTheater,TV&amp;Video"/>
    <s v="Accessories"/>
    <x v="136"/>
    <n v="499"/>
    <n v="899"/>
    <n v="0.44"/>
    <s v="No"/>
    <n v="3.7"/>
    <x v="0"/>
    <n v="3.6799999999999997"/>
    <n v="185"/>
    <n v="8.3518076347219328"/>
    <n v="92315"/>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9NNJ9WYM"/>
    <s v="Sansui 80cm (32 inches) HD Ready Smart LED TV JSY32SKHD (BLACK) With Bezel-less Design"/>
    <x v="0"/>
    <s v="HomeTheater,TV&amp;Video"/>
    <s v="Televisions"/>
    <x v="22"/>
    <n v="10990"/>
    <n v="19990"/>
    <n v="0.45"/>
    <s v="No"/>
    <n v="3.7"/>
    <x v="0"/>
    <n v="3.95"/>
    <n v="129"/>
    <n v="8.3500762416120065"/>
    <n v="1417710"/>
    <x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9H34V36W"/>
    <s v="Inalsa Electric Fan Heater Hotty - 2000 Watts Variable Temperature Control Cool/Warm/Hot Air Selector | Over Heat Protection | ISI Certification, White"/>
    <x v="2"/>
    <s v="Heating,Cooling&amp;AirQuality"/>
    <s v="RoomHeaters"/>
    <x v="91"/>
    <n v="1349"/>
    <n v="2495"/>
    <n v="0.46"/>
    <s v="No"/>
    <n v="3.8"/>
    <x v="0"/>
    <n v="3.7083333333333326"/>
    <n v="166"/>
    <n v="8.2425735805056206"/>
    <n v="223934"/>
    <x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VPH38JS"/>
    <s v="SaleOn Instant Coal Heater 500W Charcoal Burner Electric Stove Hot Plate - Mix Colors - Pack of 1 - Only Charcoal Heater"/>
    <x v="2"/>
    <s v="Kitchen&amp;HomeAppliances"/>
    <s v="SmallKitchenAppliances"/>
    <x v="30"/>
    <n v="697"/>
    <n v="1499"/>
    <n v="0.54"/>
    <s v="Yes"/>
    <n v="3.8"/>
    <x v="0"/>
    <n v="3.8"/>
    <n v="144"/>
    <n v="8.2131984084929037"/>
    <n v="100368"/>
    <x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9MQ9PDHR"/>
    <s v="SaiEllin Room Heater For Home 2000 Watts Room Heater For Bedroom | ISI Approved With 1 Year Warranty | For 250 Sq. Feet Blower Heater &amp; Room Heaters Home For Winters"/>
    <x v="2"/>
    <s v="Heating,Cooling&amp;AirQuality"/>
    <s v="RoomHeaters"/>
    <x v="91"/>
    <n v="979"/>
    <n v="1999"/>
    <n v="0.51"/>
    <s v="Yes"/>
    <n v="3.9"/>
    <x v="0"/>
    <n v="3.6999999999999997"/>
    <n v="157"/>
    <n v="8.1350312217313636"/>
    <n v="153703"/>
    <x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9XB1R2F3"/>
    <s v="Portable Lint Remover Pet Fur Remover Clothes Fuzz Remover Pet Hairball Quick Epilator Shaver Removing Dust Pet Hair from Clothing Furniture Perfect for Clothing,Furniture,Couch,Carpet (Standard)"/>
    <x v="2"/>
    <s v="Kitchen&amp;HomeAppliances"/>
    <s v="Vacuum,Cleaning&amp;Ironing"/>
    <x v="32"/>
    <n v="179"/>
    <n v="799"/>
    <n v="0.78"/>
    <s v="Yes"/>
    <n v="3.5"/>
    <x v="0"/>
    <n v="3.8249999999999997"/>
    <n v="132"/>
    <n v="8.1237325266991025"/>
    <n v="23628"/>
    <x v="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9JN37WBX"/>
    <s v="Lint Remover Woolen Clothes Lint Extractor Battery Lint Removing Machine Bhur Remover"/>
    <x v="2"/>
    <s v="Kitchen&amp;HomeAppliances"/>
    <s v="Vacuum,Cleaning&amp;Ironing"/>
    <x v="32"/>
    <n v="319"/>
    <n v="749"/>
    <n v="0.56999999999999995"/>
    <s v="Yes"/>
    <n v="4.5999999999999996"/>
    <x v="1"/>
    <n v="3.871428571428571"/>
    <n v="124"/>
    <n v="8.1180373360740461"/>
    <n v="39556"/>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BDZWMGZ1"/>
    <s v="Activa Easy Mix Nutri Mixer Grinder 500 Watt | Long Lasting Shock Proof ABS Body | Heavy Duty Motor With Nano - Grinding Technology"/>
    <x v="2"/>
    <s v="Kitchen&amp;HomeAppliances"/>
    <s v="SmallKitchenAppliances"/>
    <x v="41"/>
    <n v="1199"/>
    <n v="2990"/>
    <n v="0.6"/>
    <s v="Yes"/>
    <n v="3.8"/>
    <x v="0"/>
    <n v="3.8"/>
    <n v="133"/>
    <n v="8.0829982337862685"/>
    <n v="159467"/>
    <x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BG62HMDJ"/>
    <s v="Cablet 2.5 Inch SATA USB 3.0 HDD/SSD Portable External Enclosure for 7mm and 9.5mm, Tool-Free Design, Supports UASP Max 6TB"/>
    <x v="1"/>
    <s v="ExternalDevices&amp;DataStorage"/>
    <s v="ExternalHardDisks"/>
    <x v="11"/>
    <n v="499"/>
    <n v="775"/>
    <n v="0.36"/>
    <s v="No"/>
    <n v="4.3"/>
    <x v="0"/>
    <n v="4.3"/>
    <n v="74"/>
    <n v="8.0627634325843101"/>
    <n v="36926"/>
    <x v="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9NY7W8YD"/>
    <s v="POCO C31 (Shadow Gray, 64 GB) (4 GB RAM)"/>
    <x v="0"/>
    <s v="Mobiles&amp;Accessories"/>
    <s v="Smartphones&amp;BasicMobiles"/>
    <x v="3"/>
    <n v="7998"/>
    <n v="11999"/>
    <n v="0.33"/>
    <s v="No"/>
    <n v="3.8"/>
    <x v="0"/>
    <n v="3.8"/>
    <n v="125"/>
    <n v="7.9814080714467384"/>
    <n v="999750"/>
    <x v="1"/>
    <s v="4 GB RAM | 64 GB ROM | Expandable Upto 512 GB|16.59 cm (6.53 inch) HD+ Display|13MP + 2MP + 2MP | 5MP Front Camera|5000 mAh Lithium-ion Polymer Battery|MediaTek Helio G35 Processor"/>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8QHLXWV3"/>
    <s v="Kenstar 2400 Watts 9 Fins Oil Filled Radiator with PTC Fan Heater (BLACK GOLD)"/>
    <x v="2"/>
    <s v="Heating,Cooling&amp;AirQuality"/>
    <s v="RoomHeaters"/>
    <x v="91"/>
    <n v="6850"/>
    <n v="11990"/>
    <n v="0.43"/>
    <s v="No"/>
    <n v="3.9"/>
    <x v="0"/>
    <n v="3.6799999999999997"/>
    <n v="144"/>
    <n v="7.9538342482247071"/>
    <n v="986400"/>
    <x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B694PXQJ"/>
    <s v="Gadgetronics Digital Kitchen Weighing Scale &amp; Food Weight Machine for Health, Fitness, Home Baking &amp; Cooking (10 KGs,1 Year Warranty &amp; Batteries Included)"/>
    <x v="2"/>
    <s v="Kitchen&amp;HomeAppliances"/>
    <s v="SmallKitchenAppliances"/>
    <x v="31"/>
    <n v="799"/>
    <n v="2999"/>
    <n v="0.73"/>
    <s v="Yes"/>
    <n v="4.5"/>
    <x v="1"/>
    <n v="4.4000000000000004"/>
    <n v="63"/>
    <n v="7.9471918855291035"/>
    <n v="50337"/>
    <x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9X5HD5T1"/>
    <s v="Ikea Little Loved Corner PRODUKT Milk-frother, Coffee/Tea Frother, Handheld Milk Wand Mixer Frother, Black"/>
    <x v="2"/>
    <s v="Kitchen&amp;HomeAppliances"/>
    <s v="Coffee,Tea&amp;Espresso"/>
    <x v="138"/>
    <n v="229"/>
    <n v="499"/>
    <n v="0.54"/>
    <s v="Yes"/>
    <n v="3.5"/>
    <x v="0"/>
    <n v="3.5"/>
    <n v="185"/>
    <n v="7.9432953047627075"/>
    <n v="42365"/>
    <x v="0"/>
    <s v="Frothes milk up in 15-20 seconds.|Can be used for both cold and hot drink.|Requires 2 AA batteries.|Easy to use and clean. Easy and convenient to operate."/>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9YHLPQYT"/>
    <s v="Shopoflux Silicone Remote Cover for Mi Smart TV and Mi TV Stick/MI Box S / 3S / MI 4X / 4A Smart LED TV (Black)"/>
    <x v="0"/>
    <s v="HomeTheater,TV&amp;Video"/>
    <s v="Accessories"/>
    <x v="136"/>
    <n v="246"/>
    <n v="600"/>
    <n v="0.59"/>
    <s v="Yes"/>
    <n v="4.2"/>
    <x v="0"/>
    <n v="3.677777777777778"/>
    <n v="143"/>
    <n v="7.9379776098169748"/>
    <n v="35178"/>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B61GCHC1"/>
    <s v="LS LAPSTER Quality Assured USB 2.0 morpho cable, morpho device cable for Mso 1300 E3/E2/E Biometric Finger Print Scanner morpho USB cable (Black)"/>
    <x v="1"/>
    <s v="Accessories&amp;Peripherals"/>
    <s v="Cables&amp;Accessories"/>
    <x v="0"/>
    <n v="199"/>
    <n v="999"/>
    <n v="0.8"/>
    <s v="Yes"/>
    <n v="4.3"/>
    <x v="0"/>
    <n v="4.0785714285714292"/>
    <n v="87"/>
    <n v="7.9307114699839039"/>
    <n v="17313"/>
    <x v="2"/>
    <s v="Replacement USB morpho device cable 1300 E2, E3|2.0 USB Wire morpho cable Safran MSO-1300 E, E2,E3|morpho usb cable Fingerprint Biometrics (All-in-one Version)|morfo biometric device cable , Finger Print Scanner Cable Wire-Black"/>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9Z7YGV3R"/>
    <s v="Anjaney Enterprise Smart Multipurpose Foldable Laptop Table with Cup Holder, Study Table, Bed Table, Breakfast Table, Foldable and Portable/Ergonomic &amp; Rounded Edges/Non-Slip (Black)"/>
    <x v="1"/>
    <s v="Accessories&amp;Peripherals"/>
    <s v="LaptopAccessories"/>
    <x v="56"/>
    <n v="269"/>
    <n v="699"/>
    <n v="0.62"/>
    <s v="Yes"/>
    <n v="4"/>
    <x v="0"/>
    <n v="4"/>
    <n v="93"/>
    <n v="7.8925114143987942"/>
    <n v="25017"/>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B61HYR92"/>
    <s v="Lapster usb 2.0 mantra cable, mantra mfs 100 data cable (black)"/>
    <x v="1"/>
    <s v="Accessories&amp;Peripherals"/>
    <s v="Cables&amp;Accessories"/>
    <x v="0"/>
    <n v="199"/>
    <n v="999"/>
    <n v="0.8"/>
    <s v="Yes"/>
    <n v="4.2"/>
    <x v="0"/>
    <n v="4.0615384615384622"/>
    <n v="85"/>
    <n v="7.8570398635123375"/>
    <n v="16915"/>
    <x v="2"/>
    <s v="Used for mantra mfs 100 data cable|mantra cable comes in black colour|mantra device cable original is sturdy and easy to install|mantra fingerprint device cable have 1 year warranty"/>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B9RZ4G4W"/>
    <s v="Amazon Basics 300 W Hand Blender with Stainless Steel Stem for Hot/Cold Blending and In-Built Cord Hook, ISI-Marked, Black"/>
    <x v="2"/>
    <s v="Kitchen&amp;HomeAppliances"/>
    <s v="SmallKitchenAppliances"/>
    <x v="73"/>
    <n v="799"/>
    <n v="1699"/>
    <n v="0.53"/>
    <s v="Yes"/>
    <n v="4"/>
    <x v="0"/>
    <n v="3.9166666666666665"/>
    <n v="97"/>
    <n v="7.7989687964622716"/>
    <n v="77503"/>
    <x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B467CCB9"/>
    <s v="Karbonn 80 cm (32 Inches) Millennium Series HD Ready LED TV KJW32NSHDF (Phantom Black) with Bezel-Less Design"/>
    <x v="0"/>
    <s v="HomeTheater,TV&amp;Video"/>
    <s v="Televisions"/>
    <x v="124"/>
    <n v="6999"/>
    <n v="16990"/>
    <n v="0.59"/>
    <s v="Yes"/>
    <n v="3.8"/>
    <x v="0"/>
    <n v="3.8"/>
    <n v="110"/>
    <n v="7.7722273193892981"/>
    <n v="769890"/>
    <x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X79PP8F"/>
    <s v="MI 2-in-1 USB Type C Cable (Micro USB to Type C) 30cm for Smartphone, Headphone, Laptop (White)"/>
    <x v="1"/>
    <s v="Accessories&amp;Peripherals"/>
    <s v="Cables&amp;Accessories"/>
    <x v="0"/>
    <n v="179"/>
    <n v="299"/>
    <n v="0.4"/>
    <s v="No"/>
    <n v="3.9"/>
    <x v="0"/>
    <n v="4.05"/>
    <n v="81"/>
    <n v="7.7509461021540522"/>
    <n v="14499"/>
    <x v="2"/>
    <s v="Fast Charging and Data Transfer|High Quality Design"/>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PKBMJKS"/>
    <s v="Airtel DigitalTV HD Setup Box Remote"/>
    <x v="0"/>
    <s v="HomeTheater,TV&amp;Video"/>
    <s v="Accessories"/>
    <x v="136"/>
    <n v="197"/>
    <n v="499"/>
    <n v="0.61"/>
    <s v="Yes"/>
    <n v="3.8"/>
    <x v="0"/>
    <n v="3.6125000000000003"/>
    <n v="136"/>
    <n v="7.7189030488525194"/>
    <n v="26792"/>
    <x v="2"/>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9ZPJT8B2"/>
    <s v="TCL 80 cm (32 inches) HD Ready Certified Android Smart LED TV 32S615 (Black)"/>
    <x v="0"/>
    <s v="HomeTheater,TV&amp;Video"/>
    <s v="Televisions"/>
    <x v="22"/>
    <n v="11990"/>
    <n v="31990"/>
    <n v="0.63"/>
    <s v="Yes"/>
    <n v="4.2"/>
    <x v="0"/>
    <n v="4.2"/>
    <n v="64"/>
    <n v="7.614236097899993"/>
    <n v="767360"/>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8MVSGXMY"/>
    <s v="Crompton Insta Comfy 800 Watt Room Heater with 2 Heat Settings(Grey Blue)"/>
    <x v="2"/>
    <s v="Heating,Cooling&amp;AirQuality"/>
    <s v="RoomHeaters"/>
    <x v="97"/>
    <n v="1498"/>
    <n v="2300"/>
    <n v="0.35"/>
    <s v="No"/>
    <n v="3.8"/>
    <x v="0"/>
    <n v="3.8333333333333335"/>
    <n v="95"/>
    <n v="7.5987063933183459"/>
    <n v="142310"/>
    <x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BHVPTM2C"/>
    <s v="HB Plus Folding Height Adjustable Aluminum Foldable Portable Adjustment Desktop Laptop Holder Riser Stand"/>
    <x v="1"/>
    <s v="Accessories&amp;Peripherals"/>
    <s v="LaptopAccessories"/>
    <x v="56"/>
    <n v="398"/>
    <n v="1949"/>
    <n v="0.8"/>
    <s v="Yes"/>
    <n v="4"/>
    <x v="0"/>
    <n v="4"/>
    <n v="75"/>
    <n v="7.5232543691231655"/>
    <n v="29850"/>
    <x v="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3TBY2YX"/>
    <s v="AGARO Royal Double Layered Kettle, 1.5 Litres, Double Layered Cool Touch , Dry Boiling Protection, Black"/>
    <x v="2"/>
    <s v="Kitchen&amp;HomeAppliances"/>
    <s v="SmallKitchenAppliances"/>
    <x v="17"/>
    <n v="1260"/>
    <n v="2299"/>
    <n v="0.45"/>
    <s v="No"/>
    <n v="4.3"/>
    <x v="0"/>
    <n v="4.3"/>
    <n v="55"/>
    <n v="7.5172085161266615"/>
    <n v="69300"/>
    <x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9ZTZ9N3Q"/>
    <s v="Amazon Basics 2000/1000 Watt Room Heater with Adjustable Thermostat (ISI certified, White color, Ideal for small to medium room/area)"/>
    <x v="2"/>
    <s v="Heating,Cooling&amp;AirQuality"/>
    <s v="RoomHeaters"/>
    <x v="91"/>
    <n v="1049"/>
    <n v="1699"/>
    <n v="0.38"/>
    <s v="No"/>
    <n v="3.1"/>
    <x v="2"/>
    <n v="3.6555555555555563"/>
    <n v="111"/>
    <n v="7.4910303273165537"/>
    <n v="116439"/>
    <x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RZ12GKR"/>
    <s v="Tata Sky Digital TV HD Setup Box Remote"/>
    <x v="0"/>
    <s v="HomeTheater,TV&amp;Video"/>
    <s v="Accessories"/>
    <x v="136"/>
    <n v="215"/>
    <n v="499"/>
    <n v="0.56999999999999995"/>
    <s v="Yes"/>
    <n v="3.5"/>
    <x v="0"/>
    <n v="3.5857142857142859"/>
    <n v="121"/>
    <n v="7.481090249990884"/>
    <n v="26015"/>
    <x v="0"/>
    <s v="Color black|Long lasting|Digital TV HD Setup Box Remote"/>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84QN4CN"/>
    <s v="Wipro Vesta 1200 Watt GD201 Lightweight Automatic Dry Iron| Quick Heat Up| Stylish &amp; Sleek |Anti bacterial German Weilburger Double Coated Soleplate |2 Years Warranty"/>
    <x v="2"/>
    <s v="Kitchen&amp;HomeAppliances"/>
    <s v="Vacuum,Cleaning&amp;Ironing"/>
    <x v="32"/>
    <n v="660"/>
    <n v="1100"/>
    <n v="0.4"/>
    <s v="No"/>
    <n v="3.6"/>
    <x v="0"/>
    <n v="3.75"/>
    <n v="91"/>
    <n v="7.3642043525458325"/>
    <n v="60060"/>
    <x v="1"/>
    <s v="Wipro Vesta 1200 Watt Light Weight Automatic Dry Iron With German Anti Bacterial Soleplate Coating"/>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8T8KWNQ9"/>
    <s v="TE‚Ñ¢ Instant Electric Heating Hot and Cold Water Geyser Tap Water with Digital Display (White)"/>
    <x v="2"/>
    <s v="Heating,Cooling&amp;AirQuality"/>
    <s v="WaterHeaters&amp;Geysers"/>
    <x v="29"/>
    <n v="1449"/>
    <n v="4999"/>
    <n v="0.71"/>
    <s v="Yes"/>
    <n v="3.6"/>
    <x v="0"/>
    <n v="4.05"/>
    <n v="63"/>
    <n v="7.3150288946347422"/>
    <n v="91287"/>
    <x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B65P827P"/>
    <s v="Zebronics CU3100V Fast charging Type C cable with QC 18W support, 3A max capacity, 1 meter braided cable, Data transfer and Superior durability (Braided Black )"/>
    <x v="1"/>
    <s v="Accessories&amp;Peripherals"/>
    <s v="Cables&amp;Accessories"/>
    <x v="0"/>
    <n v="128.31"/>
    <n v="549"/>
    <n v="0.77"/>
    <s v="Yes"/>
    <n v="3.9"/>
    <x v="0"/>
    <n v="4.0636363636363635"/>
    <n v="61"/>
    <n v="7.2836280473247221"/>
    <n v="7826.91"/>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98T9CJVQ"/>
    <s v="Sui Generis Electric Handheld Milk Wand Mixer Frother for Latte Coffee Hot Milk, Milk Frother, Electric Coffee Beater, Egg Beater, Latte Maker, Mini Hand Blender Cappuccino Maker (Multicolor)"/>
    <x v="2"/>
    <s v="Kitchen&amp;HomeAppliances"/>
    <s v="SmallKitchenAppliances"/>
    <x v="73"/>
    <n v="210"/>
    <n v="699"/>
    <n v="0.7"/>
    <s v="Yes"/>
    <n v="3.7"/>
    <x v="0"/>
    <n v="3.9"/>
    <n v="74"/>
    <n v="7.3127389272276302"/>
    <n v="15540"/>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9M3F4HGB"/>
    <s v="Borosil Volcano 13 Fin Oil Filled Radiator Room Heater, 2900 W, Black"/>
    <x v="2"/>
    <s v="Heating,Cooling&amp;AirQuality"/>
    <s v="RoomHeaters"/>
    <x v="97"/>
    <n v="9495"/>
    <n v="18990"/>
    <n v="0.5"/>
    <s v="Yes"/>
    <n v="4.2"/>
    <x v="0"/>
    <n v="3.8375000000000004"/>
    <n v="79"/>
    <n v="7.3031078250815842"/>
    <n v="750105"/>
    <x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B65MJ45G"/>
    <s v="Zebronics CU3100V Fast charging Type C cable with QC 18W support, 3A max capacity, 1 meter braided cable, Data transfer and Superior durability (Braided Black + White)"/>
    <x v="1"/>
    <s v="Accessories&amp;Peripherals"/>
    <s v="Cables&amp;Accessories"/>
    <x v="0"/>
    <n v="139"/>
    <n v="549"/>
    <n v="0.75"/>
    <s v="Yes"/>
    <n v="3.9"/>
    <x v="0"/>
    <n v="4.08"/>
    <n v="61"/>
    <n v="7.3129580931528757"/>
    <n v="8479"/>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B3DV7S9B"/>
    <s v="EN LIGNE Adjustable Cell Phone Stand, Foldable Portable Phone Stand Phone Holder for Desk, Desktop Tablet Stand Compatible with Mobile Phone/iPad/Tablet (Black)"/>
    <x v="0"/>
    <s v="Mobiles&amp;Accessories"/>
    <s v="MobileAccessories"/>
    <x v="28"/>
    <n v="209"/>
    <n v="499"/>
    <n v="0.57999999999999996"/>
    <s v="Yes"/>
    <n v="3.6"/>
    <x v="0"/>
    <n v="3.6"/>
    <n v="104"/>
    <n v="7.2762814766517776"/>
    <n v="21736"/>
    <x v="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9F6D21BY"/>
    <s v="7SEVEN Compatible LG TV Remote Suitable for LG Non Magic Smart tv Remote Control (Mouse &amp; Voice Non-Support) MR20GA Prime Video and Netflix Hotkeys"/>
    <x v="0"/>
    <s v="HomeTheater,TV&amp;Video"/>
    <s v="Accessories"/>
    <x v="136"/>
    <n v="790"/>
    <n v="1999"/>
    <n v="0.6"/>
    <s v="Yes"/>
    <n v="3"/>
    <x v="2"/>
    <n v="3.6"/>
    <n v="103"/>
    <n v="7.2613200214756093"/>
    <n v="81370"/>
    <x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B3RHX6B6"/>
    <s v="Ambrane BCL-15 Lightning Cable for Smartphone (1.5m Black)"/>
    <x v="1"/>
    <s v="Accessories&amp;Peripherals"/>
    <s v="Cables&amp;Accessories"/>
    <x v="0"/>
    <n v="149"/>
    <n v="399"/>
    <n v="0.63"/>
    <s v="Yes"/>
    <n v="3.9"/>
    <x v="0"/>
    <n v="4.0999999999999996"/>
    <n v="57"/>
    <n v="7.2300547736080425"/>
    <n v="8493"/>
    <x v="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BN6M3TCM"/>
    <s v="VRPRIME Lint Roller Lint Remover for Clothes, Pet | 360 Sheets Reusable Sticky Easy-Tear Sheet Brush for Clothes, Furniture, Carpet, Dog Fur, Sweater, Dust &amp; Dirt (4 Rolls - 90 Sheet Each Roll)"/>
    <x v="2"/>
    <s v="Kitchen&amp;HomeAppliances"/>
    <s v="Vacuum,Cleaning&amp;Ironing"/>
    <x v="32"/>
    <n v="499"/>
    <n v="999"/>
    <n v="0.5"/>
    <s v="Yes"/>
    <n v="4.5999999999999996"/>
    <x v="1"/>
    <n v="3.7800000000000002"/>
    <n v="79"/>
    <n v="7.1936801508295467"/>
    <n v="39421"/>
    <x v="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B59K1C8F"/>
    <s v="Wolpin 1 Lint Roller with 60 Sheets Remove Clothes Lint Dog Hair Dust (19 x 13 cm) Orange"/>
    <x v="2"/>
    <s v="Kitchen&amp;HomeAppliances"/>
    <s v="Vacuum,Cleaning&amp;Ironing"/>
    <x v="32"/>
    <n v="179"/>
    <n v="799"/>
    <n v="0.78"/>
    <s v="Yes"/>
    <n v="3.6"/>
    <x v="0"/>
    <n v="3.5749999999999997"/>
    <n v="101"/>
    <n v="7.1807456140488544"/>
    <n v="18079"/>
    <x v="2"/>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BBLHTRM9"/>
    <s v="IONIX Tap filter Multilayer | Activated Carbon Faucet Water Filters Universal Interface Home Kitchen Faucet Tap Water Clean Purifier Filter Cartridge Five Layer Water Filter-Pack of 1"/>
    <x v="2"/>
    <s v="Kitchen&amp;HomeAppliances"/>
    <s v="WaterPurifiers&amp;Accessories"/>
    <x v="105"/>
    <n v="199"/>
    <n v="699"/>
    <n v="0.72"/>
    <s v="Yes"/>
    <n v="2.9"/>
    <x v="2"/>
    <n v="3.25"/>
    <n v="159"/>
    <n v="7.1633899436317545"/>
    <n v="31641"/>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NDGL26T"/>
    <s v="MR. BRAND Portable USB Juicer Electric USB Juice Maker Mixer Bottle Blender Grinder Mixer,6 Blades Rechargeable Bottle with (Multi color) (MULTI MIXER 6 BLED)"/>
    <x v="2"/>
    <s v="Kitchen&amp;HomeAppliances"/>
    <s v="SmallKitchenAppliances"/>
    <x v="71"/>
    <n v="499"/>
    <n v="2199"/>
    <n v="0.77"/>
    <s v="Yes"/>
    <n v="2.8"/>
    <x v="2"/>
    <n v="3.4999999999999996"/>
    <n v="109"/>
    <n v="7.1448743980537861"/>
    <n v="54391"/>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BP18W8TM"/>
    <s v="Fire-Boltt Gladiator 1.96&quot; Biggest Display Smart Watch with Bluetooth Calling, Voice Assistant &amp;123 Sports Modes, 8 Unique UI Interactions, SpO2, 24/7 Heart Rate Tracking"/>
    <x v="0"/>
    <s v="WearableTechnology"/>
    <s v="SmartWatches"/>
    <x v="20"/>
    <n v="3999"/>
    <n v="9999"/>
    <n v="0.6"/>
    <s v="Yes"/>
    <n v="4.4000000000000004"/>
    <x v="0"/>
    <n v="3.8"/>
    <n v="73"/>
    <n v="7.1030805349777095"/>
    <n v="291927"/>
    <x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9VH568H7"/>
    <s v="Amazon Brand - Solimo 3A Fast Charging Tough Type C USB Data Cable¬† ‚Äì 1 Meter"/>
    <x v="1"/>
    <s v="Accessories&amp;Peripherals"/>
    <s v="Cables&amp;Accessories"/>
    <x v="0"/>
    <n v="119"/>
    <n v="299"/>
    <n v="0.6"/>
    <s v="Yes"/>
    <n v="3.8"/>
    <x v="0"/>
    <n v="4.125"/>
    <n v="51"/>
    <n v="7.0785137924935464"/>
    <n v="6069"/>
    <x v="2"/>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BBMGLQDW"/>
    <s v="Tuarso 8K HDMI 2.1 Cable 48Gbps , 1.5 Meter High-Speed Braided HDMI Cable ( 8K@60HZ„ÄÅ4K@120HZ„ÄÅ2K@240HZ ) HDMI 2.1 Cable Compatible with Monitors , Television , Laptops , Projectors , Game Consoles and more with HDMI Ports Device"/>
    <x v="0"/>
    <s v="HomeTheater,TV&amp;Video"/>
    <s v="Accessories"/>
    <x v="0"/>
    <n v="599"/>
    <n v="1999"/>
    <n v="0.7"/>
    <s v="Yes"/>
    <n v="4.2"/>
    <x v="0"/>
    <n v="4.1714285714285717"/>
    <n v="47"/>
    <n v="7.0131777330524496"/>
    <n v="28153"/>
    <x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BPBXNQQT"/>
    <s v="Room Heater Warmer Wall-Outlet 400 Watts Electric Handy Room Heater (Room Heaters Home for Bedroom, Reading Books, Work, bathrooms, Rooms, Offices, Home Offices,2022"/>
    <x v="2"/>
    <s v="Heating,Cooling&amp;AirQuality"/>
    <s v="RoomHeaters"/>
    <x v="97"/>
    <n v="799"/>
    <n v="1989"/>
    <n v="0.6"/>
    <s v="Yes"/>
    <n v="4.3"/>
    <x v="0"/>
    <n v="3.7857142857142856"/>
    <n v="70"/>
    <n v="7.0083351772936417"/>
    <n v="55930"/>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BBVKRP7B"/>
    <s v="SHREENOVA ID116 Plus Bluetooth Fitness Smart Watch for Men Women and Kids Activity Tracker (Black)"/>
    <x v="0"/>
    <s v="WearableTechnology"/>
    <s v="SmartWatches"/>
    <x v="20"/>
    <n v="281"/>
    <n v="1999"/>
    <n v="0.86"/>
    <s v="Yes"/>
    <n v="2.8"/>
    <x v="2"/>
    <n v="3.6"/>
    <n v="87"/>
    <n v="7.0001376197406078"/>
    <n v="24447"/>
    <x v="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TY4MSH3"/>
    <s v="Firestick Remote"/>
    <x v="0"/>
    <s v="HomeTheater,TV&amp;Video"/>
    <s v="Accessories"/>
    <x v="136"/>
    <n v="1289"/>
    <n v="2499"/>
    <n v="0.48"/>
    <s v="No"/>
    <n v="3.3"/>
    <x v="2"/>
    <n v="3.72"/>
    <n v="73"/>
    <n v="6.9535419973992321"/>
    <n v="94097"/>
    <x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9ZHCJDP1"/>
    <s v="Amazon Basics Wireless Mouse | 2.4 GHz Connection, 1600 DPI | Type - C Adapter | Upto 12 Months of Battery Life | Ambidextrous Design | Suitable for PC/Mac/Laptop"/>
    <x v="1"/>
    <s v="Accessories&amp;Peripherals"/>
    <s v="Keyboards,Mice&amp;InputDevices"/>
    <x v="15"/>
    <n v="499"/>
    <n v="1000"/>
    <n v="0.5"/>
    <s v="Yes"/>
    <n v="5"/>
    <x v="1"/>
    <n v="5"/>
    <n v="23"/>
    <n v="6.90105620855803"/>
    <n v="11477"/>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BLC2BYPX"/>
    <s v="Zuvexa USB Rechargeable Electric Foam Maker - Handheld Milk Wand Mixer Frother for Hot Milk, Hand Blender Coffee, Egg Beater (Black)"/>
    <x v="2"/>
    <s v="Kitchen&amp;HomeAppliances"/>
    <s v="SmallKitchenAppliances"/>
    <x v="73"/>
    <n v="499"/>
    <n v="1299"/>
    <n v="0.62"/>
    <s v="Yes"/>
    <n v="4.7"/>
    <x v="1"/>
    <n v="3.95"/>
    <n v="54"/>
    <n v="6.8744326235022637"/>
    <n v="26946"/>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81RLM75M"/>
    <s v="LACOPINE Mini Pocket Size Lint Roller (White)"/>
    <x v="2"/>
    <s v="Kitchen&amp;HomeAppliances"/>
    <s v="Vacuum,Cleaning&amp;Ironing"/>
    <x v="32"/>
    <n v="369"/>
    <n v="599"/>
    <n v="0.38"/>
    <s v="No"/>
    <n v="3.9"/>
    <x v="0"/>
    <n v="3.5666666666666664"/>
    <n v="82"/>
    <n v="6.8447118628079968"/>
    <n v="30258"/>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BHNHMR3H"/>
    <s v="LONAXA Mini Travel Rechargeable Fruit Juicer - USB Electric Fruit &amp; Vegetable Juice Blender/Grinder for Home and Office Use (Multicolor)‚Ä¶"/>
    <x v="2"/>
    <s v="Kitchen&amp;HomeAppliances"/>
    <s v="SmallKitchenAppliances"/>
    <x v="71"/>
    <n v="499"/>
    <n v="1299"/>
    <n v="0.62"/>
    <s v="Yes"/>
    <n v="3.9"/>
    <x v="0"/>
    <n v="3.7333333333333329"/>
    <n v="65"/>
    <n v="6.7929640260229762"/>
    <n v="32435"/>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941392C8"/>
    <s v="Lava Charging Adapter Elements D3 2A Fast Charging Speed Usb Type C Data Cable, White"/>
    <x v="1"/>
    <s v="Accessories&amp;Peripherals"/>
    <s v="Cables&amp;Accessories"/>
    <x v="0"/>
    <n v="129"/>
    <n v="449"/>
    <n v="0.71"/>
    <s v="Yes"/>
    <n v="3.7"/>
    <x v="0"/>
    <n v="4.166666666666667"/>
    <n v="41"/>
    <n v="6.763538709991253"/>
    <n v="5289"/>
    <x v="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BJYSCWFQ"/>
    <s v="Kitchengenix's Mini Waffle Maker 4 Inch- 350 Watts: Stainless Steel Non-Stick Electric Iron Machine for Individual Belgian Waffles, Pan Cakes, Paninis or Other Snacks (Red)"/>
    <x v="2"/>
    <s v="Kitchen&amp;HomeAppliances"/>
    <s v="SmallKitchenAppliances"/>
    <x v="145"/>
    <n v="899"/>
    <n v="1999"/>
    <n v="0.55000000000000004"/>
    <s v="Yes"/>
    <n v="4.2"/>
    <x v="0"/>
    <n v="4.2"/>
    <n v="39"/>
    <n v="6.728651963577442"/>
    <n v="35061"/>
    <x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8MVXPTDG"/>
    <s v="Crompton Insta Delight Fan Circulator Room Heater with 3 Heat Settings (Slate Grey &amp; Black, 2000 Watt)"/>
    <x v="2"/>
    <s v="Heating,Cooling&amp;AirQuality"/>
    <s v="RoomHeaters"/>
    <x v="91"/>
    <n v="2590"/>
    <n v="4200"/>
    <n v="0.38"/>
    <s v="No"/>
    <n v="4.0999999999999996"/>
    <x v="0"/>
    <n v="3.7250000000000001"/>
    <n v="63"/>
    <n v="6.72802040308998"/>
    <n v="163170"/>
    <x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9JZW1SQ"/>
    <s v="4 in 1 Handheld Electric Vegetable Cutter Set,Wireless Food Processor Electric Food Chopper for Garlic Chili Pepper Onion Ginger Celery Meat with Brush"/>
    <x v="2"/>
    <s v="Kitchen&amp;HomeAppliances"/>
    <s v="SmallKitchenAppliances"/>
    <x v="107"/>
    <n v="498"/>
    <n v="1200"/>
    <n v="0.59"/>
    <s v="Yes"/>
    <n v="3.2"/>
    <x v="2"/>
    <n v="3.2"/>
    <n v="113"/>
    <n v="6.5820955242767134"/>
    <n v="56274"/>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B4PPD89B"/>
    <s v="Kitchenwell 18Pc Plastic Food Snack Bag Pouch Clip Sealer for Keeping Food Fresh for Home, Kitchen, Camping Snack Seal Sealing Bag Clips (Multi-Color) | (Pack of 18)|"/>
    <x v="2"/>
    <s v="Kitchen&amp;HomeAppliances"/>
    <s v="SmallKitchenAppliances"/>
    <x v="106"/>
    <n v="79"/>
    <n v="79"/>
    <n v="0"/>
    <s v="No"/>
    <n v="4"/>
    <x v="0"/>
    <n v="3.2999999999999994"/>
    <n v="97"/>
    <n v="6.5710460497852319"/>
    <n v="7663"/>
    <x v="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9R1YFL6S"/>
    <s v="Candes BlowHot All in One Silent Blower Fan Room Heater (ABS Body, White, Brown) 2000 Watts"/>
    <x v="2"/>
    <s v="Heating,Cooling&amp;AirQuality"/>
    <s v="RoomHeaters"/>
    <x v="91"/>
    <n v="1090"/>
    <n v="2999"/>
    <n v="0.64"/>
    <s v="Yes"/>
    <n v="3.5"/>
    <x v="0"/>
    <n v="3.6714285714285713"/>
    <n v="57"/>
    <n v="6.4742999192239266"/>
    <n v="62130"/>
    <x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BMM7R92G"/>
    <s v="Noise_Colorfit Smart Watch Charger 2 Pin USB Fast Charger Magnetic Charging Cable Adapter (Smart Watch Charger 2 pin)"/>
    <x v="0"/>
    <s v="WearableTechnology"/>
    <s v="SmartWatches"/>
    <x v="20"/>
    <n v="249"/>
    <n v="999"/>
    <n v="0.75"/>
    <s v="Yes"/>
    <n v="4.5"/>
    <x v="1"/>
    <n v="4"/>
    <n v="38"/>
    <n v="6.3642584281059964"/>
    <n v="9462"/>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BNQMF152"/>
    <s v="ROYAL STEP Portable Electric USB Juice Maker Juicer Bottle Blender Grinder Mixer,6 Blades Rechargeable Bottle with (MULTII) (MULTI COLOUR 6 BLED JUICER MIXER)"/>
    <x v="2"/>
    <s v="Kitchen&amp;HomeAppliances"/>
    <s v="SmallKitchenAppliances"/>
    <x v="71"/>
    <n v="499"/>
    <n v="2199"/>
    <n v="0.77"/>
    <s v="Yes"/>
    <n v="3.7"/>
    <x v="0"/>
    <n v="3.6500000000000004"/>
    <n v="53"/>
    <n v="6.3232372233538356"/>
    <n v="26447"/>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99PR2GQJ"/>
    <s v="HOMEPACK 750W Radiant Room Home Office Heaters For Winter"/>
    <x v="2"/>
    <s v="Heating,Cooling&amp;AirQuality"/>
    <s v="RoomHeaters"/>
    <x v="97"/>
    <n v="649"/>
    <n v="999"/>
    <n v="0.35"/>
    <s v="No"/>
    <n v="3.8"/>
    <x v="0"/>
    <n v="3.6999999999999997"/>
    <n v="49"/>
    <n v="6.2861890160432692"/>
    <n v="31801"/>
    <x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BLV1GNLN"/>
    <s v="WZATCO Pixel | Portable LED Projector | Native 720p with Full HD 1080P Support | 2000 Lumens (200 ANSI) | 176&quot; Large Screen | Projector for Home and Outdoor | Compatible with TV Stick, PC, PS4"/>
    <x v="0"/>
    <s v="HomeTheater,TV&amp;Video"/>
    <s v="Projectors"/>
    <x v="84"/>
    <n v="6490"/>
    <n v="9990"/>
    <n v="0.35"/>
    <s v="No"/>
    <n v="4"/>
    <x v="0"/>
    <n v="4.25"/>
    <n v="27"/>
    <n v="6.1504216332044317"/>
    <n v="175230"/>
    <x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BPCJM7TB"/>
    <s v="WIDEWINGS Electric Handheld Milk Wand Mixer Frother for Latte Coffee Hot Milk, Milk Frother for Coffee, Egg Beater, Hand Blender, Coffee Beater with Stand"/>
    <x v="2"/>
    <s v="Kitchen&amp;HomeAppliances"/>
    <s v="SmallKitchenAppliances"/>
    <x v="73"/>
    <n v="259"/>
    <n v="999"/>
    <n v="0.74"/>
    <s v="Yes"/>
    <n v="4"/>
    <x v="0"/>
    <n v="3.7000000000000006"/>
    <n v="43"/>
    <n v="6.0807749029988942"/>
    <n v="11137"/>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BHZCNC4P"/>
    <s v="Remote Control Compatible for Amazon Fire Tv Stick Remote Control [ 3rd Gen ](Not Compatible for Fire TV Edition Smart TV) from basesailor"/>
    <x v="0"/>
    <s v="HomeTheater,TV&amp;Video"/>
    <s v="Accessories"/>
    <x v="136"/>
    <n v="1499"/>
    <n v="3999"/>
    <n v="0.63"/>
    <s v="Yes"/>
    <n v="3.7"/>
    <x v="0"/>
    <n v="3.8250000000000002"/>
    <n v="37"/>
    <n v="6.0426722570592988"/>
    <n v="55463"/>
    <x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16MDK4F4"/>
    <s v="Technotech High Speed HDMI Cable 5 Meter V1.4 - Supports Full HD 1080p (Color May Vary)"/>
    <x v="0"/>
    <s v="HomeTheater,TV&amp;Video"/>
    <s v="Accessories"/>
    <x v="0"/>
    <n v="185"/>
    <n v="499"/>
    <n v="0.63"/>
    <s v="Yes"/>
    <n v="4.2"/>
    <x v="0"/>
    <n v="4.26"/>
    <n v="25"/>
    <n v="6.0277864623556843"/>
    <n v="4625"/>
    <x v="2"/>
    <s v="Durable 24K Gold-Plated Connectors|Supports resolution 480p, 720p, 1080i, 1080p|Supports Transfer Rates of Up to 10.2gbps"/>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7VSG5SXZ"/>
    <s v="ZEBRONICS HAA2021 HDMI version 2.1 cable with 8K @ 60Hz, 4K @ 120Hz, eARC &amp; CEC support, 3D compatible, 2 meters length, 48Gbps max and Gold-plated connectors"/>
    <x v="0"/>
    <s v="HomeTheater,TV&amp;Video"/>
    <s v="Accessories"/>
    <x v="0"/>
    <n v="637"/>
    <n v="1499"/>
    <n v="0.57999999999999996"/>
    <s v="Yes"/>
    <n v="4.0999999999999996"/>
    <x v="0"/>
    <n v="4.2750000000000004"/>
    <n v="24"/>
    <n v="5.9761935370729615"/>
    <n v="15288"/>
    <x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BCZCQTJX"/>
    <s v="Firestick Remote"/>
    <x v="0"/>
    <s v="HomeTheater,TV&amp;Video"/>
    <s v="Accessories"/>
    <x v="136"/>
    <n v="1434"/>
    <n v="3999"/>
    <n v="0.64"/>
    <s v="Yes"/>
    <n v="4"/>
    <x v="0"/>
    <n v="3.8666666666666667"/>
    <n v="32"/>
    <n v="5.8715872341944984"/>
    <n v="45888"/>
    <x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8QW937WV"/>
    <s v="Homeistic Applience‚Ñ¢ Instant Electric Water Heater Faucet Tap For Kitchen And Bathroom Sink Digital Water Heating Tap with Shower Head ABS Body- Shock Proof (Pack Of 1. White)"/>
    <x v="2"/>
    <s v="Heating,Cooling&amp;AirQuality"/>
    <s v="WaterHeaters&amp;Geysers"/>
    <x v="29"/>
    <n v="1448"/>
    <n v="2999"/>
    <n v="0.52"/>
    <s v="Yes"/>
    <n v="4.5"/>
    <x v="1"/>
    <n v="4.5"/>
    <n v="19"/>
    <n v="5.8546349804879156"/>
    <n v="27512"/>
    <x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BHYLCL19"/>
    <s v="AVNISH Tap Water Purifier Filter Faucet 6 Layer Carbon Activated Dust Chlorine Remover Water Softener for Drinking Cartridge Alkaline Taps for Kitchen Sink Bathroom Wash Basin (6-Layer Filtration)"/>
    <x v="2"/>
    <s v="Kitchen&amp;HomeAppliances"/>
    <s v="WaterPurifiers&amp;Accessories"/>
    <x v="105"/>
    <n v="193"/>
    <n v="399"/>
    <n v="0.52"/>
    <s v="Yes"/>
    <n v="3.6"/>
    <x v="0"/>
    <n v="3.6"/>
    <n v="37"/>
    <n v="5.6872209478205162"/>
    <n v="7141"/>
    <x v="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GSV43WY"/>
    <s v="Noise ColorFit Pro 4 Alpha Bluetooth Calling Smart Watch with 1.78 AMOLED Display, Tru Sync, 60hz Refresh Rate, instacharge, Gesture Control, Functional 360 Digital Crown (Jet Black)"/>
    <x v="0"/>
    <s v="WearableTechnology"/>
    <s v="SmartWatches"/>
    <x v="20"/>
    <n v="4499"/>
    <n v="7999"/>
    <n v="0.44"/>
    <s v="No"/>
    <n v="3.5"/>
    <x v="0"/>
    <n v="3.5"/>
    <n v="37"/>
    <n v="5.5292425881588354"/>
    <n v="166463"/>
    <x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7H8W9PB6"/>
    <s v="KLAM LCD Writing Tablet Screenwriting Toys Board Smart Digital E-Note Pad 8.5 Inch Light Weight Magic Slate for Drawing Playing Noting by Kids and Adults Best Birthday Gift Girls Boys, Multicolor"/>
    <x v="1"/>
    <s v="Accessories&amp;Peripherals"/>
    <s v="Keyboards,Mice&amp;InputDevices"/>
    <x v="87"/>
    <n v="175"/>
    <n v="499"/>
    <n v="0.65"/>
    <s v="Yes"/>
    <n v="4.0999999999999996"/>
    <x v="0"/>
    <n v="4.0999999999999996"/>
    <n v="21"/>
    <n v="5.5039329913710446"/>
    <n v="3675"/>
    <x v="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B9F9PT8R"/>
    <s v="Eopora PTC Ceramic Fast Heating Room Heater for Bedroom, 1500/1000 Watts Room Heater for Home, Electric Heater, Electric Fan Heater for Home Office Bedroom (White)"/>
    <x v="2"/>
    <s v="Heating,Cooling&amp;AirQuality"/>
    <s v="RoomHeaters"/>
    <x v="97"/>
    <n v="1529"/>
    <n v="2999"/>
    <n v="0.49"/>
    <s v="No"/>
    <n v="3.3"/>
    <x v="2"/>
    <n v="3.6799999999999997"/>
    <n v="29"/>
    <n v="5.4358062173683575"/>
    <n v="44341"/>
    <x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B7NWGXS6"/>
    <s v="Havells Bero Quartz Heater Black 800w 2 Heat Settings 2 Year Product Warranty"/>
    <x v="2"/>
    <s v="Heating,Cooling&amp;AirQuality"/>
    <s v="RoomHeaters"/>
    <x v="97"/>
    <n v="2439"/>
    <n v="2545"/>
    <n v="0.04"/>
    <s v="No"/>
    <n v="4.0999999999999996"/>
    <x v="0"/>
    <n v="3.7749999999999995"/>
    <n v="25"/>
    <n v="5.3415243885898374"/>
    <n v="60975"/>
    <x v="1"/>
    <s v="Two quartz heating tubes|Carry Handle For Easy Portability|front grill for safety|power settings-400w/800w|safety tip over switch|rust free stainless steel reflector"/>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9LV13JFB"/>
    <s v="LOHAYA Voice Assistant Remote Compatible for Airtel Xstream Set-Top Box Remote Control with Netflix Function (Black) (Non - Voice)"/>
    <x v="0"/>
    <s v="HomeTheater,TV&amp;Video"/>
    <s v="Accessories"/>
    <x v="136"/>
    <n v="399"/>
    <n v="999"/>
    <n v="0.6"/>
    <s v="Yes"/>
    <n v="3.3"/>
    <x v="2"/>
    <n v="3.8"/>
    <n v="23"/>
    <n v="5.2448027185041024"/>
    <n v="9177"/>
    <x v="0"/>
    <s v="100% Best Quality Plastic Body and Soft Silicone Rubber Keypad|Remotes are checked by Testing Machine Before Shipment|Imported Generic Product Not by Airtel|Please Match the Image with Your Existing Remote Before Placing the Order"/>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BQ3K23Y1"/>
    <s v="Oratech Coffee Frother electric, milk frother electric, coffee beater, cappuccino maker, Coffee Foamer, Mocktail Mixer, Coffee Foam Maker, coffee whisker electric, Froth Maker, coffee stirrers electric, coffee frothers, Coffee Blender, (6 Month Warranty) (Multicolour)"/>
    <x v="2"/>
    <s v="Kitchen&amp;HomeAppliances"/>
    <s v="SmallKitchenAppliances"/>
    <x v="73"/>
    <n v="279"/>
    <n v="499"/>
    <n v="0.44"/>
    <s v="No"/>
    <n v="4.8"/>
    <x v="1"/>
    <n v="3.55"/>
    <n v="28"/>
    <n v="5.1915128925412937"/>
    <n v="7812"/>
    <x v="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VGKFM7Y"/>
    <s v="Amazon Basics 2 Amp USB Wall Charger &amp; Micro USB Cable (White)"/>
    <x v="0"/>
    <s v="Mobiles&amp;Accessories"/>
    <s v="MobileAccessories"/>
    <x v="5"/>
    <n v="219"/>
    <n v="499"/>
    <n v="0.56000000000000005"/>
    <s v="Yes"/>
    <n v="4.4000000000000004"/>
    <x v="0"/>
    <n v="4.4000000000000004"/>
    <n v="14"/>
    <n v="5.1748015398449985"/>
    <n v="3066"/>
    <x v="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Quality product,Excellent, it's fast charging,After 12 days not working üòî"/>
    <s v="Product works well and charges the devices in a quick mannerValue for money.,I like this product,Not working üòî after 12 days"/>
  </r>
  <r>
    <s v="B09NFSHCWN"/>
    <s v="Hilton Quartz Heater 400/800-Watt ISI 2 Rods Multi Mode Heater Long Lasting Quick Heating Extremely Warm (Grey)"/>
    <x v="2"/>
    <s v="Heating,Cooling&amp;AirQuality"/>
    <s v="RoomHeaters"/>
    <x v="97"/>
    <n v="1149"/>
    <n v="1899"/>
    <n v="0.39"/>
    <s v="No"/>
    <n v="3.5"/>
    <x v="0"/>
    <n v="3.6666666666666665"/>
    <n v="24"/>
    <n v="5.1257800317974711"/>
    <n v="27576"/>
    <x v="1"/>
    <s v="Comes with 2 Quartz heating tubes providing more warmth|Front grill for safety|Safety tip over switch|Two heat setting - 400 Watt &amp; 800 Watt|Having carry handle for easy portability|Included Components: 1 N Main Unit &amp; 1 N Instruction Manual|1 Year Warranty"/>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9XJ1LM7R"/>
    <s v="7SEVEN¬Æ Compatible for Tata Sky Remote Original Set Top¬†HD Box and Suitable for SD Tata Play setup Box Remote Control"/>
    <x v="0"/>
    <s v="HomeTheater,TV&amp;Video"/>
    <s v="Accessories"/>
    <x v="136"/>
    <n v="399"/>
    <n v="799"/>
    <n v="0.5"/>
    <s v="Yes"/>
    <n v="4.3"/>
    <x v="0"/>
    <n v="4.3"/>
    <n v="12"/>
    <n v="4.7899564149193976"/>
    <n v="4788"/>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do not buy"/>
    <s v="tv on off not working, so difficult to battery really a bad product"/>
  </r>
  <r>
    <s v="B0BPBG712X"/>
    <s v="Portable, Handy Compact Plug-in Portable Digital Electric Heater Fan Wall-Outlet Handy Air Warmer Blower Adjustable Timer Digital Display Heater for Home/Office/Camper (Black, 400 Watts)"/>
    <x v="2"/>
    <s v="Heating,Cooling&amp;AirQuality"/>
    <s v="RoomHeaters"/>
    <x v="91"/>
    <n v="799"/>
    <n v="1199"/>
    <n v="0.33"/>
    <s v="No"/>
    <n v="4.4000000000000004"/>
    <x v="0"/>
    <n v="3.6999999999999997"/>
    <n v="17"/>
    <n v="4.6445082688822321"/>
    <n v="13583"/>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BMZ6SY89"/>
    <s v="!!HANEUL!!1000 Watt/2000-Watt Room Heater!! Fan Heater!!Pure White!!HN-2500!!Made in India!!Thermoset!!"/>
    <x v="2"/>
    <s v="Heating,Cooling&amp;AirQuality"/>
    <s v="RoomHeaters"/>
    <x v="91"/>
    <n v="899"/>
    <n v="1599"/>
    <n v="0.44"/>
    <s v="No"/>
    <n v="3.4"/>
    <x v="2"/>
    <n v="3.56"/>
    <n v="15"/>
    <n v="4.2866671382550923"/>
    <n v="13485"/>
    <x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B7L86YCB"/>
    <s v="Green Tales Heat Seal Mini Food Sealer-Impulse Machine for Sealing Plastic Bags Packaging"/>
    <x v="2"/>
    <s v="Kitchen&amp;HomeAppliances"/>
    <s v="SmallKitchenAppliances"/>
    <x v="106"/>
    <n v="161"/>
    <n v="300"/>
    <n v="0.46"/>
    <s v="No"/>
    <n v="2.6"/>
    <x v="2"/>
    <n v="2.95"/>
    <n v="24"/>
    <n v="4.1239230255825117"/>
    <n v="3864"/>
    <x v="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BNDD9TN6"/>
    <s v="WANBO X1 Pro (Upgraded) | Native 1080P Full HD | Android 9 | Projector for Home | LED Cinema | 350ANSI | 3900 lumens | WiFi Bluetooth | HDMI ARC | Dolby DTS | 4D Keystone Correction (Global Version)"/>
    <x v="0"/>
    <s v="HomeTheater,TV&amp;Video"/>
    <s v="Projectors"/>
    <x v="84"/>
    <n v="13990"/>
    <n v="28900"/>
    <n v="0.52"/>
    <s v="Yes"/>
    <n v="4.5"/>
    <x v="1"/>
    <n v="4.5"/>
    <n v="7"/>
    <n v="4.063904941463746"/>
    <n v="97930"/>
    <x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BMTZ4T1D"/>
    <s v="!!1000 Watt/2000-Watt Room Heater!! Fan Heater!!Pure White!!HN-2500!!Made in India!!"/>
    <x v="2"/>
    <s v="Heating,Cooling&amp;AirQuality"/>
    <s v="RoomHeaters"/>
    <x v="91"/>
    <n v="784"/>
    <n v="1599"/>
    <n v="0.51"/>
    <s v="Yes"/>
    <n v="4.5"/>
    <x v="1"/>
    <n v="3.5999999999999996"/>
    <n v="11"/>
    <n v="3.8850524857714492"/>
    <n v="8624"/>
    <x v="1"/>
    <s v="2000 Watt Fan heater with dual heat setting|Can be used as gift option|Eco Friendly and pocket freindly|Do not worry if you feel any burning smell that is due to burning of element|Extra focus on packaging of product to make sure customer get product in working condition"/>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B4SJKRDF"/>
    <s v="Kitchenwell Multipurpose Portable Electronic Digital Weighing Scale Weight Machine | Weight Machine | 10 Kg"/>
    <x v="2"/>
    <s v="Kitchen&amp;HomeAppliances"/>
    <s v="SmallKitchenAppliances"/>
    <x v="31"/>
    <n v="239"/>
    <n v="239"/>
    <n v="0"/>
    <s v="No"/>
    <n v="4.3"/>
    <x v="0"/>
    <n v="4.3"/>
    <n v="7"/>
    <n v="3.883286944065357"/>
    <n v="1673"/>
    <x v="0"/>
    <s v="Package : 1 Weighing Scale|Easy To Use|Durable to use .|Convenient weighing unit switch, data lock . Over load indication, auto power off after 120 seconds without any operation. Easy to Use.|LCD back light, easy to read value at day and night"/>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FD94VD"/>
    <s v="White Feather Portable Heat Sealer Mini Sealing Machine for Food Storage Vacuum Bag, Chip, Plastic, Snack Bags, Package Home Closer Storage Tool (Multicolor) Random Colour"/>
    <x v="2"/>
    <s v="Kitchen&amp;HomeAppliances"/>
    <s v="SmallKitchenAppliances"/>
    <x v="106"/>
    <n v="199"/>
    <n v="499"/>
    <n v="0.6"/>
    <s v="Yes"/>
    <n v="3.3"/>
    <x v="2"/>
    <n v="3.3"/>
    <n v="12"/>
    <n v="3.6760130626125611"/>
    <n v="2388"/>
    <x v="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BP7XLX48"/>
    <s v="Syncwire LTG to USB Cable for Fast Charging Compatible with Phone 5/ 5C/ 5S/ 6/ 6S/ 7/8/ X/XR/XS Max/ 11/12/ 13 Series and Pad Air/Mini, Pod &amp; Other Devices (1.1 Meter, White)"/>
    <x v="1"/>
    <s v="Accessories&amp;Peripherals"/>
    <s v="Cables&amp;Accessories"/>
    <x v="0"/>
    <n v="399"/>
    <n v="1999"/>
    <n v="0.8"/>
    <s v="Yes"/>
    <n v="5"/>
    <x v="1"/>
    <n v="4.333333333333333"/>
    <n v="5"/>
    <n v="3.3719887516624554"/>
    <n v="1995"/>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9P1MFKG1"/>
    <s v="Melbon VM-905 2000-Watt Room Heater (ISI Certified, White Color) Ideal Electric Fan Heater for Small to Medium Room/Area (Plastic Body)"/>
    <x v="2"/>
    <s v="Heating,Cooling&amp;AirQuality"/>
    <s v="RoomHeaters"/>
    <x v="91"/>
    <n v="998"/>
    <n v="2999"/>
    <n v="0.67"/>
    <s v="Yes"/>
    <n v="4.5999999999999996"/>
    <x v="1"/>
    <n v="3.2999999999999994"/>
    <n v="9"/>
    <n v="3.2999999999999994"/>
    <n v="8982"/>
    <x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BN2576GQ"/>
    <s v="C (DEVICE) Lint Remover for Woolen Clothes, Electric Lint Remover, Best Lint Shaver for Clothes Pack of 1"/>
    <x v="2"/>
    <s v="Kitchen&amp;HomeAppliances"/>
    <s v="Vacuum,Cleaning&amp;Ironing"/>
    <x v="32"/>
    <n v="469"/>
    <n v="1599"/>
    <n v="0.71"/>
    <s v="Yes"/>
    <n v="3.7"/>
    <x v="0"/>
    <n v="3.4000000000000004"/>
    <n v="6"/>
    <n v="2.8733333360484736"/>
    <n v="2814"/>
    <x v="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mazing results,Bestest product ever"/>
    <s v="I usually don't write review but this product is amazing everyone should give it a try , u will not disappoint after buying....,No words to say. Amazingüëçüòçü§© you can see the picture I hv shared."/>
  </r>
  <r>
    <s v="B0BFBNXS94"/>
    <s v="Personal Size Blender, Portable Blender, Battery Powered USB Blender, with Four Blades, Mini Blender Travel Bottle for Juice, Shakes, and Smoothies (Pink)"/>
    <x v="2"/>
    <s v="Kitchen&amp;HomeAppliances"/>
    <s v="SmallKitchenAppliances"/>
    <x v="73"/>
    <n v="669"/>
    <n v="1499"/>
    <n v="0.55000000000000004"/>
    <s v="Yes"/>
    <n v="2.2999999999999998"/>
    <x v="3"/>
    <n v="2.2999999999999998"/>
    <n v="13"/>
    <n v="2.636094482059947"/>
    <n v="8697"/>
    <x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BGPN4GGH"/>
    <s v="Lifelong LLQH925 Dyno Quartz Heater 2 Power settings Tip Over Cut-off Switch 800 Watt Silent operation Power Indicator 2 Rod Room Heater (1 Year Warranty, Grey)"/>
    <x v="2"/>
    <s v="Heating,Cooling&amp;AirQuality"/>
    <s v="RoomHeaters"/>
    <x v="97"/>
    <n v="1099"/>
    <n v="2400"/>
    <n v="0.54"/>
    <s v="Yes"/>
    <n v="3.8"/>
    <x v="0"/>
    <n v="3.75"/>
    <n v="4"/>
    <n v="2.6211375162600707"/>
    <n v="4396"/>
    <x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NLFQDG2"/>
    <s v="Longway Blaze 2 Rod Quartz Room Heater (White, Gray, 800 watts)"/>
    <x v="2"/>
    <s v="Heating,Cooling&amp;AirQuality"/>
    <s v="RoomHeaters"/>
    <x v="97"/>
    <n v="929"/>
    <n v="2199"/>
    <n v="0.57999999999999996"/>
    <s v="Yes"/>
    <n v="3.7"/>
    <x v="0"/>
    <n v="3.7"/>
    <n v="4"/>
    <n v="2.5861890160432699"/>
    <n v="3716"/>
    <x v="1"/>
    <s v="Power Consumed: 800 W"/>
    <s v="Ok product,Worth buying product,Must buyyyyy"/>
    <s v="2 rods can not be switched seperately, selecting 1 rod always switches on the top rod.,,"/>
  </r>
  <r>
    <s v="B09ZVJXN5L"/>
    <s v="KNYUC MART Mini Electric Handy Room Heater Compact Plug-in, The Wall Outlet 400 Watts, Handy Air Warmer Blower Adjustable Timer Digital Display"/>
    <x v="2"/>
    <s v="Heating,Cooling&amp;AirQuality"/>
    <s v="RoomHeaters"/>
    <x v="91"/>
    <n v="778"/>
    <n v="999"/>
    <n v="0.22"/>
    <s v="No"/>
    <n v="3.3"/>
    <x v="2"/>
    <n v="2.65"/>
    <n v="8"/>
    <n v="2.5287426500142107"/>
    <n v="6224"/>
    <x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BL3R4RGS"/>
    <s v="VAPJA¬Æ Portable Mini Juicer Cup Blender USB Rechargeable with 4 Blades for Shakes and Smoothies Fruits Vegetables Juice Maker Grinder Mixer Strong Cutting Bottle Sports Travel Outdoors Gym (BOTTLE)"/>
    <x v="2"/>
    <s v="Kitchen&amp;HomeAppliances"/>
    <s v="SmallKitchenAppliances"/>
    <x v="71"/>
    <n v="649"/>
    <n v="999"/>
    <n v="0.35"/>
    <s v="No"/>
    <n v="3.6"/>
    <x v="0"/>
    <n v="3.6"/>
    <n v="4"/>
    <n v="2.5162920156096678"/>
    <n v="2596"/>
    <x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B3JSWG81"/>
    <s v="NGI Store 2 Pieces Pet Hair Removers for Your Laundry Catcher Lint Remover for Washing Machine Lint Remover Reusable Portable Silica Gel Clothes Washer Dryer Floating Ball"/>
    <x v="2"/>
    <s v="Kitchen&amp;HomeAppliances"/>
    <s v="Vacuum,Cleaning&amp;Ironing"/>
    <x v="32"/>
    <n v="199"/>
    <n v="999"/>
    <n v="0.8"/>
    <s v="Yes"/>
    <n v="3.1"/>
    <x v="2"/>
    <n v="3.1"/>
    <n v="2"/>
    <n v="1.4790758896309535"/>
    <n v="398"/>
    <x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Useless"/>
    <s v="Does not work as advertised at all. The pieces came out all nice and clean ... No hair stuck to them. All positive ratings are obviously bought."/>
  </r>
  <r>
    <s v="B0BPJBTB3F"/>
    <s v="Khaitan ORFin Fan heater for Home and kitchen-K0 2215"/>
    <x v="2"/>
    <s v="Heating,Cooling&amp;AirQuality"/>
    <s v="RoomHeaters"/>
    <x v="91"/>
    <n v="1299"/>
    <n v="2495"/>
    <n v="0.48"/>
    <s v="No"/>
    <n v="2"/>
    <x v="3"/>
    <n v="2"/>
    <n v="2"/>
    <n v="0.95424250943932487"/>
    <n v="2598"/>
    <x v="1"/>
    <s v="Khaitan Orfin Fan heater for Home and kitchen|POWERFUL 2000 WATT|HEATING POSITION 1000 W-2000W|ADJUSTABLE THERMOSTAT TEMP.CONTROL|AUTOMATIC THERMAL CUTOUT FOR SAFETY|FRONT GRILL FOR SAFETY|TURBO FAN"/>
    <s v="Bad quality,Amazing product.."/>
    <s v="The heating capacity is zero .Moreover i have initiated return request. Noone has come to collect it,Best heater at this price. Quality is very good . Suggest everyone to purchase this heater.......... amazing product to buy..."/>
  </r>
  <r>
    <s v="B0B94JPY2N"/>
    <s v="Amazon Brand - Solimo 65W Fast Charging Braided Type C to C Data Cable | Suitable For All Supported Mobile Phones (1 Meter, Black)"/>
    <x v="1"/>
    <s v="Accessories&amp;Peripherals"/>
    <s v="Cables&amp;Accessories"/>
    <x v="0"/>
    <n v="199"/>
    <n v="999"/>
    <n v="0.8"/>
    <s v="Yes"/>
    <n v="3"/>
    <x v="2"/>
    <n v="4"/>
    <n v="0"/>
    <n v="0"/>
    <n v="0"/>
    <x v="2"/>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QRJ3C47"/>
    <s v="REDTECH USB-C to Lightning Cable 3.3FT, [Apple MFi Certified] Lightning to Type C Fast Charging Cord Compatible with iPhone 14/13/13 pro/Max/12/11/X/XS/XR/8, Supports Power Delivery - White"/>
    <x v="1"/>
    <s v="Accessories&amp;Peripherals"/>
    <s v="Cables&amp;Accessories"/>
    <x v="0"/>
    <n v="249"/>
    <n v="999"/>
    <n v="0.75"/>
    <s v="Yes"/>
    <n v="5"/>
    <x v="1"/>
    <n v="5"/>
    <n v="0"/>
    <n v="0"/>
    <n v="0"/>
    <x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wesome Product"/>
    <s v="Quick delivery.Awesome ProductPacking was goodJust opened the productExcited to you it"/>
  </r>
  <r>
    <m/>
    <m/>
    <x v="9"/>
    <m/>
    <m/>
    <x v="162"/>
    <m/>
    <m/>
    <m/>
    <m/>
    <m/>
    <x v="4"/>
    <m/>
    <m/>
    <m/>
    <m/>
    <x v="3"/>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0">
  <r>
    <s v="B014I8SX4Y"/>
    <s v="Amazon Basics High-Speed HDMI Cable, 6 Feet (2-Pack),Black"/>
    <s v="Electronics"/>
    <s v="HomeTheater,TV&amp;Video"/>
    <s v="Accessories"/>
    <s v="Cables"/>
    <n v="309"/>
    <n v="1400"/>
    <n v="0.78"/>
    <s v="Yes"/>
    <n v="4.4000000000000004"/>
    <n v="4"/>
    <n v="4.1658031088082899"/>
    <n v="426973"/>
    <n v="23.45514378118013"/>
    <n v="131934657"/>
    <s v="₹200-₹5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14I8SSD0"/>
    <s v="Amazon Basics High-Speed HDMI Cable, 6 Feet - Supports Ethernet, 3D, 4K video,Black"/>
    <s v="Electronics"/>
    <s v="HomeTheater,TV&amp;Video"/>
    <s v="Accessories"/>
    <s v="Cables"/>
    <n v="309"/>
    <n v="475"/>
    <n v="0.35"/>
    <s v="No"/>
    <n v="4.4000000000000004"/>
    <n v="4"/>
    <n v="4.1645833333333337"/>
    <n v="426973"/>
    <n v="23.448275955601584"/>
    <n v="131934657"/>
    <s v="₹200-₹50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7KSMBL2H"/>
    <s v="AmazonBasics Flexible Premium HDMI Cable (Black, 4K@60Hz, 18Gbps), 3-Foot"/>
    <s v="Electronics"/>
    <s v="HomeTheater,TV&amp;Video"/>
    <s v="Accessories"/>
    <s v="Cables"/>
    <n v="219"/>
    <n v="700"/>
    <n v="0.69"/>
    <s v="Yes"/>
    <n v="4.4000000000000004"/>
    <n v="4"/>
    <n v="4.163350785340314"/>
    <n v="426973"/>
    <n v="23.441336215619071"/>
    <n v="93507087"/>
    <s v="₹200-₹5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X7DY7Q4"/>
    <s v="SanDisk Extreme SD UHS I 64GB Card for 4K Video for DSLR and Mirrorless Cameras 170MB/s Read &amp; 80MB/s Write"/>
    <s v="Electronics"/>
    <s v="Accessories"/>
    <s v="MemoryCards"/>
    <s v="MicroSD"/>
    <n v="939"/>
    <n v="1800"/>
    <n v="0.48"/>
    <s v="No"/>
    <n v="4.5"/>
    <n v="5"/>
    <n v="4.3599999999999994"/>
    <n v="205052"/>
    <n v="23.159736316145356"/>
    <n v="192543828"/>
    <s v="&gt;₹5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05FYNT3G"/>
    <s v="SanDisk Cruzer Blade 32GB USB Flash Drive"/>
    <s v="Computers&amp;Accessories"/>
    <s v="ExternalDevices&amp;DataStorage"/>
    <s v="PenDrives"/>
    <s v="PenDrives"/>
    <n v="289"/>
    <n v="650"/>
    <n v="0.56000000000000005"/>
    <s v="Yes"/>
    <n v="4.3"/>
    <n v="4"/>
    <n v="4.26"/>
    <n v="253105"/>
    <n v="23.018068396277695"/>
    <n v="73147345"/>
    <s v="₹200-₹50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9GFPVD9Y"/>
    <s v="Redmi 9 Activ (Carbon Black, 4GB RAM, 64GB Storage) | Octa-core Helio G35 | 5000 mAh Battery"/>
    <s v="Electronics"/>
    <s v="Mobiles&amp;Accessories"/>
    <s v="Smartphones&amp;BasicMobiles"/>
    <s v="Smartphones"/>
    <n v="8499"/>
    <n v="10999"/>
    <n v="0.23"/>
    <s v="No"/>
    <n v="4.0999999999999996"/>
    <n v="4"/>
    <n v="4.1000000000000005"/>
    <n v="313836"/>
    <n v="22.536486989071296"/>
    <n v="2667292164"/>
    <s v="&gt;₹50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2GB RAM, 32GB Storage) | 2GHz Octa-core Helio G25 Processor | 5000 mAh Battery"/>
    <s v="Electronics"/>
    <s v="Mobiles&amp;Accessories"/>
    <s v="Smartphones&amp;BasicMobiles"/>
    <s v="Smartphones"/>
    <n v="6499"/>
    <n v="8499"/>
    <n v="0.24"/>
    <s v="No"/>
    <n v="4.0999999999999996"/>
    <n v="4"/>
    <n v="4.1000000000000005"/>
    <n v="313836"/>
    <n v="22.536486989071296"/>
    <n v="2039620164"/>
    <s v="&gt;₹50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M8CGS"/>
    <s v="Redmi 9A Sport (Carbon Black, 2GB RAM, 32GB Storage) | 2GHz Octa-core Helio G25 Processor | 5000 mAh Battery"/>
    <s v="Electronics"/>
    <s v="Mobiles&amp;Accessories"/>
    <s v="Smartphones&amp;BasicMobiles"/>
    <s v="Smartphones"/>
    <n v="6499"/>
    <n v="7999"/>
    <n v="0.19"/>
    <s v="No"/>
    <n v="4.0999999999999996"/>
    <n v="4"/>
    <n v="4.1000000000000005"/>
    <n v="313832"/>
    <n v="22.536464294249164"/>
    <n v="2039594168"/>
    <s v="&gt;₹50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PN6TP"/>
    <s v="Redmi 9A Sport (Coral Green, 3GB RAM, 32GB Storage) | 2GHz Octa-core Helio G25 Processor | 5000 mAh Battery"/>
    <s v="Electronics"/>
    <s v="Mobiles&amp;Accessories"/>
    <s v="Smartphones&amp;BasicMobiles"/>
    <s v="Smartphones"/>
    <n v="7499"/>
    <n v="9499"/>
    <n v="0.21"/>
    <s v="No"/>
    <n v="4.0999999999999996"/>
    <n v="4"/>
    <n v="4.0999999999999996"/>
    <n v="313832"/>
    <n v="22.536464294249161"/>
    <n v="2353426168"/>
    <s v="&gt;₹50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1N6LU1VF"/>
    <s v="SanDisk Ultra Dual 64 GB USB 3.0 OTG Pen Drive (Black)"/>
    <s v="Computers&amp;Accessories"/>
    <s v="ExternalDevices&amp;DataStorage"/>
    <s v="PenDrives"/>
    <s v="PenDrives"/>
    <n v="579"/>
    <n v="1400"/>
    <n v="0.59"/>
    <s v="Yes"/>
    <n v="4.3"/>
    <n v="4"/>
    <n v="4.2555555555555564"/>
    <n v="189104"/>
    <n v="22.455302817262975"/>
    <n v="109491216"/>
    <s v="&gt;₹5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9MT84WV5"/>
    <s v="Samsung EVO Plus 128GB microSDXC UHS-I U3 130MB/s Full HD &amp; 4K UHD Memory Card with Adapter (MB-MC128KA), Blue"/>
    <s v="Electronics"/>
    <s v="Accessories"/>
    <s v="MemoryCards"/>
    <s v="MicroSD"/>
    <n v="1149"/>
    <n v="3999"/>
    <n v="0.71"/>
    <s v="Yes"/>
    <n v="4.3"/>
    <n v="4"/>
    <n v="4.3444444444444441"/>
    <n v="140036"/>
    <n v="22.357565935015657"/>
    <n v="160901364"/>
    <s v="&gt;₹50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9MT6XSFW"/>
    <s v="Samsung EVO Plus 64GB microSDXC UHS-I U1 130MB/s Full HD &amp; 4K UHD Memory Card with Adapter (MB-MC64KA), Blue"/>
    <s v="Electronics"/>
    <s v="Accessories"/>
    <s v="MemoryCards"/>
    <s v="MicroSD"/>
    <n v="599"/>
    <n v="1899"/>
    <n v="0.68"/>
    <s v="Yes"/>
    <n v="4.3"/>
    <n v="4"/>
    <n v="4.3499999999999996"/>
    <n v="140036"/>
    <n v="22.386156172784219"/>
    <n v="83881564"/>
    <s v="&gt;₹50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1LWYDEQ7"/>
    <s v="Pigeon Polypropylene Mini Handy and Compact Chopper with 3 Blades for Effortlessly Chopping Vegetables and Fruits for Your Kitchen (12420, Green, 400 ml)"/>
    <s v="Home&amp;Kitchen"/>
    <s v="Kitchen&amp;Dining"/>
    <s v="KitchenTools"/>
    <s v="ManualChoppers&amp;Chippers"/>
    <n v="199"/>
    <n v="495"/>
    <n v="0.6"/>
    <s v="Yes"/>
    <n v="4.0999999999999996"/>
    <n v="4"/>
    <n v="4.0999999999999996"/>
    <n v="270563"/>
    <n v="22.272307044614447"/>
    <n v="53842037"/>
    <s v="&lt;₹20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8HV83HL3"/>
    <s v="MI Power Bank 3i 20000mAh Lithium Polymer 18W Fast Power Delivery Charging | Input- Type C | Micro USB| Triple Output | Sandstone Black"/>
    <s v="Electronics"/>
    <s v="Mobiles&amp;Accessories"/>
    <s v="MobileAccessories"/>
    <s v="Chargers"/>
    <n v="2049"/>
    <n v="2199"/>
    <n v="7.0000000000000007E-2"/>
    <s v="No"/>
    <n v="4.3"/>
    <n v="4"/>
    <n v="4.166666666666667"/>
    <n v="178912"/>
    <n v="21.886007908297167"/>
    <n v="366590688"/>
    <s v="&gt;₹500"/>
    <s v="20000mAh Lithium Polymer battery|18W Fast Charging|Triple port output|Dual input port (Micro-USB/USB-C, Charging Time : 6.9 hours|Power Delivery|Advanced 12 Layer chip protection|Smart power management|6 months domestic warranty"/>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DC4RZPY"/>
    <s v="Amazon Basics USB A to Lightning MFi Certified Charging Cable (White, 1.2 meter)"/>
    <s v="Computers&amp;Accessories"/>
    <s v="Accessories&amp;Peripherals"/>
    <s v="Cables&amp;Accessories"/>
    <s v="Cables"/>
    <n v="709"/>
    <n v="1999"/>
    <n v="0.65"/>
    <s v="Yes"/>
    <n v="4.0999999999999996"/>
    <n v="4"/>
    <n v="4.1621052631578941"/>
    <n v="178817"/>
    <n v="21.861088437889482"/>
    <n v="126781253"/>
    <s v="&gt;₹50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8HVL8QN3"/>
    <s v="Mi 10000mAH Li-Polymer, Micro-USB and Type C Input Port, Power Bank 3i with 18W Fast Charging (Midnight Black)"/>
    <s v="Electronics"/>
    <s v="Mobiles&amp;Accessories"/>
    <s v="MobileAccessories"/>
    <s v="Chargers"/>
    <n v="1149"/>
    <n v="2199"/>
    <n v="0.48"/>
    <s v="No"/>
    <n v="4.3"/>
    <n v="4"/>
    <n v="4.1615384615384619"/>
    <n v="178912"/>
    <n v="21.859071283179262"/>
    <n v="205569888"/>
    <s v="&gt;₹500"/>
    <s v="Warranty : 6 months domestic warranty|Warranty : 6 months domestic warranty|It can be a gift option|Best-in class specs"/>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0A0VCJPI"/>
    <s v="TP-Link TL-WA850RE Single_Band 300Mbps RJ45 Wireless Range Extender, Broadband/Wi-Fi Extender, Wi-Fi Booster/Hotspot with 1 Ethernet Port, Plug and Play, Built-in Access Point Mode, White"/>
    <s v="Computers&amp;Accessories"/>
    <s v="NetworkingDevices"/>
    <s v="Repeaters&amp;Extenders"/>
    <s v="Repeaters&amp;Extenders"/>
    <n v="1469"/>
    <n v="2499"/>
    <n v="0.41"/>
    <s v="No"/>
    <n v="4.2"/>
    <n v="4"/>
    <n v="4.2"/>
    <n v="156638"/>
    <n v="21.818579587920567"/>
    <n v="230101222"/>
    <s v="&gt;₹50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7GPXXNNG"/>
    <s v="boAt Bassheads 100 in Ear Wired Earphones with Mic(Taffy Pink)"/>
    <s v="Electronics"/>
    <s v="Headphones,Earbuds&amp;Accessories"/>
    <s v="Headphones"/>
    <s v="In-Ear"/>
    <n v="349"/>
    <n v="999"/>
    <n v="0.65"/>
    <s v="Yes"/>
    <n v="4.0999999999999996"/>
    <n v="4"/>
    <n v="3.8941176470588239"/>
    <n v="363713"/>
    <n v="21.654253717717484"/>
    <n v="126935837"/>
    <s v="₹200-₹50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GQD4K6L"/>
    <s v="boAt Bassheads 100 in Ear Wired Earphones with Mic(Furious Red)"/>
    <s v="Electronics"/>
    <s v="Headphones,Earbuds&amp;Accessories"/>
    <s v="Headphones"/>
    <s v="In-Ear"/>
    <n v="379"/>
    <n v="999"/>
    <n v="0.62"/>
    <s v="Yes"/>
    <n v="4.0999999999999996"/>
    <n v="4"/>
    <n v="3.89"/>
    <n v="363713"/>
    <n v="21.631356470583945"/>
    <n v="137847227"/>
    <s v="₹200-₹50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G3YNLJB"/>
    <s v="Crucial BX500 240GB 3D NAND SATA 6.35 cm (2.5-inch) SSD (CT240BX500SSD1)"/>
    <s v="Computers&amp;Accessories"/>
    <s v="Components"/>
    <s v="InternalSolidStateDrives"/>
    <s v="InternalHardDrives"/>
    <n v="1815"/>
    <n v="3100"/>
    <n v="0.41"/>
    <s v="No"/>
    <n v="4.5"/>
    <n v="5"/>
    <n v="4.3499999999999996"/>
    <n v="92925"/>
    <n v="21.611397008549833"/>
    <n v="168658875"/>
    <s v="&gt;₹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71Z8M4KX"/>
    <s v="boAt BassHeads 100 in-Ear Wired Headphones with Mic (Black)"/>
    <s v="Electronics"/>
    <s v="Headphones,Earbuds&amp;Accessories"/>
    <s v="Headphones"/>
    <s v="In-Ear"/>
    <n v="365"/>
    <n v="999"/>
    <n v="0.63"/>
    <s v="Yes"/>
    <n v="4.0999999999999996"/>
    <n v="4"/>
    <n v="3.8857142857142852"/>
    <n v="363711"/>
    <n v="21.60751536239691"/>
    <n v="132754515"/>
    <s v="₹200-₹50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088TKTY2"/>
    <s v="TP-LINK WiFi Dongle 300 Mbps Mini Wireless Network USB Wi-Fi Adapter for PC Desktop Laptop(Supports Windows 11/10/8.1/8/7/XP, Mac OS 10.9-10.15 and Linux, WPS, Soft AP Mode, USB 2.0) (TL-WN823N),Black"/>
    <s v="Computers&amp;Accessories"/>
    <s v="NetworkingDevices"/>
    <s v="NetworkAdapters"/>
    <s v="WirelessUSBAdapters"/>
    <n v="649"/>
    <n v="1399"/>
    <n v="0.54"/>
    <s v="Yes"/>
    <n v="4.2"/>
    <n v="4"/>
    <n v="4.0928571428571434"/>
    <n v="179691"/>
    <n v="21.506035495999054"/>
    <n v="116619459"/>
    <s v="&gt;₹50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8IFXQFU"/>
    <s v="TP-Link USB WiFi Adapter for PC(TL-WN725N), N150 Wireless Network Adapter for Desktop - Nano Size WiFi Dongle Compatible with Windows 11/10/7/8/8.1/XP/ Mac OS 10.9-10.15 Linux Kernel 2.6.18-4.4.3"/>
    <s v="Computers&amp;Accessories"/>
    <s v="NetworkingDevices"/>
    <s v="NetworkAdapters"/>
    <s v="WirelessUSBAdapters"/>
    <n v="499"/>
    <n v="999"/>
    <n v="0.5"/>
    <s v="Yes"/>
    <n v="4.2"/>
    <n v="4"/>
    <n v="4.0846153846153852"/>
    <n v="179691"/>
    <n v="21.462728940429184"/>
    <n v="89665809"/>
    <s v="₹200-₹50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2SZEOLG"/>
    <s v="TP-Link Nano USB WiFi Dongle 150Mbps High Gain Wireless Network Wi-Fi Adapter for PC Desktop and Laptops, Supports Windows 10/8.1/8/7/XP, Linux, Mac OS X (TL-WN722N)"/>
    <s v="Computers&amp;Accessories"/>
    <s v="NetworkingDevices"/>
    <s v="NetworkAdapters"/>
    <s v="WirelessUSBAdapters"/>
    <n v="749"/>
    <n v="1339"/>
    <n v="0.44"/>
    <s v="No"/>
    <n v="4.2"/>
    <n v="4"/>
    <n v="4.0750000000000011"/>
    <n v="179692"/>
    <n v="21.412214474367168"/>
    <n v="134589308"/>
    <s v="&gt;₹50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8K3H92Z"/>
    <s v="TP-Link USB Bluetooth Adapter for PC, 5.0 Bluetooth Dongle Receiver (UB500) Supports Windows 11/10/8.1/7 for Desktop, Laptop, Mouse, Keyboard, Printers, Headsets, Speakers, PS4/ Xbox Controllers"/>
    <s v="Computers&amp;Accessories"/>
    <s v="NetworkingDevices"/>
    <s v="NetworkAdapters"/>
    <s v="BluetoothAdapters"/>
    <n v="599"/>
    <n v="899"/>
    <n v="0.33"/>
    <s v="No"/>
    <n v="4.3"/>
    <n v="4"/>
    <n v="4.3"/>
    <n v="95116"/>
    <n v="21.406510019775542"/>
    <n v="56974484"/>
    <s v="&gt;₹50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7VTFN6HM"/>
    <s v="Western Digital WD 2TB My Passport Portable Hard Disk Drive, USB 3.0 with¬† Automatic Backup, 256 Bit AES Hardware Encryption,Password Protection,Compatible with Windows and Mac, External HDD-Black"/>
    <s v="Computers&amp;Accessories"/>
    <s v="ExternalDevices&amp;DataStorage"/>
    <s v="ExternalHardDisks"/>
    <s v="ExternalHardDisks"/>
    <n v="5599"/>
    <n v="7350"/>
    <n v="0.24"/>
    <s v="No"/>
    <n v="4.4000000000000004"/>
    <n v="4"/>
    <n v="4.4000000000000004"/>
    <n v="73005"/>
    <n v="21.398777637998066"/>
    <n v="408754995"/>
    <s v="&gt;₹50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1HGCLUH6"/>
    <s v="TP-link N300 WiFi Wireless Router TL-WR845N | 300Mbps Wi-Fi Speed | Three 5dBi high gain Antennas | IPv6 Compatible | AP/RE/WISP Mode | Parental Control | Guest Network"/>
    <s v="Computers&amp;Accessories"/>
    <s v="NetworkingDevices"/>
    <s v="Routers"/>
    <s v="Routers"/>
    <n v="1149"/>
    <n v="1699"/>
    <n v="0.32"/>
    <s v="No"/>
    <n v="4.2"/>
    <n v="4"/>
    <n v="4.2"/>
    <n v="122478"/>
    <n v="21.36985885371011"/>
    <n v="140727222"/>
    <s v="&gt;₹50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8GYG6T12"/>
    <s v="SanDisk Ultra SDHC UHS-I Card 32GB 120MB/s R for DSLR Cameras, for Full HD Recording, 10Y Warranty"/>
    <s v="Electronics"/>
    <s v="Accessories"/>
    <s v="MemoryCards"/>
    <s v="SecureDigitalCards"/>
    <n v="449"/>
    <n v="800"/>
    <n v="0.44"/>
    <s v="No"/>
    <n v="4.4000000000000004"/>
    <n v="4"/>
    <n v="4.4000000000000004"/>
    <n v="69585"/>
    <n v="21.307096240046889"/>
    <n v="31243665"/>
    <s v="₹200-₹5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8HVJCW95"/>
    <s v="MI 10000mAh 3i Lithium Polymer Power Bank Dual Input(Micro-USB and Type C) and Output Ports 18W Fast Charging (Metallic Blue)"/>
    <s v="Electronics"/>
    <s v="Mobiles&amp;Accessories"/>
    <s v="MobileAccessories"/>
    <s v="PowerBanks"/>
    <n v="1149"/>
    <n v="2199"/>
    <n v="0.48"/>
    <s v="No"/>
    <n v="4.3"/>
    <n v="4"/>
    <n v="4.0333333333333341"/>
    <n v="178912"/>
    <n v="21.18565565523166"/>
    <n v="205569888"/>
    <s v="&gt;₹500"/>
    <s v="10000mAh Lithium Polymer battery|18W Fast Charging|Dual output and input ports|Advanced 12 Layer chip protection|Smart power management|Micro-USB and Type C input port|6 months domestic warranty"/>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1MF8MB65"/>
    <s v="boAt Bassheads 225 in Ear Wired Earphones with Mic(Blue)"/>
    <s v="Electronics"/>
    <s v="Headphones,Earbuds&amp;Accessories"/>
    <s v="Headphones"/>
    <s v="In-Ear"/>
    <n v="699"/>
    <n v="999"/>
    <n v="0.3"/>
    <s v="No"/>
    <n v="4.0999999999999996"/>
    <n v="4"/>
    <n v="3.8812499999999996"/>
    <n v="273189"/>
    <n v="21.100278997787154"/>
    <n v="190959111"/>
    <s v="&gt;₹50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8L5FM4JC"/>
    <s v="SanDisk Ultra microSD UHS-I Card 64GB, 120MB/s R"/>
    <s v="Electronics"/>
    <s v="Accessories"/>
    <s v="MemoryCards"/>
    <s v="MicroSD"/>
    <n v="649"/>
    <n v="2400"/>
    <n v="0.73"/>
    <s v="Yes"/>
    <n v="4.4000000000000004"/>
    <n v="4"/>
    <n v="4.3571428571428568"/>
    <n v="67260"/>
    <n v="21.035254465195731"/>
    <n v="43651740"/>
    <s v="&gt;₹5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YW3RN3"/>
    <s v="SanDisk Ultra¬Æ microSDXC‚Ñ¢ UHS-I Card, 256GB, 150MB/s R, 10 Y Warranty, for Smartphones"/>
    <s v="Electronics"/>
    <s v="Accessories"/>
    <s v="MemoryCards"/>
    <s v="MicroSD"/>
    <n v="1989"/>
    <n v="3500"/>
    <n v="0.43"/>
    <s v="No"/>
    <n v="4.4000000000000004"/>
    <n v="4"/>
    <n v="4.3500000000000005"/>
    <n v="67260"/>
    <n v="21.000770441482299"/>
    <n v="133780140"/>
    <s v="&gt;₹500"/>
    <s v="Ideal storage for Android smartphones and tablets|Up to 15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RVFDKP"/>
    <s v="SanDisk Ultra¬Æ microSDXC‚Ñ¢ UHS-I Card, 64GB, 140MB/s R, 10 Y Warranty, for Smartphones"/>
    <s v="Electronics"/>
    <s v="Accessories"/>
    <s v="MemoryCards"/>
    <s v="MicroSD"/>
    <n v="569"/>
    <n v="1000"/>
    <n v="0.43"/>
    <s v="No"/>
    <n v="4.4000000000000004"/>
    <n v="4"/>
    <n v="4.3400000000000007"/>
    <n v="67259"/>
    <n v="20.952464785327198"/>
    <n v="38270371"/>
    <s v="&gt;₹500"/>
    <s v="Ideal storage for Android smartphones and tablets|Up to 14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0NH11KIK"/>
    <s v="AmazonBasics USB 2.0 Cable - A-Male to B-Male - for Personal Computer, Printer- 6 Feet (1.8 Meters), Black"/>
    <s v="Computers&amp;Accessories"/>
    <s v="Accessories&amp;Peripherals"/>
    <s v="Cables&amp;Accessories"/>
    <s v="Cables"/>
    <n v="209"/>
    <n v="695"/>
    <n v="0.7"/>
    <s v="Yes"/>
    <n v="4.5"/>
    <n v="5"/>
    <n v="4.162433862433863"/>
    <n v="107687"/>
    <n v="20.94606361775762"/>
    <n v="22506583"/>
    <s v="₹200-₹50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1EZ0X3L8"/>
    <s v="SanDisk Ultra 64 GB USB Pen Drives (SDDDC2-064G-I35, Black, Silver)"/>
    <s v="Computers&amp;Accessories"/>
    <s v="ExternalDevices&amp;DataStorage"/>
    <s v="PenDrives"/>
    <s v="PenDrives"/>
    <n v="729"/>
    <n v="1650"/>
    <n v="0.56000000000000005"/>
    <s v="Yes"/>
    <n v="4.3"/>
    <n v="4"/>
    <n v="4.2500000000000009"/>
    <n v="82356"/>
    <n v="20.891727202716627"/>
    <n v="60037524"/>
    <s v="&gt;₹5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BDYVC5TD"/>
    <s v="SanDisk Ultra¬Æ microSDXC‚Ñ¢ UHS-I Card, 128GB, 140MB/s R, 10 Y Warranty, for Smartphones"/>
    <s v="Electronics"/>
    <s v="Accessories"/>
    <s v="MemoryCards"/>
    <s v="MicroSD"/>
    <n v="959"/>
    <n v="1800"/>
    <n v="0.47"/>
    <s v="No"/>
    <n v="4.4000000000000004"/>
    <n v="4"/>
    <n v="4.3250000000000002"/>
    <n v="67259"/>
    <n v="20.880048432382516"/>
    <n v="64501381"/>
    <s v="&gt;₹500"/>
    <s v="Ideal storage for Android smartphones and tablets|Up to 14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L5HMJVW"/>
    <s v="SanDisk Ultra microSD UHS-I Card 32GB, 120MB/s R"/>
    <s v="Electronics"/>
    <s v="Accessories"/>
    <s v="MemoryCards"/>
    <s v="MicroSD"/>
    <n v="369"/>
    <n v="700"/>
    <n v="0.47"/>
    <s v="No"/>
    <n v="4.4000000000000004"/>
    <n v="4"/>
    <n v="4.3"/>
    <n v="67259"/>
    <n v="20.759354510808048"/>
    <n v="24818571"/>
    <s v="₹200-₹5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ZJDWTJ1"/>
    <s v="Seagate Expansion 1TB External HDD - USB 3.0 for Windows and Mac with 3 yr Data Recovery Services, Portable Hard Drive (STKM1000400)"/>
    <s v="Computers&amp;Accessories"/>
    <s v="ExternalDevices&amp;DataStorage"/>
    <s v="ExternalHardDisks"/>
    <s v="ExternalHardDisks"/>
    <n v="4098"/>
    <n v="4999"/>
    <n v="0.18"/>
    <s v="No"/>
    <n v="4.5"/>
    <n v="5"/>
    <n v="4.4000000000000004"/>
    <n v="50810"/>
    <n v="20.706214065889426"/>
    <n v="208219380"/>
    <s v="&gt;₹50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HDJ86NZ"/>
    <s v="boAt Deuce USB 300 2 in 1 Type-C &amp; Micro USB Stress Resistant, Tangle-Free, Sturdy Cable with 3A Fast Charging &amp; 480mbps Data Transmission, 10000+ Bends Lifespan and Extended 1.5m Length(Martian Red)"/>
    <s v="Computers&amp;Accessories"/>
    <s v="Accessories&amp;Peripherals"/>
    <s v="Cables&amp;Accessories"/>
    <s v="Cables"/>
    <n v="329"/>
    <n v="699"/>
    <n v="0.53"/>
    <s v="Yes"/>
    <n v="4.2"/>
    <n v="4"/>
    <n v="4.1606382978723406"/>
    <n v="94363"/>
    <n v="20.69836979074384"/>
    <n v="31045427"/>
    <s v="₹200-₹50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CRL2GY6"/>
    <s v="boAt Rugged V3 Braided Micro USB Cable (Pearl White)"/>
    <s v="Computers&amp;Accessories"/>
    <s v="Accessories&amp;Peripherals"/>
    <s v="Cables&amp;Accessories"/>
    <s v="Cables"/>
    <n v="299"/>
    <n v="799"/>
    <n v="0.63"/>
    <s v="Yes"/>
    <n v="4.2"/>
    <n v="4"/>
    <n v="4.1604278074866308"/>
    <n v="94363"/>
    <n v="20.697322641838095"/>
    <n v="28214537"/>
    <s v="₹200-₹50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89LZTCJ"/>
    <s v="boAt Rugged v3 Extra Tough Unbreakable Braided Micro USB Cable 1.5 Meter (Black)"/>
    <s v="Computers&amp;Accessories"/>
    <s v="Accessories&amp;Peripherals"/>
    <s v="Cables&amp;Accessories"/>
    <s v="Cables"/>
    <n v="299"/>
    <n v="799"/>
    <n v="0.63"/>
    <s v="Yes"/>
    <n v="4.2"/>
    <n v="4"/>
    <n v="4.1602150537634408"/>
    <n v="94363"/>
    <n v="20.6962642332667"/>
    <n v="28214537"/>
    <s v="₹200-₹50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HDH26JX"/>
    <s v="boAt Deuce USB 300 2 in 1 Type-C &amp; Micro USB Stress Resistant, Sturdy Cable with 3A Fast Charging &amp; 480mbps Data Transmission, 10000+ Bends Lifespan and Extended 1.5m Length(Mercurial Black)"/>
    <s v="Computers&amp;Accessories"/>
    <s v="Accessories&amp;Peripherals"/>
    <s v="Cables&amp;Accessories"/>
    <s v="Cables"/>
    <n v="299"/>
    <n v="699"/>
    <n v="0.56999999999999995"/>
    <s v="Yes"/>
    <n v="4.2"/>
    <n v="4"/>
    <n v="4.160000000000001"/>
    <n v="94363"/>
    <n v="20.695194382440484"/>
    <n v="28214537"/>
    <s v="₹200-₹50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11PVX6Z"/>
    <s v="AmazonBasics Micro USB Fast Charging Cable for Android Phones with Gold Plated Connectors (3 Feet, Black)"/>
    <s v="Computers&amp;Accessories"/>
    <s v="Accessories&amp;Peripherals"/>
    <s v="Cables&amp;Accessories"/>
    <s v="Cables"/>
    <n v="179"/>
    <n v="500"/>
    <n v="0.64"/>
    <s v="Yes"/>
    <n v="4.2"/>
    <n v="4"/>
    <n v="4.1597826086956529"/>
    <n v="92595"/>
    <n v="20.659943967262407"/>
    <n v="16574505"/>
    <s v="&lt;₹2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232M876"/>
    <s v="Amazonbasics Micro Usb Fast Charging Cable For Android Smartphone,Personal Computer,Printer With Gold Plated Connectors (6 Feet, Black)"/>
    <s v="Computers&amp;Accessories"/>
    <s v="Accessories&amp;Peripherals"/>
    <s v="Cables&amp;Accessories"/>
    <s v="Cables"/>
    <n v="199"/>
    <n v="395"/>
    <n v="0.5"/>
    <s v="Yes"/>
    <n v="4.2"/>
    <n v="4"/>
    <n v="4.1595628415300556"/>
    <n v="92595"/>
    <n v="20.658852473366167"/>
    <n v="18426405"/>
    <s v="&lt;₹20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94QZLJQ6"/>
    <s v="Seagate One Touch 2TB External HDD with Password Protection ‚Äì Black, for Windows and Mac, with 3 yr Data Recovery Services, and 4 Months Adobe CC Photography (STKY2000400)"/>
    <s v="Computers&amp;Accessories"/>
    <s v="ExternalDevices&amp;DataStorage"/>
    <s v="ExternalHardDisks"/>
    <s v="ExternalHardDisks"/>
    <n v="5799"/>
    <n v="7999"/>
    <n v="0.28000000000000003"/>
    <s v="No"/>
    <n v="4.5"/>
    <n v="5"/>
    <n v="4.3800000000000008"/>
    <n v="50273"/>
    <n v="20.591884270722886"/>
    <n v="291533127"/>
    <s v="&gt;₹50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1J0XWYKQ"/>
    <s v="Logitech B170 Wireless Mouse, 2.4 GHz with USB Nano Receiver, Optical Tracking, 12-Months Battery Life, Ambidextrous, PC/Mac/Laptop - Black"/>
    <s v="Computers&amp;Accessories"/>
    <s v="Accessories&amp;Peripherals"/>
    <s v="Keyboards,Mice&amp;InputDevices"/>
    <s v="Mice"/>
    <n v="599"/>
    <n v="895"/>
    <n v="0.33"/>
    <s v="No"/>
    <n v="4.4000000000000004"/>
    <n v="4"/>
    <n v="4.2875000000000005"/>
    <n v="61314"/>
    <n v="20.526692366017205"/>
    <n v="36727086"/>
    <s v="&gt;₹50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1DEWVZ2C"/>
    <s v="JBL C100SI Wired In Ear Headphones with Mic, JBL Pure Bass Sound, One Button Multi-function Remote, Angled Buds for Comfort fit (Black)"/>
    <s v="Electronics"/>
    <s v="Headphones,Earbuds&amp;Accessories"/>
    <s v="Headphones"/>
    <s v="In-Ear"/>
    <n v="599"/>
    <n v="999"/>
    <n v="0.4"/>
    <s v="No"/>
    <n v="4.0999999999999996"/>
    <n v="4"/>
    <n v="3.8765957446808508"/>
    <n v="192590"/>
    <n v="20.486397383964594"/>
    <n v="115361410"/>
    <s v="&gt;₹50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1DF26V7A"/>
    <s v="JBL C100SI Wired In Ear Headphones with Mic, JBL Pure Bass Sound, One Button Multi-function Remote, Premium Metallic Finish, Angled Buds for Comfort fit (Red)"/>
    <s v="Electronics"/>
    <s v="Headphones,Earbuds&amp;Accessories"/>
    <s v="Headphones"/>
    <s v="In-Ear"/>
    <n v="599"/>
    <n v="1299"/>
    <n v="0.54"/>
    <s v="Yes"/>
    <n v="4.0999999999999996"/>
    <n v="4"/>
    <n v="3.8717391304347819"/>
    <n v="192589"/>
    <n v="20.460723214708985"/>
    <n v="115360811"/>
    <s v="&gt;₹500"/>
    <s v="JBL Signature Sound|Extra Deep Bass, Frequency range: 20-20kHz. Slip Proof : No|One-Button Universal Remote with Mic|Quick Launch Access to Google Assistant / Siri|Noise Cancelling Microphone|Sleek, Glossy &amp; Ergonomic design|Lightweight and Comfortable with 3 sizes of ear tips"/>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s v="boAt Rockerz 450 Bluetooth On Ear Headphones with Mic, Upto 15 Hours Playback, 40MM Drivers, Padded Ear Cushions, Integrated Controls and Dual Modes(Luscious Black)"/>
    <s v="Electronics"/>
    <s v="Headphones,Earbuds&amp;Accessories"/>
    <s v="Headphones"/>
    <s v="On-Ear"/>
    <n v="1220"/>
    <n v="3990"/>
    <n v="0.69"/>
    <s v="Yes"/>
    <n v="4.0999999999999996"/>
    <n v="4"/>
    <n v="4.0571428571428569"/>
    <n v="107151"/>
    <n v="20.407429713887964"/>
    <n v="130724220"/>
    <s v="&gt;₹50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1L8ZNWN2"/>
    <s v="HP v236w USB 2.0 64GB Pen Drive, Metal"/>
    <s v="Computers&amp;Accessories"/>
    <s v="ExternalDevices&amp;DataStorage"/>
    <s v="PenDrives"/>
    <s v="PenDrives"/>
    <n v="475"/>
    <n v="1500"/>
    <n v="0.68"/>
    <s v="Yes"/>
    <n v="4.2"/>
    <n v="4"/>
    <n v="4.2428571428571429"/>
    <n v="64273"/>
    <n v="20.399807036399213"/>
    <n v="30529675"/>
    <s v="₹200-₹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7WMS7TWB"/>
    <s v="Pigeon by Stovekraft Amaze Plus Electric Kettle (14289) with Stainless Steel Body, 1.5 litre, used for boiling Water, making tea and coffee, instant noodles, soup etc. 1500 Watt (Silver)"/>
    <s v="Home&amp;Kitchen"/>
    <s v="Kitchen&amp;HomeAppliances"/>
    <s v="SmallKitchenAppliances"/>
    <s v="Kettles&amp;HotWaterDispensers"/>
    <n v="649"/>
    <n v="1245"/>
    <n v="0.48"/>
    <s v="No"/>
    <n v="3.9"/>
    <n v="4"/>
    <n v="4.0031249999999998"/>
    <n v="123365"/>
    <n v="20.380691919748497"/>
    <n v="80063885"/>
    <s v="&gt;₹50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7XLML2YS"/>
    <s v="TP-Link Tapo 360¬∞ 2MP 1080p Full HD Pan/Tilt Home Security Wi-Fi Smart Camera| Alexa Enabled| 2-Way Audio| Night Vision| Motion Detection| Sound and Light Alarm| Indoor CCTV (Tapo C200) White"/>
    <s v="Electronics"/>
    <s v="Cameras&amp;Photography"/>
    <s v="SecurityCameras"/>
    <s v="DomeCameras"/>
    <n v="2499"/>
    <n v="3299"/>
    <n v="0.24"/>
    <s v="No"/>
    <n v="4.2"/>
    <n v="4"/>
    <n v="4.0999999999999996"/>
    <n v="93112"/>
    <n v="20.372942309423181"/>
    <n v="232686888"/>
    <s v="&gt;₹50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JQN8DGZ"/>
    <s v="boAt Airdopes 121v2 in-Ear True Wireless Earbuds with Upto 14 Hours Playback, 8MM Drivers, Battery Indicators, Lightweight Earbuds &amp; Multifunction Controls (Active Black, with Mic)"/>
    <s v="Electronics"/>
    <s v="Headphones,Earbuds&amp;Accessories"/>
    <s v="Headphones"/>
    <s v="In-Ear"/>
    <n v="1299"/>
    <n v="2990"/>
    <n v="0.56999999999999995"/>
    <s v="Yes"/>
    <n v="3.8"/>
    <n v="4"/>
    <n v="3.8666666666666663"/>
    <n v="180998"/>
    <n v="20.329681211722711"/>
    <n v="235116402"/>
    <s v="&gt;₹50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759QMF85"/>
    <s v="TP-Link AC750 Dual Band Wireless Cable Router, 4 10/100 LAN + 10/100 WAN Ports, Support Guest Network and Parental Control, 750Mbps Speed Wi-Fi, 3 Antennas (Archer C20) Blue, 2.4 GHz"/>
    <s v="Computers&amp;Accessories"/>
    <s v="NetworkingDevices"/>
    <s v="Routers"/>
    <s v="Routers"/>
    <n v="1529"/>
    <n v="2399"/>
    <n v="0.36"/>
    <s v="No"/>
    <n v="4.3"/>
    <n v="4"/>
    <n v="4.2"/>
    <n v="68409"/>
    <n v="20.307502279783112"/>
    <n v="104597361"/>
    <s v="&gt;₹50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4IO5BMQ"/>
    <s v="Logitech M235 Wireless Mouse, 1000 DPI Optical Tracking, 12 Month Life Battery, Compatible with Windows, Mac, Chromebook/PC/Laptop"/>
    <s v="Computers&amp;Accessories"/>
    <s v="Accessories&amp;Peripherals"/>
    <s v="Keyboards,Mice&amp;InputDevices"/>
    <s v="Mice"/>
    <n v="699"/>
    <n v="995"/>
    <n v="0.3"/>
    <s v="No"/>
    <n v="4.5"/>
    <n v="5"/>
    <n v="4.2826086956521738"/>
    <n v="54405"/>
    <n v="20.280922153155437"/>
    <n v="38029095"/>
    <s v="&gt;₹50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0NH13Q8W"/>
    <s v="AmazonBasics USB 2.0 Extension Cable for Personal Computer, Printer, 2-Pack - A-Male to A-Female - 3.3 Feet (1 Meter, Black)"/>
    <s v="Computers&amp;Accessories"/>
    <s v="Accessories&amp;Peripherals"/>
    <s v="Cables&amp;Accessories"/>
    <s v="Cables"/>
    <n v="299"/>
    <n v="800"/>
    <n v="0.63"/>
    <s v="Yes"/>
    <n v="4.5"/>
    <n v="5"/>
    <n v="4.1593406593406597"/>
    <n v="74977"/>
    <n v="20.276510580787747"/>
    <n v="22418123"/>
    <s v="₹200-₹5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NH11PEY"/>
    <s v="AmazonBasics USB 2.0 - A-Male to A-Female Extension Cable for Personal Computer, Printer (Black, 9.8 Feet/3 Meters)"/>
    <s v="Computers&amp;Accessories"/>
    <s v="Accessories&amp;Peripherals"/>
    <s v="Cables&amp;Accessories"/>
    <s v="Cables"/>
    <n v="199"/>
    <n v="750"/>
    <n v="0.73"/>
    <s v="Yes"/>
    <n v="4.5"/>
    <n v="5"/>
    <n v="4.1574585635359123"/>
    <n v="74976"/>
    <n v="20.267311406861875"/>
    <n v="14920224"/>
    <s v="&lt;₹2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9VCGPSY"/>
    <s v="HP X1000 Wired USB Mouse with 3 Handy Buttons, Fast-Moving Scroll Wheel and Optical Sensor works on most Surfaces (H2C21AA, Black/Grey)"/>
    <s v="Computers&amp;Accessories"/>
    <s v="Accessories&amp;Peripherals"/>
    <s v="Keyboards,Mice&amp;InputDevices"/>
    <s v="Mice"/>
    <n v="269"/>
    <n v="649"/>
    <n v="0.59"/>
    <s v="Yes"/>
    <n v="4.3"/>
    <n v="4"/>
    <n v="4.2727272727272725"/>
    <n v="54315"/>
    <n v="20.231055058491926"/>
    <n v="14610735"/>
    <s v="₹200-₹50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7JJFSG2B"/>
    <s v="SanDisk Ultra 128 GB USB 3.0 Pen Drive (Black)"/>
    <s v="Computers&amp;Accessories"/>
    <s v="ExternalDevices&amp;DataStorage"/>
    <s v="PenDrives"/>
    <s v="PenDrives"/>
    <n v="889"/>
    <n v="2500"/>
    <n v="0.64"/>
    <s v="Yes"/>
    <n v="4.3"/>
    <n v="4"/>
    <n v="4.2499999999999991"/>
    <n v="55747"/>
    <n v="20.171474488320918"/>
    <n v="49559083"/>
    <s v="&gt;₹500"/>
    <s v="USB 3.0 enabled (USB 2.0 compatible)|Transfer up to 10 times faster than standard USB 2.0 drives; up to 100MB/s read speed|Secure file encryption and password protection|Stylish and portable design|SanDisk secure access software keeps files private|Country of Origin: Malaysia"/>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7S9S86BF"/>
    <s v="boAt Bassheads 242 in Ear Wired Earphones with Mic(Active Black)"/>
    <s v="Electronics"/>
    <s v="Headphones,Earbuds&amp;Accessories"/>
    <s v="Headphones"/>
    <s v="In-Ear"/>
    <n v="599"/>
    <n v="1490"/>
    <n v="0.6"/>
    <s v="Yes"/>
    <n v="4.0999999999999996"/>
    <n v="4"/>
    <n v="3.8681818181818173"/>
    <n v="161679"/>
    <n v="20.148029598780305"/>
    <n v="96845721"/>
    <s v="&gt;₹50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1D5H8LDM"/>
    <s v="AmazonBasics 3.5mm to 2-Male RCA Adapter Cable For Tablet, Smartphone (Black, 15 feet)"/>
    <s v="Electronics"/>
    <s v="HomeTheater,TV&amp;Video"/>
    <s v="Accessories"/>
    <s v="Cables"/>
    <n v="489"/>
    <n v="1200"/>
    <n v="0.59"/>
    <s v="Yes"/>
    <n v="4.4000000000000004"/>
    <n v="4"/>
    <n v="4.1555555555555559"/>
    <n v="69538"/>
    <n v="20.122149299496286"/>
    <n v="34004082"/>
    <s v="₹200-₹5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8H9Z3XQW"/>
    <s v="boAt Bassheads 242 in Ear Wired Earphones with Mic(Blue)"/>
    <s v="Electronics"/>
    <s v="Headphones,Earbuds&amp;Accessories"/>
    <s v="Headphones"/>
    <s v="In-Ear"/>
    <n v="455"/>
    <n v="1490"/>
    <n v="0.69"/>
    <s v="Yes"/>
    <n v="4.0999999999999996"/>
    <n v="4"/>
    <n v="3.8627906976744177"/>
    <n v="161677"/>
    <n v="20.119928352891343"/>
    <n v="73563035"/>
    <s v="₹200-₹50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78W65FJ7"/>
    <s v="boAt BassHeads 900 On-Ear Wired Headphones with Mic (White)"/>
    <s v="Electronics"/>
    <s v="Headphones,Earbuds&amp;Accessories"/>
    <s v="Headphones"/>
    <s v="On-Ear"/>
    <n v="849"/>
    <n v="2490"/>
    <n v="0.66"/>
    <s v="Yes"/>
    <n v="4.2"/>
    <n v="4"/>
    <n v="4.05"/>
    <n v="91188"/>
    <n v="20.087766935295086"/>
    <n v="77418612"/>
    <s v="&gt;₹50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GTYFC37"/>
    <s v="SanDisk 1TB Extreme Portable SSD 1050MB/s R, 1000MB/s W,Upto 2 Meter Drop Protection with IP55 Water/dust Resistance, HW Encryption, PC,MAC &amp; TypeC Smartphone Compatible, 5Y Warranty, External SSD"/>
    <s v="Computers&amp;Accessories"/>
    <s v="ExternalDevices&amp;DataStorage"/>
    <s v="ExternalSolidStateDrives"/>
    <s v="ExternalHardDisks"/>
    <n v="10389"/>
    <n v="32000"/>
    <n v="0.68"/>
    <s v="Yes"/>
    <n v="4.4000000000000004"/>
    <n v="4"/>
    <n v="4.3500000000000005"/>
    <n v="41398"/>
    <n v="20.083905850933572"/>
    <n v="430083822"/>
    <s v="&gt;₹5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1FSYQ2A4"/>
    <s v="boAt Rockerz 400 Bluetooth On Ear Headphones With Mic With Upto 8 Hours Playback &amp; Soft Padded Ear Cushions(Grey/Green)"/>
    <s v="Electronics"/>
    <s v="Headphones,Earbuds&amp;Accessories"/>
    <s v="Headphones"/>
    <s v="On-Ear"/>
    <n v="1399"/>
    <n v="2990"/>
    <n v="0.53"/>
    <s v="Yes"/>
    <n v="4.0999999999999996"/>
    <n v="4"/>
    <n v="4.0200000000000005"/>
    <n v="97175"/>
    <n v="20.049987254289679"/>
    <n v="135947825"/>
    <s v="&gt;₹50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19ZZK5K"/>
    <s v="SanDisk Ultra Dual Drive Go USB Type C Pendrive for Mobile (Black, 128 GB, 5Y - SDDDC3-128G-I35)"/>
    <s v="Computers&amp;Accessories"/>
    <s v="ExternalDevices&amp;DataStorage"/>
    <s v="PenDrives"/>
    <s v="PenDrives"/>
    <n v="1109"/>
    <n v="2800"/>
    <n v="0.6"/>
    <s v="Yes"/>
    <n v="4.3"/>
    <n v="4"/>
    <n v="4.24"/>
    <n v="53464"/>
    <n v="20.047014981716544"/>
    <n v="59291576"/>
    <s v="&gt;₹5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9V2Q4QVQ"/>
    <s v="Nokia 105 Single SIM, Keypad Mobile Phone with Wireless FM Radio | Charcoal"/>
    <s v="Electronics"/>
    <s v="Mobiles&amp;Accessories"/>
    <s v="Smartphones&amp;BasicMobiles"/>
    <s v="BasicMobiles"/>
    <n v="1299"/>
    <n v="1599"/>
    <n v="0.19"/>
    <s v="No"/>
    <n v="4"/>
    <n v="4"/>
    <n v="3.9111111111111114"/>
    <n v="128311"/>
    <n v="19.979000895353742"/>
    <n v="166675989"/>
    <s v="&gt;₹50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2PZDX8"/>
    <s v="Nokia 105 Single SIM, Keypad Mobile Phone with Wireless FM Radio | Blue"/>
    <s v="Electronics"/>
    <s v="Mobiles&amp;Accessories"/>
    <s v="Smartphones&amp;BasicMobiles"/>
    <s v="BasicMobiles"/>
    <n v="1299"/>
    <n v="1599"/>
    <n v="0.19"/>
    <s v="No"/>
    <n v="4"/>
    <n v="4"/>
    <n v="3.9"/>
    <n v="128311"/>
    <n v="19.922242370082849"/>
    <n v="166675989"/>
    <s v="&gt;₹50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HV25BBQ"/>
    <s v="Noise ColorFit Pro 2 Full Touch Control Smart Watch with 35g Weight &amp; Upgraded LCD Display (Deep Wine)"/>
    <s v="Electronics"/>
    <s v="WearableTechnology"/>
    <s v="SmartWatches"/>
    <s v="SmartWatches"/>
    <n v="1499"/>
    <n v="4999"/>
    <n v="0.7"/>
    <s v="Yes"/>
    <n v="4"/>
    <n v="4"/>
    <n v="4.008064516129032"/>
    <n v="92588"/>
    <n v="19.906290472576128"/>
    <n v="138789412"/>
    <s v="&gt;₹50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7YY1BY5B"/>
    <s v="Noise ColorFit Pro 2 Full Touch Control Smart Watch with 35g Weight &amp; Upgraded LCD Display,IP68 Waterproof,Heart Rate Monitor,Sleep &amp; Step Tracker,Call &amp; Message Alerts &amp; Long Battery Life (Jet Black)"/>
    <s v="Electronics"/>
    <s v="WearableTechnology"/>
    <s v="SmartWatches"/>
    <s v="SmartWatches"/>
    <n v="1499"/>
    <n v="4999"/>
    <n v="0.7"/>
    <s v="Yes"/>
    <n v="4"/>
    <n v="4"/>
    <n v="4.0081967213114753"/>
    <n v="92588"/>
    <n v="19.906947077466867"/>
    <n v="138789412"/>
    <s v="&gt;₹50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8C4Z69LN"/>
    <s v="Crucial RAM 8GB DDR4 3200MHz CL22 (or 2933MHz or 2666MHz) Laptop Memory CT8G4SFRA32A"/>
    <s v="Computers&amp;Accessories"/>
    <s v="Components"/>
    <s v="Memory"/>
    <s v="Memory"/>
    <n v="1792"/>
    <n v="3500"/>
    <n v="0.49"/>
    <s v="No"/>
    <n v="4.5"/>
    <n v="5"/>
    <n v="4.5"/>
    <n v="26194"/>
    <n v="19.881982812527841"/>
    <n v="46939648"/>
    <s v="&gt;₹5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8TV2P1N8"/>
    <s v="boAt Rockerz 255 Pro+ in-Ear Bluetooth Neckband with Upto 40 Hours Playback, ASAP  Charge, IPX7, Dual Pairing, BT v5.0, with Mic (Active Black)"/>
    <s v="Electronics"/>
    <s v="Headphones,Earbuds&amp;Accessories"/>
    <s v="Headphones"/>
    <s v="In-Ear"/>
    <n v="1399"/>
    <n v="3990"/>
    <n v="0.65"/>
    <s v="Yes"/>
    <n v="4.0999999999999996"/>
    <n v="4"/>
    <n v="3.8571428571428559"/>
    <n v="141841"/>
    <n v="19.871247264197191"/>
    <n v="198435559"/>
    <s v="&gt;₹50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9YDFDVNS"/>
    <s v="Nokia 105 Plus Single SIM, Keypad Mobile Phone with Wireless FM Radio, Memory Card Slot and MP3 Player | Red"/>
    <s v="Electronics"/>
    <s v="Mobiles&amp;Accessories"/>
    <s v="Smartphones&amp;BasicMobiles"/>
    <s v="BasicMobiles"/>
    <n v="1324"/>
    <n v="1699"/>
    <n v="0.22"/>
    <s v="No"/>
    <n v="4"/>
    <n v="4"/>
    <n v="3.8857142857142857"/>
    <n v="128311"/>
    <n v="19.849267123305989"/>
    <n v="169883764"/>
    <s v="&gt;₹50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N3ZNHTY"/>
    <s v="boAt Airdopes 141 Bluetooth Truly Wireless in Ear Earbuds with mic, 42H Playtime, Beast Mode(Low Latency Upto 80ms) for Gaming, ENx Tech, ASAP Charge, IWP, IPX4 Water Resistance (Bold Black)"/>
    <s v="Electronics"/>
    <s v="Headphones,Earbuds&amp;Accessories"/>
    <s v="Headphones"/>
    <s v="In-Ear"/>
    <n v="1499"/>
    <n v="4490"/>
    <n v="0.67"/>
    <s v="Yes"/>
    <n v="3.9"/>
    <n v="4"/>
    <n v="3.8512195121951205"/>
    <n v="136954"/>
    <n v="19.782089004546965"/>
    <n v="205294046"/>
    <s v="&gt;₹50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9YDFKJF8"/>
    <s v="Nokia 105 Plus Single SIM, Keypad Mobile Phone with Wireless FM Radio, Memory Card Slot and MP3 Player | Charcoal"/>
    <s v="Electronics"/>
    <s v="Mobiles&amp;Accessories"/>
    <s v="Smartphones&amp;BasicMobiles"/>
    <s v="BasicMobiles"/>
    <n v="1324"/>
    <n v="1699"/>
    <n v="0.22"/>
    <s v="No"/>
    <n v="4"/>
    <n v="4"/>
    <n v="3.8666666666666667"/>
    <n v="128311"/>
    <n v="19.751966794270174"/>
    <n v="169883764"/>
    <s v="&gt;₹50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0KXULGJQ"/>
    <s v="TP-Link AC750 Wifi Range Extender | Up to 750Mbps | Dual Band WiFi Extender, Repeater, Wifi Signal Booster, Access Point| Easy Set-Up | Extends Wifi to Smart Home &amp; Alexa Devices (RE200)"/>
    <s v="Computers&amp;Accessories"/>
    <s v="NetworkingDevices"/>
    <s v="Repeaters&amp;Extenders"/>
    <s v="Repeaters&amp;Extenders"/>
    <n v="1889"/>
    <n v="5499"/>
    <n v="0.66"/>
    <s v="Yes"/>
    <n v="4.2"/>
    <n v="4"/>
    <n v="4.2"/>
    <n v="49551"/>
    <n v="19.719256989653388"/>
    <n v="93601839"/>
    <s v="&gt;₹50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9RFC46VP"/>
    <s v="Redmi 108 cm (43 inches) 4K Ultra HD Android Smart LED TV X43 | L43R7-7AIN (Black)"/>
    <s v="Electronics"/>
    <s v="HomeTheater,TV&amp;Video"/>
    <s v="Televisions"/>
    <s v="SmartTelevisions"/>
    <n v="26999"/>
    <n v="42999"/>
    <n v="0.37"/>
    <s v="No"/>
    <n v="4.2"/>
    <n v="4"/>
    <n v="4.2066666666666679"/>
    <n v="45238"/>
    <n v="19.584191338011436"/>
    <n v="1221380762"/>
    <s v="&gt;₹50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9F9YQQ7B"/>
    <s v="Redmi 80 cm (32 inches) Android 11 Series HD Ready Smart LED TV | L32M6-RA/L32M7-RA (Black)"/>
    <s v="Electronics"/>
    <s v="HomeTheater,TV&amp;Video"/>
    <s v="Televisions"/>
    <s v="SmartTelevisions"/>
    <n v="13999"/>
    <n v="24999"/>
    <n v="0.44"/>
    <s v="No"/>
    <n v="4.2"/>
    <n v="4"/>
    <n v="4.2067796610169506"/>
    <n v="45238"/>
    <n v="19.584717384677692"/>
    <n v="633286762"/>
    <s v="&gt;₹50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Y55LPBF"/>
    <s v="Redmi 126 cm (50 inches) 4K Ultra HD Android Smart LED TV X50 | L50M6-RA (Black)"/>
    <s v="Electronics"/>
    <s v="HomeTheater,TV&amp;Video"/>
    <s v="Televisions"/>
    <s v="SmartTelevisions"/>
    <n v="32999"/>
    <n v="44999"/>
    <n v="0.27"/>
    <s v="No"/>
    <n v="4.2"/>
    <n v="4"/>
    <n v="4.2068965517241388"/>
    <n v="45238"/>
    <n v="19.58526157088416"/>
    <n v="1492808762"/>
    <s v="&gt;₹50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FYB5HHK"/>
    <s v="TP-Link UE300C USB Type-C to RJ45 Gigabit Ethernet Network Adapter/RJ45 LAN Wired Adapter for Ultrabook, Chromebook, Laptop, Desktop, Plug &amp; Play, USB 3.0, Foldable and Portable Design"/>
    <s v="Computers&amp;Accessories"/>
    <s v="NetworkingDevices"/>
    <s v="NetworkAdapters"/>
    <s v="PowerLANAdapters"/>
    <n v="1199"/>
    <n v="1999"/>
    <n v="0.4"/>
    <s v="No"/>
    <n v="4.5"/>
    <n v="5"/>
    <n v="4.5"/>
    <n v="22420"/>
    <n v="19.577947404051354"/>
    <n v="26881580"/>
    <s v="&gt;₹50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0E3DVQFS"/>
    <s v="Duracell Rechargeable AA 2500mAh Batteries, 4 Pcs"/>
    <s v="Electronics"/>
    <s v="GeneralPurposeBatteries&amp;BatteryChargers"/>
    <s v="DisposableBatteries"/>
    <s v="Batteries"/>
    <n v="879"/>
    <n v="1109"/>
    <n v="0.21"/>
    <s v="No"/>
    <n v="4.4000000000000004"/>
    <n v="4"/>
    <n v="4.3499999999999988"/>
    <n v="31599"/>
    <n v="19.573638809390051"/>
    <n v="27775521"/>
    <s v="&gt;₹50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7CD2BN46"/>
    <s v="Xiaomi Mi Wired in Ear Earphones with Mic Basic with Ultra Deep Bass &amp; Aluminum Alloy Sound Chamber (Black)"/>
    <s v="Electronics"/>
    <s v="Headphones,Earbuds&amp;Accessories"/>
    <s v="Headphones"/>
    <s v="In-Ear"/>
    <n v="429"/>
    <n v="599"/>
    <n v="0.28000000000000003"/>
    <s v="No"/>
    <n v="4.0999999999999996"/>
    <n v="4"/>
    <n v="3.8499999999999992"/>
    <n v="119466"/>
    <n v="19.547404638407379"/>
    <n v="51250914"/>
    <s v="₹200-₹50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8444S68L"/>
    <s v="OPPO A31 (Mystery Black, 6GB RAM, 128GB Storage) with No Cost EMI/Additional Exchange Offers"/>
    <s v="Electronics"/>
    <s v="Mobiles&amp;Accessories"/>
    <s v="Smartphones&amp;BasicMobiles"/>
    <s v="Smartphones"/>
    <n v="12490"/>
    <n v="15990"/>
    <n v="0.22"/>
    <s v="No"/>
    <n v="4.2"/>
    <n v="4"/>
    <n v="4.0999999999999996"/>
    <n v="58506"/>
    <n v="19.545552102320965"/>
    <n v="730739940"/>
    <s v="&gt;₹50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BD3T6Z1D"/>
    <s v="Samsung Galaxy M32 Prime Edition (Light Blue, 4GB RAM, 64GB)"/>
    <s v="Electronics"/>
    <s v="Mobiles&amp;Accessories"/>
    <s v="Smartphones&amp;BasicMobiles"/>
    <s v="Smartphones"/>
    <n v="12999"/>
    <n v="13499"/>
    <n v="0.04"/>
    <s v="No"/>
    <n v="4.0999999999999996"/>
    <n v="4"/>
    <n v="4.0984126984126981"/>
    <n v="56098"/>
    <n v="19.463177966985842"/>
    <n v="729217902"/>
    <s v="&gt;₹50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7B88KQZ8"/>
    <s v="JBL Go 2, Wireless Portable Bluetooth Speaker with Mic, JBL Signature Sound, Vibrant Color Options with IPX7 Waterproof &amp; AUX (Blue)"/>
    <s v="Electronics"/>
    <s v="HomeAudio"/>
    <s v="Speakers"/>
    <s v="BluetoothSpeakers"/>
    <n v="1999"/>
    <n v="2999"/>
    <n v="0.33"/>
    <s v="No"/>
    <n v="4.3"/>
    <n v="4"/>
    <n v="4.05"/>
    <n v="63899"/>
    <n v="19.462278475541517"/>
    <n v="127734101"/>
    <s v="&gt;₹50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083T231O"/>
    <s v="Belkin Essential Series 4-Socket Surge Protector Universal Socket with 5ft Heavy Duty Cable (Grey)"/>
    <s v="Electronics"/>
    <s v="PowerAccessories"/>
    <s v="SurgeProtectors"/>
    <s v="SurgeProtectors"/>
    <n v="1289"/>
    <n v="1499"/>
    <n v="0.14000000000000001"/>
    <s v="No"/>
    <n v="4.5"/>
    <n v="5"/>
    <n v="4.5"/>
    <n v="20668"/>
    <n v="19.418937593664378"/>
    <n v="26641052"/>
    <s v="&gt;₹50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9MQSCJQ1"/>
    <s v="boAt Xtend Smartwatch with Alexa Built-in, 1.69‚Äù HD Display, Multiple Watch Faces, Stress Monitor, Heart &amp; SpO2 Monitoring, 14 Sports Modes, Sleep Monitor, 5 ATM &amp; 7 Days Battery(Charcoal Black)"/>
    <s v="Electronics"/>
    <s v="WearableTechnology"/>
    <s v="SmartWatches"/>
    <s v="SmartWatches"/>
    <n v="2299"/>
    <n v="7990"/>
    <n v="0.71"/>
    <s v="Yes"/>
    <n v="4.2"/>
    <n v="4"/>
    <n v="4.0083333333333337"/>
    <n v="69622"/>
    <n v="19.411367203801632"/>
    <n v="160060978"/>
    <s v="&gt;₹50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1M72LILF"/>
    <s v="Logitech M221 Wireless Mouse, Silent Buttons, 2.4 GHz with USB Mini Receiver, 1000 DPI Optical Tracking, 18-Month Battery Life, Ambidextrous PC / Mac / Laptop - Charcoal Grey"/>
    <s v="Computers&amp;Accessories"/>
    <s v="Accessories&amp;Peripherals"/>
    <s v="Keyboards,Mice&amp;InputDevices"/>
    <s v="Mice"/>
    <n v="799"/>
    <n v="1295"/>
    <n v="0.38"/>
    <s v="No"/>
    <n v="4.4000000000000004"/>
    <n v="4"/>
    <n v="4.2714285714285705"/>
    <n v="34852"/>
    <n v="19.401854424580357"/>
    <n v="27846748"/>
    <s v="&gt;₹5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92X94QNQ"/>
    <s v="boAt Rockerz 330 in-Ear Bluetooth Neckband with Upto 30 Hours Playtime, ASAP  Charge, Signature Sound, Dual Pairing &amp; IPX5 with Mic (Active Black)"/>
    <s v="Electronics"/>
    <s v="Headphones,Earbuds&amp;Accessories"/>
    <s v="Headphones"/>
    <s v="In-Ear"/>
    <n v="1499"/>
    <n v="3990"/>
    <n v="0.62"/>
    <s v="Yes"/>
    <n v="4.0999999999999996"/>
    <n v="4"/>
    <n v="3.8435897435897428"/>
    <n v="109864"/>
    <n v="19.374995335167757"/>
    <n v="164686136"/>
    <s v="&gt;₹50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97R25DP7"/>
    <s v="Noise ColorFit Pulse Smartwatch with 3.56 cm (1.4&quot;) Full Touch HD Display, SpO2, Heart Rate, Sleep Monitors &amp; 10-Day Battery - Jet Black"/>
    <s v="Electronics"/>
    <s v="WearableTechnology"/>
    <s v="SmartWatches"/>
    <s v="SmartWatches"/>
    <n v="1599"/>
    <n v="4999"/>
    <n v="0.68"/>
    <s v="Yes"/>
    <n v="4"/>
    <n v="4"/>
    <n v="4.0050847457627121"/>
    <n v="67950"/>
    <n v="19.353353897003458"/>
    <n v="108652050"/>
    <s v="&gt;₹5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14SZO90Y"/>
    <s v="Duracell Ultra Alkaline AA Battery, 8 Pcs"/>
    <s v="Electronics"/>
    <s v="GeneralPurposeBatteries&amp;BatteryChargers"/>
    <s v="DisposableBatteries"/>
    <s v="Batteries"/>
    <n v="266"/>
    <n v="315"/>
    <n v="0.16"/>
    <s v="No"/>
    <n v="4.5"/>
    <n v="5"/>
    <n v="4.3461538461538458"/>
    <n v="28030"/>
    <n v="19.330121570317548"/>
    <n v="7455980"/>
    <s v="₹200-₹50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1J1CFO5I"/>
    <s v="Redgear MP35 Speed-Type Gaming Mousepad (Black/Red)"/>
    <s v="Computers&amp;Accessories"/>
    <s v="Accessories&amp;Peripherals"/>
    <s v="PCGamingPeripherals"/>
    <s v="Gamepads"/>
    <n v="299"/>
    <n v="550"/>
    <n v="0.46"/>
    <s v="No"/>
    <n v="4.5999999999999996"/>
    <n v="5"/>
    <n v="4.2666666666666666"/>
    <n v="33434"/>
    <n v="19.303258997486587"/>
    <n v="9996766"/>
    <s v="₹200-₹5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0GG59HU2"/>
    <s v="BlueRigger High Speed HDMI Cable with Ethernet - Supports 3D, 4K 60Hz and Audio Return - Latest Version (3 Feet / 0.9 Meter)"/>
    <s v="Electronics"/>
    <s v="HomeTheater,TV&amp;Video"/>
    <s v="Accessories"/>
    <s v="Cables"/>
    <n v="467"/>
    <n v="599"/>
    <n v="0.22"/>
    <s v="No"/>
    <n v="4.4000000000000004"/>
    <n v="4"/>
    <n v="4.154189944134079"/>
    <n v="44054"/>
    <n v="19.292038183621003"/>
    <n v="20573218"/>
    <s v="₹200-₹50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82LSVT4B"/>
    <s v="Ambrane Unbreakable 60W / 3A Fast Charging 1.5m Braided Type C to Type C Cable for Smartphones, Tablets, Laptops &amp; Other Type C Devices, PD Technology, 480Mbps Data Sync (RCTT15, Black)"/>
    <s v="Computers&amp;Accessories"/>
    <s v="Accessories&amp;Peripherals"/>
    <s v="Cables&amp;Accessories"/>
    <s v="Cables"/>
    <n v="249"/>
    <n v="399"/>
    <n v="0.38"/>
    <s v="No"/>
    <n v="4"/>
    <n v="4"/>
    <n v="4.1528089887640451"/>
    <n v="43994"/>
    <n v="19.283167054208899"/>
    <n v="10954506"/>
    <s v="₹200-₹50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8NS6PVG"/>
    <s v="Ambrane Unbreakable 60W / 3A Fast Charging 1.5m Braided Type C Cable for Smartphones, Tablets, Laptops &amp; other Type C devices, PD Technology, 480Mbps Data Sync, Quick Charge 3.0 (RCT15A, Black)"/>
    <s v="Computers&amp;Accessories"/>
    <s v="Accessories&amp;Peripherals"/>
    <s v="Cables&amp;Accessories"/>
    <s v="Cables"/>
    <n v="199"/>
    <n v="349"/>
    <n v="0.43"/>
    <s v="No"/>
    <n v="4"/>
    <n v="4"/>
    <n v="4.1536723163841813"/>
    <n v="43994"/>
    <n v="19.287175832548243"/>
    <n v="8754806"/>
    <s v="&lt;₹2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QS9CWLV"/>
    <s v="Redmi Note 11 (Horizon Blue, 6GB RAM, 64GB Storage)|90Hz FHD+ AMOLED Display | Qualcomm¬Æ Snapdragon‚Ñ¢ 680-6nm | 33W Charger Included"/>
    <s v="Electronics"/>
    <s v="Mobiles&amp;Accessories"/>
    <s v="Smartphones&amp;BasicMobiles"/>
    <s v="Smartphones"/>
    <n v="12999"/>
    <n v="18999"/>
    <n v="0.32"/>
    <s v="No"/>
    <n v="4.0999999999999996"/>
    <n v="4"/>
    <n v="4.0983870967741938"/>
    <n v="50772"/>
    <n v="19.285504852601694"/>
    <n v="659985228"/>
    <s v="&gt;₹5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9L8"/>
    <s v="Redmi Note 11 (Horizon Blue, 6GB RAM, 64GB Storage)|90Hz FHD+ AMOLED Display | Qualcomm¬Æ Snapdragon‚Ñ¢ 680-6nm | 33W Charger Included"/>
    <s v="Electronics"/>
    <s v="Mobiles&amp;Accessories"/>
    <s v="Smartphones&amp;BasicMobiles"/>
    <s v="Smartphones"/>
    <n v="12999"/>
    <n v="18999"/>
    <n v="0.32"/>
    <s v="No"/>
    <n v="4.0999999999999996"/>
    <n v="4"/>
    <n v="4.0983606557377055"/>
    <n v="50772"/>
    <n v="19.285380430792465"/>
    <n v="659985228"/>
    <s v="&gt;₹5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8V5N8"/>
    <s v="Redmi Note 11 (Space Black, 4GB RAM, 64GB Storage)|90Hz FHD+ AMOLED Display | Qualcomm¬Æ Snapdragon‚Ñ¢ 680-6nm | 33W Charger Included"/>
    <s v="Electronics"/>
    <s v="Mobiles&amp;Accessories"/>
    <s v="Smartphones&amp;BasicMobiles"/>
    <s v="Smartphones"/>
    <n v="12999"/>
    <n v="17999"/>
    <n v="0.28000000000000003"/>
    <s v="No"/>
    <n v="4.0999999999999996"/>
    <n v="4"/>
    <n v="4.0983333333333336"/>
    <n v="50772"/>
    <n v="19.28525186158959"/>
    <n v="659985228"/>
    <s v="&gt;₹5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16F"/>
    <s v="Redmi Note 11 (Space Black, 6GB RAM, 64GB Storage) | 90Hz FHD+ AMOLED Display | Qualcomm¬Æ Snapdragon‚Ñ¢ 680-6nm | 33W Charger Included"/>
    <s v="Electronics"/>
    <s v="Mobiles&amp;Accessories"/>
    <s v="Smartphones&amp;BasicMobiles"/>
    <s v="Smartphones"/>
    <n v="12999"/>
    <n v="18999"/>
    <n v="0.32"/>
    <s v="No"/>
    <n v="4.0999999999999996"/>
    <n v="4"/>
    <n v="4.0983050847457632"/>
    <n v="50772"/>
    <n v="19.285118934108656"/>
    <n v="659985228"/>
    <s v="&gt;₹5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2LZGK39"/>
    <s v="Ambrane Unbreakable 60W / 3A Fast Charging 1.5m Braided Micro USB Cable for Smartphones, Tablets, Laptops &amp; Other Micro USB Devices, 480Mbps Data Sync, Quick Charge 3.0 (RCM15, Black)"/>
    <s v="Computers&amp;Accessories"/>
    <s v="Accessories&amp;Peripherals"/>
    <s v="Cables&amp;Accessories"/>
    <s v="Cables"/>
    <n v="199"/>
    <n v="299"/>
    <n v="0.33"/>
    <s v="No"/>
    <n v="4"/>
    <n v="4"/>
    <n v="4.1545454545454552"/>
    <n v="43994"/>
    <n v="19.291230165186899"/>
    <n v="8754806"/>
    <s v="&lt;₹20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1HJI0FS2"/>
    <s v="Dell MS116 1000Dpi USB Wired Optical Mouse, Led Tracking, Scrolling Wheel, Plug and Play."/>
    <s v="Computers&amp;Accessories"/>
    <s v="Accessories&amp;Peripherals"/>
    <s v="Keyboards,Mice&amp;InputDevices"/>
    <s v="Mice"/>
    <n v="299"/>
    <n v="650"/>
    <n v="0.54"/>
    <s v="Yes"/>
    <n v="4.5"/>
    <n v="5"/>
    <n v="4.2649999999999997"/>
    <n v="33176"/>
    <n v="19.281370286010404"/>
    <n v="9919624"/>
    <s v="₹200-₹5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YNTJ8ZM"/>
    <s v="Zebronics ZEB-COUNTY 3W Wireless Bluetooth Portable Speaker With Supporting Carry Handle, USB, SD Card, AUX, FM &amp; Call Function. (Green)"/>
    <s v="Electronics"/>
    <s v="HomeAudio"/>
    <s v="Speakers"/>
    <s v="BluetoothSpeakers"/>
    <n v="549"/>
    <n v="999"/>
    <n v="0.45"/>
    <s v="No"/>
    <n v="3.9"/>
    <n v="4"/>
    <n v="3.9999999999999991"/>
    <n v="64705"/>
    <n v="19.243778213622253"/>
    <n v="35523045"/>
    <s v="&gt;₹50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1MQZ7J8K"/>
    <s v="Prestige Electric Kettle PKOSS - 1500watts, Steel (1.5Ltr), Black"/>
    <s v="Home&amp;Kitchen"/>
    <s v="Kitchen&amp;HomeAppliances"/>
    <s v="SmallKitchenAppliances"/>
    <s v="Kettles&amp;HotWaterDispensers"/>
    <n v="749"/>
    <n v="1445"/>
    <n v="0.48"/>
    <s v="No"/>
    <n v="3.9"/>
    <n v="4"/>
    <n v="4.0064516129032253"/>
    <n v="63350"/>
    <n v="19.237992953245403"/>
    <n v="47449150"/>
    <s v="&gt;₹50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7GXHC691"/>
    <s v="STRIFF PS2_01 Multi Angle Mobile/Tablet Tabletop Stand. Phone Holder for iPhone, Android, Samsung, OnePlus, Xiaomi. Portable, Foldable Cell Phone Stand. Perfect for Bed, Office, Home &amp; Desktop (Black)"/>
    <s v="Electronics"/>
    <s v="Mobiles&amp;Accessories"/>
    <s v="MobileAccessories"/>
    <s v="Stands"/>
    <n v="99"/>
    <n v="499"/>
    <n v="0.8"/>
    <s v="Yes"/>
    <n v="4.3"/>
    <n v="4"/>
    <n v="4.1545454545454552"/>
    <n v="42641"/>
    <n v="19.234870614386502"/>
    <n v="4221459"/>
    <s v="&lt;₹20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7LG59NPV"/>
    <s v="Boult Audio Probass Curve Bluetooth Wireless in Ear Earphones with Mic with Ipx5 Water Resistant, 12H Battery Life &amp; Extra Bass (Black)"/>
    <s v="Electronics"/>
    <s v="Headphones,Earbuds&amp;Accessories"/>
    <s v="Headphones"/>
    <s v="In-Ear"/>
    <n v="899"/>
    <n v="4499"/>
    <n v="0.8"/>
    <s v="Yes"/>
    <n v="3.8"/>
    <n v="4"/>
    <n v="3.8368421052631576"/>
    <n v="103052"/>
    <n v="19.234322136518788"/>
    <n v="92643748"/>
    <s v="&gt;₹50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82T6GVG9"/>
    <s v="AmazonBasics New Release ABS USB-A to Lightning Cable Cord, Fast Charging MFi Certified Charger for Apple iPhone, iPad Tablet (3-Ft, White)"/>
    <s v="Computers&amp;Accessories"/>
    <s v="Accessories&amp;Peripherals"/>
    <s v="Cables&amp;Accessories"/>
    <s v="Cables"/>
    <n v="689"/>
    <n v="1500"/>
    <n v="0.54"/>
    <s v="Yes"/>
    <n v="4.2"/>
    <n v="4"/>
    <n v="4.1554285714285717"/>
    <n v="42301"/>
    <n v="19.224512269371786"/>
    <n v="29145389"/>
    <s v="&gt;₹500"/>
    <s v="Added Protection: An Additional Layer Of Protection Has Been Added To The Lightning And Usb Ends To Improve Durability And Reduce Fraying;"/>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03B00484"/>
    <s v="Duracell Plus AAA Rechargeable Batteries (750 mAh) Pack of 4"/>
    <s v="Electronics"/>
    <s v="GeneralPurposeBatteries&amp;BatteryChargers"/>
    <s v="RechargeableBatteries"/>
    <s v="Batteries"/>
    <n v="399"/>
    <n v="499"/>
    <n v="0.2"/>
    <s v="No"/>
    <n v="4.3"/>
    <n v="4"/>
    <n v="4.333333333333333"/>
    <n v="27201"/>
    <n v="19.216603623871421"/>
    <n v="10853199"/>
    <s v="₹200-₹50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0LVMTA2A"/>
    <s v="Panasonic CR-2032/5BE Lithium Coin Battery - Pack of 5"/>
    <s v="Electronics"/>
    <s v="GeneralPurposeBatteries&amp;BatteryChargers"/>
    <s v="Batteries"/>
    <s v="Batteries"/>
    <n v="225"/>
    <n v="250"/>
    <n v="0.1"/>
    <s v="No"/>
    <n v="4.4000000000000004"/>
    <n v="4"/>
    <n v="4.3363636363636351"/>
    <n v="26556"/>
    <n v="19.184848995246167"/>
    <n v="5975100"/>
    <s v="₹200-₹500"/>
    <s v="Used in CMOS battery|Used in car remotes|Used in calculators|Used in scientific instruments|Used in watch"/>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BR4F878Q"/>
    <s v="Swiffer Instant Electric Water Heater Faucet Tap Home-Kitchen Instantaneous Water Heater Tank less for Tap, LED Electric Head Water Heaters Tail Gallon Comfort(3000W) ((Pack of 1))"/>
    <s v="Home&amp;Kitchen"/>
    <s v="Heating,Cooling&amp;AirQuality"/>
    <s v="WaterHeaters&amp;Geysers"/>
    <s v="InstantWaterHeaters"/>
    <n v="1439"/>
    <n v="1999"/>
    <n v="0.28000000000000003"/>
    <s v="No"/>
    <n v="4.8"/>
    <n v="5"/>
    <n v="4.052173913043478"/>
    <n v="53803"/>
    <n v="19.170083363762537"/>
    <n v="77422517"/>
    <s v="&gt;₹50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est Product,It‚Äôs expansive but it works well upto 800sqft area,Great product"/>
    <s v="Must buy best Fabulous product I recommend thisüëçüëç,For small place it‚Äôs gud,A great product. Works wonders on my vitrified tile floors."/>
  </r>
  <r>
    <s v="B01GFTEV5Y"/>
    <s v="Pigeon by Stovekraft Cruise 1800 watt Induction Cooktop (Black)"/>
    <s v="Home&amp;Kitchen"/>
    <s v="Kitchen&amp;HomeAppliances"/>
    <s v="SmallKitchenAppliances"/>
    <s v="InductionCooktop"/>
    <n v="1699"/>
    <n v="3193"/>
    <n v="0.47"/>
    <s v="No"/>
    <n v="3.8"/>
    <n v="4"/>
    <n v="4.05"/>
    <n v="54032"/>
    <n v="19.167269277824275"/>
    <n v="91800368"/>
    <s v="&gt;₹50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83T5G5PM"/>
    <s v="Sennheiser CX 80S in-Ear Wired Headphones with in-line One-Button Smart Remote with Microphone Black"/>
    <s v="Electronics"/>
    <s v="Headphones,Earbuds&amp;Accessories"/>
    <s v="Headphones"/>
    <s v="In-Ear"/>
    <n v="1490"/>
    <n v="1990"/>
    <n v="0.25"/>
    <s v="No"/>
    <n v="4.0999999999999996"/>
    <n v="4"/>
    <n v="3.8378378378378373"/>
    <n v="98250"/>
    <n v="19.159779758490689"/>
    <n v="146392500"/>
    <s v="&gt;₹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7VQGVL68"/>
    <s v="Glun Multipurpose Portable Electronic Digital Weighing Scale Weight Machine (10 Kg - with Back Light)"/>
    <s v="Home&amp;Kitchen"/>
    <s v="Kitchen&amp;HomeAppliances"/>
    <s v="SmallKitchenAppliances"/>
    <s v="DigitalKitchenScales"/>
    <n v="293"/>
    <n v="499"/>
    <n v="0.41"/>
    <s v="No"/>
    <n v="3.9"/>
    <n v="4"/>
    <n v="4.1166666666666654"/>
    <n v="44994"/>
    <n v="19.155526187825238"/>
    <n v="13183242"/>
    <s v="₹200-₹50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03L62T7W"/>
    <s v="Logitech B100 Wired USB Mouse, 3 yr Warranty, 800 DPI Optical Tracking, Ambidextrous PC/Mac/Laptop - Black"/>
    <s v="Computers&amp;Accessories"/>
    <s v="Accessories&amp;Peripherals"/>
    <s v="Keyboards,Mice&amp;InputDevices"/>
    <s v="Mice"/>
    <n v="279"/>
    <n v="375"/>
    <n v="0.26"/>
    <s v="No"/>
    <n v="4.3"/>
    <n v="4"/>
    <n v="4.2526315789473683"/>
    <n v="31534"/>
    <n v="19.131708478663715"/>
    <n v="8797986"/>
    <s v="₹200-₹50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75DB1F13"/>
    <s v="Panasonic Eneloop BQ-CC55N Advanced, Smart and Quick Charger for AA &amp; AAA Rechargeable Batteries, White"/>
    <s v="Electronics"/>
    <s v="GeneralPurposeBatteries&amp;BatteryChargers"/>
    <s v="Batteries"/>
    <s v="Batteries"/>
    <n v="1500"/>
    <n v="1500"/>
    <n v="0"/>
    <s v="No"/>
    <n v="4.4000000000000004"/>
    <n v="4"/>
    <n v="4.33"/>
    <n v="25996"/>
    <n v="19.116617603989976"/>
    <n v="38994000"/>
    <s v="&gt;₹5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7L8KNP5F"/>
    <s v="ZEBRONICS Zeb-Thunder Bluetooth Wireless Over Ear Headphone FM, mSD, 9 hrs Playback with Mic (Black)"/>
    <s v="Electronics"/>
    <s v="Headphones,Earbuds&amp;Accessories"/>
    <s v="Headphones"/>
    <s v="On-Ear"/>
    <n v="599"/>
    <n v="1399"/>
    <n v="0.56999999999999995"/>
    <s v="Yes"/>
    <n v="3.8"/>
    <n v="4"/>
    <n v="4"/>
    <n v="60026"/>
    <n v="19.113386555765484"/>
    <n v="35955574"/>
    <s v="&gt;₹50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9Q5SWVBJ"/>
    <s v="OnePlus 80 cm (32 inches) Y Series HD Ready Smart Android LED TV 32 Y1S (Black)"/>
    <s v="Electronics"/>
    <s v="HomeTheater,TV&amp;Video"/>
    <s v="Televisions"/>
    <s v="SmartTelevisions"/>
    <n v="15999"/>
    <n v="21999"/>
    <n v="0.27"/>
    <s v="No"/>
    <n v="4.2"/>
    <n v="4"/>
    <n v="4.2070175438596493"/>
    <n v="34899"/>
    <n v="19.11174626990897"/>
    <n v="558349101"/>
    <s v="&gt;₹50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B42LWKN"/>
    <s v="OnePlus 80 cm (32 inches) Y Series HD Ready LED Smart Android TV 32Y1 (Black)"/>
    <s v="Electronics"/>
    <s v="HomeTheater,TV&amp;Video"/>
    <s v="Televisions"/>
    <s v="SmartTelevisions"/>
    <n v="14999"/>
    <n v="19999"/>
    <n v="0.25"/>
    <s v="No"/>
    <n v="4.2"/>
    <n v="4"/>
    <n v="4.2071428571428573"/>
    <n v="34899"/>
    <n v="19.112315546278264"/>
    <n v="523450101"/>
    <s v="&gt;₹50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Q5P2MT3"/>
    <s v="OnePlus 108 cm (43 inches) Y Series Full HD Smart Android LED TV 43 Y1S (Black)"/>
    <s v="Electronics"/>
    <s v="HomeTheater,TV&amp;Video"/>
    <s v="Televisions"/>
    <s v="SmartTelevisions"/>
    <n v="24999"/>
    <n v="31999"/>
    <n v="0.22"/>
    <s v="No"/>
    <n v="4.2"/>
    <n v="4"/>
    <n v="4.2072727272727271"/>
    <n v="34899"/>
    <n v="19.11290552360644"/>
    <n v="872440101"/>
    <s v="&gt;₹50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6XDKWLJH"/>
    <s v="Western Digital WD 1.5TB Elements Portable Hard Disk Drive, USB 3.0, Compatible with PC, PS4 and Xbox, External HDD (WDBU6Y0015BBK-WESN)"/>
    <s v="Computers&amp;Accessories"/>
    <s v="ExternalDevices&amp;DataStorage"/>
    <s v="ExternalHardDisks"/>
    <s v="ExternalHardDisks"/>
    <n v="4449"/>
    <n v="5734"/>
    <n v="0.22"/>
    <s v="No"/>
    <n v="4.4000000000000004"/>
    <n v="4"/>
    <n v="4.333333333333333"/>
    <n v="25006"/>
    <n v="19.058266907791815"/>
    <n v="111251694"/>
    <s v="&gt;₹50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6XSK3XL6"/>
    <s v="boAt Dual Port Rapid Car Charger (Qualcomm Certified) with Quick Charge 3.0 + Free Micro USB Cable - (Black)"/>
    <s v="Electronics"/>
    <s v="Mobiles&amp;Accessories"/>
    <s v="MobileAccessories"/>
    <s v="Chargers"/>
    <n v="571"/>
    <n v="999"/>
    <n v="0.43"/>
    <s v="No"/>
    <n v="4.3"/>
    <n v="4"/>
    <n v="4.1560000000000015"/>
    <n v="38221"/>
    <n v="19.044094524300281"/>
    <n v="21824191"/>
    <s v="&gt;₹50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GVR9TG7"/>
    <s v="TP-Link Archer AC1200 Archer C6 Wi-Fi Speed Up to 867 Mbps/5 GHz + 400 Mbps/2.4 GHz, 5 Gigabit Ports, 4 External Antennas, MU-MIMO, Dual Band, WiFi Coverage with Access Point Mode, Black"/>
    <s v="Computers&amp;Accessories"/>
    <s v="NetworkingDevices"/>
    <s v="Routers"/>
    <s v="Routers"/>
    <n v="2499"/>
    <n v="4999"/>
    <n v="0.5"/>
    <s v="Yes"/>
    <n v="4.4000000000000004"/>
    <n v="4"/>
    <n v="4.1888888888888891"/>
    <n v="35024"/>
    <n v="19.035895114134391"/>
    <n v="87524976"/>
    <s v="&gt;₹50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7JQKQ91F"/>
    <s v="JBL C50HI, Wired in Ear Headphones with Mic, One Button Multi-Function Remote, Lightweight &amp; Comfortable fit (Black)"/>
    <s v="Electronics"/>
    <s v="Headphones,Earbuds&amp;Accessories"/>
    <s v="Headphones"/>
    <s v="In-Ear"/>
    <n v="499"/>
    <n v="999"/>
    <n v="0.5"/>
    <s v="Yes"/>
    <n v="3.9"/>
    <n v="4"/>
    <n v="3.8305555555555548"/>
    <n v="92995"/>
    <n v="19.031978407506426"/>
    <n v="46404505"/>
    <s v="₹200-₹50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08YW8M0G"/>
    <s v="Bajaj DX-7 1000W Dry Iron with Advance Soleplate and Anti-bacterial German Coating Technology, White"/>
    <s v="Home&amp;Kitchen"/>
    <s v="Kitchen&amp;HomeAppliances"/>
    <s v="Vacuum,Cleaning&amp;Ironing"/>
    <s v="Irons,Steamers&amp;Accessories"/>
    <n v="775"/>
    <n v="875"/>
    <n v="0.11"/>
    <s v="No"/>
    <n v="4.2"/>
    <n v="4"/>
    <n v="4.0741379310344819"/>
    <n v="46647"/>
    <n v="19.021469734723944"/>
    <n v="36151425"/>
    <s v="&gt;₹500"/>
    <s v="Non-stick coated golden color sole plate|Super clean finish with pleasant aesthetics|Cool touch body with comfortable hand grip|Light weight and 360 degree swivel cord, Material - Plastic|Thermal fuse for safety|Warranty: 2years on product|Power: 1000 watts"/>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HQSV46W"/>
    <s v="Mi 100 cm (40 inches) Horizon Edition Full HD Android LED TV 4A | L40M6-EI (Black)"/>
    <s v="Electronics"/>
    <s v="HomeTheater,TV&amp;Video"/>
    <s v="Televisions"/>
    <s v="SmartTelevisions"/>
    <n v="21999"/>
    <n v="29999"/>
    <n v="0.27"/>
    <s v="No"/>
    <n v="4.2"/>
    <n v="4"/>
    <n v="4.2074074074074073"/>
    <n v="32840"/>
    <n v="19.002403701871529"/>
    <n v="722447160"/>
    <s v="&gt;₹50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B8CXTTG3"/>
    <s v="MI 80 cm (32 inches) HD Ready Smart Android LED TV 5A Pro | L32M7-EAIN (Black)"/>
    <s v="Electronics"/>
    <s v="HomeTheater,TV&amp;Video"/>
    <s v="Televisions"/>
    <s v="SmartTelevisions"/>
    <n v="16999"/>
    <n v="25999"/>
    <n v="0.35"/>
    <s v="No"/>
    <n v="4.2"/>
    <n v="4"/>
    <n v="4.2075471698113205"/>
    <n v="32840"/>
    <n v="19.003034927080865"/>
    <n v="558247160"/>
    <s v="&gt;₹50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6F7LX4C"/>
    <s v="MI 80 cm (32 inches) 5A Series HD Ready Smart Android LED TV L32M7-5AIN (Black)"/>
    <s v="Electronics"/>
    <s v="HomeTheater,TV&amp;Video"/>
    <s v="Televisions"/>
    <s v="SmartTelevisions"/>
    <n v="13999"/>
    <n v="24999"/>
    <n v="0.44"/>
    <s v="No"/>
    <n v="4.2"/>
    <n v="4"/>
    <n v="4.2076923076923078"/>
    <n v="32840"/>
    <n v="19.003690430182871"/>
    <n v="459727160"/>
    <s v="&gt;₹50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6F8HHR6"/>
    <s v="MI 108 cm (43 inches) 5A Series Full HD Smart Android LED TV L43M7-EAIN (Black)"/>
    <s v="Electronics"/>
    <s v="HomeTheater,TV&amp;Video"/>
    <s v="Televisions"/>
    <s v="SmartTelevisions"/>
    <n v="24999"/>
    <n v="35999"/>
    <n v="0.31"/>
    <s v="No"/>
    <n v="4.2"/>
    <n v="4"/>
    <n v="4.2078431372549021"/>
    <n v="32840"/>
    <n v="19.004371639288877"/>
    <n v="820967160"/>
    <s v="&gt;₹50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B6F98KJJ"/>
    <s v="MI 100 cm (40 inches) 5A Series Full HD Smart Android LED TV with 24W Dolby Audio &amp; Metal Bezel-Less Frame (Black) (2022 Model)"/>
    <s v="Electronics"/>
    <s v="HomeTheater,TV&amp;Video"/>
    <s v="Televisions"/>
    <s v="SmartTelevisions"/>
    <n v="21999"/>
    <n v="29999"/>
    <n v="0.27"/>
    <s v="No"/>
    <n v="4.2"/>
    <n v="4"/>
    <n v="4.2080000000000002"/>
    <n v="32840"/>
    <n v="19.005080096759119"/>
    <n v="722447160"/>
    <s v="&gt;₹50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KY3FNQP"/>
    <s v="boAt Bassheads 152 in Ear Wired Earphones with Mic(Active Black)"/>
    <s v="Electronics"/>
    <s v="Headphones,Earbuds&amp;Accessories"/>
    <s v="Headphones"/>
    <s v="In-Ear"/>
    <n v="449"/>
    <n v="1290"/>
    <n v="0.65"/>
    <s v="Yes"/>
    <n v="4.0999999999999996"/>
    <n v="4"/>
    <n v="3.8285714285714287"/>
    <n v="91770"/>
    <n v="19.000072348275502"/>
    <n v="41204730"/>
    <s v="₹200-₹5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856HY85J"/>
    <s v="boAt Rockerz 550 Over Ear Bluetooth Headphones with Upto 20 Hours Playback, 50MM Drivers, Soft Padded Ear Cushions and Physical Noise Isolation, Without Mic (Black)"/>
    <s v="Electronics"/>
    <s v="Headphones,Earbuds&amp;Accessories"/>
    <s v="Headphones"/>
    <s v="Over-Ear"/>
    <n v="1799"/>
    <n v="4999"/>
    <n v="0.64"/>
    <s v="Yes"/>
    <n v="4.0999999999999996"/>
    <n v="4"/>
    <n v="4"/>
    <n v="55192"/>
    <n v="18.967536002645264"/>
    <n v="99290408"/>
    <s v="&gt;₹50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9CYTJV3N"/>
    <s v="MI 360¬∞ Home Security Wireless Camera 2K Pro with Bluetooth Gateway BLE 4.2 l Dual Band Wi-fi Connection l 3 Million 1296p| Full Color in Low-Light | AI Human Detection, White"/>
    <s v="Electronics"/>
    <s v="Cameras&amp;Photography"/>
    <s v="SecurityCameras"/>
    <s v="DomeCameras"/>
    <n v="4499"/>
    <n v="5999"/>
    <n v="0.25"/>
    <s v="No"/>
    <n v="4.3"/>
    <n v="4"/>
    <n v="4.0749999999999993"/>
    <n v="44696"/>
    <n v="18.949884377608008"/>
    <n v="201087304"/>
    <s v="&gt;₹500"/>
    <s v="2K Resolution image quality|Dual Band Wifi|Physical Lens shield|Included Components: Mi 360¬∞ Home Security Camera 2k Pro, User Manual, Power Cable, Standard Adapter, Wall Mounting Acce"/>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X963JNS"/>
    <s v="URBN 10000 mAh Lithium Power Bank UPR10K with 12 Watt Fast Charging, Blue"/>
    <s v="Electronics"/>
    <s v="Mobiles&amp;Accessories"/>
    <s v="MobileAccessories"/>
    <s v="Chargers"/>
    <n v="900"/>
    <n v="2499"/>
    <n v="0.64"/>
    <s v="Yes"/>
    <n v="4"/>
    <n v="4"/>
    <n v="4.1500000000000012"/>
    <n v="36384"/>
    <n v="18.92782787391851"/>
    <n v="32745600"/>
    <s v="&gt;₹50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5ZTJ9XR"/>
    <s v="AmazonBasics High-Speed Braided HDMI Cable - 3 Feet - Supports Ethernet, 3D, 4K and Audio Return (Black)"/>
    <s v="Electronics"/>
    <s v="HomeTheater,TV&amp;Video"/>
    <s v="Accessories"/>
    <s v="Cables"/>
    <n v="269"/>
    <n v="650"/>
    <n v="0.59"/>
    <s v="Yes"/>
    <n v="4.4000000000000004"/>
    <n v="4"/>
    <n v="4.1551724137931041"/>
    <n v="35877"/>
    <n v="18.926096592297721"/>
    <n v="9650913"/>
    <s v="₹200-₹50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7SLMR1K6"/>
    <s v="SanDisk Ultra Flair 64GB USB 3.0 Pen Drive, Multicolor"/>
    <s v="Computers&amp;Accessories"/>
    <s v="ExternalDevices&amp;DataStorage"/>
    <s v="PenDrives"/>
    <s v="PenDrives"/>
    <n v="519"/>
    <n v="1350"/>
    <n v="0.62"/>
    <s v="Yes"/>
    <n v="4.3"/>
    <n v="4"/>
    <n v="4.2249999999999996"/>
    <n v="30058"/>
    <n v="18.919442382587242"/>
    <n v="15600102"/>
    <s v="&gt;₹5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7XCM6T4N"/>
    <s v="STRIFF Adjustable Laptop Tabletop Stand Patented Riser Ventilated Portable Foldable Compatible with MacBook Notebook Tablet Tray Desk Table Book with Free Phone Stand (Black)"/>
    <s v="Computers&amp;Accessories"/>
    <s v="Accessories&amp;Peripherals"/>
    <s v="LaptopAccessories"/>
    <s v="NotebookComputerStands"/>
    <n v="349"/>
    <n v="1499"/>
    <n v="0.77"/>
    <s v="Yes"/>
    <n v="4.3"/>
    <n v="4"/>
    <n v="4.3"/>
    <n v="24791"/>
    <n v="18.895539721894274"/>
    <n v="8652059"/>
    <s v="₹200-₹50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8FB2LNSZ"/>
    <s v="JBL Tune 215BT, 16 Hrs Playtime with Quick Charge, in Ear Bluetooth Wireless Earphones with Mic, 12.5mm Premium Earbuds with Pure Bass, BT 5.0, Dual Pairing, Type C &amp; Voice Assistant Support (Black)"/>
    <s v="Electronics"/>
    <s v="Headphones,Earbuds&amp;Accessories"/>
    <s v="Headphones"/>
    <s v="In-Ear"/>
    <n v="1499"/>
    <n v="2999"/>
    <n v="0.5"/>
    <s v="Yes"/>
    <n v="3.7"/>
    <n v="4"/>
    <n v="3.8205882352941178"/>
    <n v="87798"/>
    <n v="18.887038090422124"/>
    <n v="131609202"/>
    <s v="&gt;₹50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7S851WX5"/>
    <s v="Prestige Sandwich Maker PGMFD 01, Black"/>
    <s v="Home&amp;Kitchen"/>
    <s v="Kitchen&amp;HomeAppliances"/>
    <s v="SmallKitchenAppliances"/>
    <s v="SandwichMakers"/>
    <n v="1299"/>
    <n v="1299"/>
    <n v="0"/>
    <s v="No"/>
    <n v="4.2"/>
    <n v="4"/>
    <n v="4.0999999999999996"/>
    <n v="40106"/>
    <n v="18.873202729833892"/>
    <n v="52097694"/>
    <s v="&gt;₹50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76B8G5D8"/>
    <s v="Boya ByM1 Auxiliary Omnidirectional Lavalier Condenser Microphone with 20ft Audio Cable (Black)"/>
    <s v="MusicalInstruments"/>
    <s v="Microphones"/>
    <s v="Condenser"/>
    <s v="Condenser"/>
    <n v="798"/>
    <n v="1995"/>
    <n v="0.6"/>
    <s v="Yes"/>
    <n v="4"/>
    <n v="4"/>
    <n v="3.9"/>
    <n v="68664"/>
    <n v="18.863268155134108"/>
    <n v="54793872"/>
    <s v="&gt;₹50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7DWFX9YS"/>
    <s v="Amazon Basics USB A to Lightning PVC Molded Nylon MFi Certified Charging Cable (Black, 1.2 meter)"/>
    <s v="Computers&amp;Accessories"/>
    <s v="Accessories&amp;Peripherals"/>
    <s v="Cables&amp;Accessories"/>
    <s v="Cables"/>
    <n v="789"/>
    <n v="1999"/>
    <n v="0.61"/>
    <s v="Yes"/>
    <n v="4.2"/>
    <n v="4"/>
    <n v="4.1537572254335275"/>
    <n v="34540"/>
    <n v="18.851141410213408"/>
    <n v="27252060"/>
    <s v="&gt;₹50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873L7J6X"/>
    <s v="Infinity (JBL Glide 510, 72 Hrs Playtime with Quick Charge, Wireless On Ear Headphone with Mic, Deep Bass, Dual Equalizer, Bluetooth 5.0 with Voice Assistant Support (Black)"/>
    <s v="Electronics"/>
    <s v="Headphones,Earbuds&amp;Accessories"/>
    <s v="Headphones"/>
    <s v="On-Ear"/>
    <n v="1499"/>
    <n v="3999"/>
    <n v="0.63"/>
    <s v="Yes"/>
    <n v="4.2"/>
    <n v="4"/>
    <n v="4.0666666666666664"/>
    <n v="42775"/>
    <n v="18.833547362441955"/>
    <n v="64119725"/>
    <s v="&gt;₹50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85W8CFLH"/>
    <s v="PTron Tangent Lite Bluetooth 5.0 Earphones with Mic, Hi-Fi Stereo Sound Neckband, 8Hrs Playtime, Lightweight Snug-fit in-Ear Headphones, IPX4 Water Resistant, Fast Charge &amp; Voice Assistant (Black)"/>
    <s v="Electronics"/>
    <s v="Headphones,Earbuds&amp;Accessories"/>
    <s v="Headphones"/>
    <s v="In-Ear"/>
    <n v="599"/>
    <n v="1800"/>
    <n v="0.67"/>
    <s v="Yes"/>
    <n v="3.5"/>
    <n v="4"/>
    <n v="3.8242424242424247"/>
    <n v="83996"/>
    <n v="18.83157843753887"/>
    <n v="50313604"/>
    <s v="&gt;₹5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5RTJH1M"/>
    <s v="Spigen EZ Fit Tempered Glass Screen Protector Guard for iPhone 14/13/13 Pro - 2 Pack"/>
    <s v="Electronics"/>
    <s v="Mobiles&amp;Accessories"/>
    <s v="MobileAccessories"/>
    <s v="ScreenProtectors"/>
    <n v="999"/>
    <n v="2899"/>
    <n v="0.66"/>
    <s v="Yes"/>
    <n v="4.5999999999999996"/>
    <n v="5"/>
    <n v="4.25"/>
    <n v="26603"/>
    <n v="18.806024491438979"/>
    <n v="26576397"/>
    <s v="&gt;₹50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7N42JB4S"/>
    <s v="SYVO WT 3130 Aluminum Tripod (133CM), Universal Lightweight Tripod with Mobile Phone Holder Mount &amp; Carry Bag for All Smart Phones, Gopro, Cameras - Brown"/>
    <s v="Electronics"/>
    <s v="Cameras&amp;Photography"/>
    <s v="Accessories"/>
    <s v="Tripods&amp;Monopods"/>
    <n v="799"/>
    <n v="3990"/>
    <n v="0.8"/>
    <s v="Yes"/>
    <n v="4.3"/>
    <n v="4"/>
    <n v="4.24"/>
    <n v="27139"/>
    <n v="18.798505735692565"/>
    <n v="21684061"/>
    <s v="&gt;₹50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96VF5YYF"/>
    <s v="boAt Xtend Smartwatch with Alexa Built-in, 1.69‚Äù HD Display, Multiple Watch Faces, Stress Monitor, Heart &amp; SpO2 Monitoring, 14 Sports Modes, Sleep Monitor, 5 ATM &amp; 7 Days Battery(Pitch Black)"/>
    <s v="Electronics"/>
    <s v="WearableTechnology"/>
    <s v="SmartWatches"/>
    <s v="SmartWatches"/>
    <n v="2999"/>
    <n v="7990"/>
    <n v="0.62"/>
    <s v="Yes"/>
    <n v="4.0999999999999996"/>
    <n v="4"/>
    <n v="4.0051724137931037"/>
    <n v="48449"/>
    <n v="18.765409403726725"/>
    <n v="145298551"/>
    <s v="&gt;₹50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73BRXPZX"/>
    <s v="Lenovo 300 Wired Plug &amp; Play USB Mouse, High Resolution 1600 DPI Optical Sensor, 3-Button Design with clickable Scroll Wheel, Ambidextrous, Ergonomic Mouse for Comfortable All-Day Grip (GX30M39704)"/>
    <s v="Computers&amp;Accessories"/>
    <s v="Accessories&amp;Peripherals"/>
    <s v="Keyboards,Mice&amp;InputDevices"/>
    <s v="Mice"/>
    <n v="289"/>
    <n v="590"/>
    <n v="0.51"/>
    <s v="Yes"/>
    <n v="4.4000000000000004"/>
    <n v="4"/>
    <n v="4.25"/>
    <n v="25886"/>
    <n v="18.755597325762523"/>
    <n v="7481054"/>
    <s v="₹200-₹50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0EDJJ7FS"/>
    <s v="Philips Viva Collection HD4928/01 2100-Watt Induction Cooktop with Feather Touch Sensor and Crystal Glass Plate (Black)"/>
    <s v="Home&amp;Kitchen"/>
    <s v="Kitchen&amp;HomeAppliances"/>
    <s v="SmallKitchenAppliances"/>
    <s v="InductionCooktop"/>
    <n v="3229"/>
    <n v="5295"/>
    <n v="0.39"/>
    <s v="No"/>
    <n v="4.2"/>
    <n v="4"/>
    <n v="4.0777777777777775"/>
    <n v="39724"/>
    <n v="18.753960593974956"/>
    <n v="128268796"/>
    <s v="&gt;₹500"/>
    <s v="Philips Domestic Appliances is Asia‚Äôs most trusted brand(As per Research by ibrands360 &amp; WCRCINT. Category: Home Appliances.)"/>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0NNQMYNE"/>
    <s v="AirCase Rugged Hard Drive Case for 2.5-inch Western Digital, Seagate, Toshiba, Portable Storage Shell for Gadget Hard Disk USB Cable Power Bank Mobile Charger Earphone, Waterproof (Black)"/>
    <s v="Computers&amp;Accessories"/>
    <s v="Accessories&amp;Peripherals"/>
    <s v="HardDiskBags"/>
    <s v="HardDiskBags"/>
    <n v="299"/>
    <n v="499"/>
    <n v="0.4"/>
    <s v="No"/>
    <n v="4.5"/>
    <n v="5"/>
    <n v="4.333333333333333"/>
    <n v="21010"/>
    <n v="18.730602465295039"/>
    <n v="6281990"/>
    <s v="₹200-₹50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8MTLLSL8"/>
    <s v="boAt Bassheads 102 Wired in Ear Earphones with Mic (Mint Green)"/>
    <s v="Electronics"/>
    <s v="Headphones,Earbuds&amp;Accessories"/>
    <s v="Headphones"/>
    <s v="In-Ear"/>
    <n v="399"/>
    <n v="1290"/>
    <n v="0.69"/>
    <s v="Yes"/>
    <n v="4.2"/>
    <n v="4"/>
    <n v="3.8343750000000005"/>
    <n v="76042"/>
    <n v="18.715811531199652"/>
    <n v="30340758"/>
    <s v="₹200-₹50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4872DQY"/>
    <s v="Mi 80 cm (32 inches) HD Ready Android Smart LED TV 4A PRO | L32M5-AL (Black)"/>
    <s v="Electronics"/>
    <s v="HomeTheater,TV&amp;Video"/>
    <s v="Televisions"/>
    <s v="SmartTelevisions"/>
    <n v="14999"/>
    <n v="14999"/>
    <n v="0"/>
    <s v="No"/>
    <n v="4.3"/>
    <n v="4"/>
    <n v="4.2081632653061218"/>
    <n v="27508"/>
    <n v="18.682034784569808"/>
    <n v="412592492"/>
    <s v="&gt;₹50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7TCN5VR9"/>
    <s v="Boult Audio BassBuds X1 in-Ear Wired Earphones with 10mm Extra Bass Driver and HD Sound with mic(Black)"/>
    <s v="Electronics"/>
    <s v="Headphones,Earbuds&amp;Accessories"/>
    <s v="Headphones"/>
    <s v="In-Ear"/>
    <n v="329"/>
    <n v="999"/>
    <n v="0.67"/>
    <s v="Yes"/>
    <n v="3.9"/>
    <n v="4"/>
    <n v="3.8225806451612909"/>
    <n v="77027"/>
    <n v="18.67960844113647"/>
    <n v="25341883"/>
    <s v="₹200-₹50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819HZPXL"/>
    <s v="Zebronics Zeb-Transformer-M Optical USB Gaming Mouse with LED Effect(Black)"/>
    <s v="Computers&amp;Accessories"/>
    <s v="Accessories&amp;Peripherals"/>
    <s v="PCGamingPeripherals"/>
    <s v="GamingMice"/>
    <n v="399"/>
    <n v="549"/>
    <n v="0.27"/>
    <s v="No"/>
    <n v="4.4000000000000004"/>
    <n v="4"/>
    <n v="4.3833333333333329"/>
    <n v="18139"/>
    <n v="18.667026755940533"/>
    <n v="7237461"/>
    <s v="₹200-₹50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9JPC82QC"/>
    <s v="Mi 108 cm (43 inches) Full HD Android LED TV 4C | L43M6-INC (Black)"/>
    <s v="Electronics"/>
    <s v="HomeTheater,TV&amp;Video"/>
    <s v="Televisions"/>
    <s v="SmartTelevisions"/>
    <n v="19999"/>
    <n v="34999"/>
    <n v="0.43"/>
    <s v="No"/>
    <n v="4.3"/>
    <n v="4"/>
    <n v="4.2062499999999998"/>
    <n v="27151"/>
    <n v="18.649678926295206"/>
    <n v="542992849"/>
    <s v="&gt;₹50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08QTK47Q"/>
    <s v="Philips GC1905 1440-Watt Steam Iron with Spray (Blue)"/>
    <s v="Home&amp;Kitchen"/>
    <s v="Kitchen&amp;HomeAppliances"/>
    <s v="Vacuum,Cleaning&amp;Ironing"/>
    <s v="Irons,Steamers&amp;Accessories"/>
    <n v="1614"/>
    <n v="1745"/>
    <n v="0.08"/>
    <s v="No"/>
    <n v="4.3"/>
    <n v="4"/>
    <n v="4.0719298245614022"/>
    <n v="37974"/>
    <n v="18.647393602216354"/>
    <n v="61290036"/>
    <s v="&gt;₹50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9X5C9VLK"/>
    <s v="Lifelong LLMG23 Power Pro 500-Watt Mixer Grinder with 3 Jars (Liquidizing, Wet Grinding and Chutney Jar), Stainless Steel blades, 1 Year Warranty (Black)"/>
    <s v="Home&amp;Kitchen"/>
    <s v="Kitchen&amp;HomeAppliances"/>
    <s v="SmallKitchenAppliances"/>
    <s v="MixerGrinders"/>
    <n v="1299"/>
    <n v="3500"/>
    <n v="0.63"/>
    <s v="Yes"/>
    <n v="3.8"/>
    <n v="4"/>
    <n v="4.0111111111111111"/>
    <n v="44050"/>
    <n v="18.6274225956221"/>
    <n v="57220950"/>
    <s v="&gt;₹5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756K5DYZ"/>
    <s v="Prestige Iris 750 Watt Mixer Grinder with 3 Stainless Steel Jar + 1 Juicer Jar (White and Blue)"/>
    <s v="Home&amp;Kitchen"/>
    <s v="Kitchen&amp;HomeAppliances"/>
    <s v="SmallKitchenAppliances"/>
    <s v="MixerGrinders"/>
    <n v="3249"/>
    <n v="6295"/>
    <n v="0.48"/>
    <s v="No"/>
    <n v="3.9"/>
    <n v="4"/>
    <n v="4.0192307692307692"/>
    <n v="43070"/>
    <n v="18.625858761853415"/>
    <n v="139934430"/>
    <s v="&gt;₹50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8DDRGWTJ"/>
    <s v="MI Usb Type-C Cable Smartphone (Black)"/>
    <s v="Computers&amp;Accessories"/>
    <s v="Accessories&amp;Peripherals"/>
    <s v="Cables&amp;Accessories"/>
    <s v="Cables"/>
    <n v="229"/>
    <n v="299"/>
    <n v="0.23"/>
    <s v="No"/>
    <n v="4.3"/>
    <n v="4"/>
    <n v="4.1534883720930242"/>
    <n v="30411"/>
    <n v="18.620275203537407"/>
    <n v="6964119"/>
    <s v="₹200-₹500"/>
    <s v="1m long Type-C USB Cable|Sturdy and Durable. With USB cable you can transfer data with speeds of upto 480 Mbps|Upto 3A output|6months warranty|Sturdy and Durable. With USB cable you can transfer data with speeds of upto 480 Mbps|6months warranty|Up To 3A Output"/>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YTNKVJQ"/>
    <s v="MI Xiaomi USB Type C HYperCharge Cable 6A 100cm Sturdy and Durable Black Supports 120W HyperCharging"/>
    <s v="Computers&amp;Accessories"/>
    <s v="Accessories&amp;Peripherals"/>
    <s v="Cables&amp;Accessories"/>
    <s v="Cables"/>
    <n v="499"/>
    <n v="1299"/>
    <n v="0.62"/>
    <s v="Yes"/>
    <n v="4.3"/>
    <n v="4"/>
    <n v="4.1526315789473696"/>
    <n v="30411"/>
    <n v="18.616434161325326"/>
    <n v="15175089"/>
    <s v="₹200-₹500"/>
    <s v="Supports 120W Fast Charging|High Quality Design"/>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5LJQMZC"/>
    <s v="BlueRigger Digital Optical Audio Toslink Cable (6 Feet / 1.8 Meter) With 8 Channel (7.1) Audio Support (for Home Theatre, Xbox, Playstation etc.)"/>
    <s v="Electronics"/>
    <s v="HomeTheater,TV&amp;Video"/>
    <s v="Accessories"/>
    <s v="Cables"/>
    <n v="486"/>
    <n v="1999"/>
    <n v="0.76"/>
    <s v="Yes"/>
    <n v="4.2"/>
    <n v="4"/>
    <n v="4.1517647058823544"/>
    <n v="30023"/>
    <n v="18.589395903421579"/>
    <n v="14591178"/>
    <s v="₹200-₹50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05LJQMCK"/>
    <s v="BlueRigger Digital Optical Audio Toslink Cable (3.3 Feet / 1 Meter) With 8 Channel (7.1) Audio Support (for Home Theatre, Xbox, Playstation etc.)"/>
    <s v="Electronics"/>
    <s v="HomeTheater,TV&amp;Video"/>
    <s v="Accessories"/>
    <s v="Cables"/>
    <n v="416"/>
    <n v="599"/>
    <n v="0.31"/>
    <s v="No"/>
    <n v="4.2"/>
    <n v="4"/>
    <n v="4.1514792899408297"/>
    <n v="30023"/>
    <n v="18.58811796251933"/>
    <n v="12489568"/>
    <s v="₹200-₹50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08YW3CYM"/>
    <s v="USHA EI 1602 1000 W Lightweight Dry Iron with Non-Stick Soleplate (Multi-colour)"/>
    <s v="Home&amp;Kitchen"/>
    <s v="Kitchen&amp;HomeAppliances"/>
    <s v="Vacuum,Cleaning&amp;Ironing"/>
    <s v="Irons,Steamers&amp;Accessories"/>
    <n v="616"/>
    <n v="1190"/>
    <n v="0.48"/>
    <s v="No"/>
    <n v="4.0999999999999996"/>
    <n v="4"/>
    <n v="4.0678571428571413"/>
    <n v="37126"/>
    <n v="18.588845529632476"/>
    <n v="22869616"/>
    <s v="&gt;₹50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0ABMASXG"/>
    <s v="Bajaj Immersion Rod Water Heater 1500 Watts, Silver"/>
    <s v="Home&amp;Kitchen"/>
    <s v="Heating,Cooling&amp;AirQuality"/>
    <s v="WaterHeaters&amp;Geysers"/>
    <s v="ImmersionRods"/>
    <n v="539"/>
    <n v="720"/>
    <n v="0.25"/>
    <s v="No"/>
    <n v="4.0999999999999996"/>
    <n v="4"/>
    <n v="4.0777777777777784"/>
    <n v="36017"/>
    <n v="18.580474343360038"/>
    <n v="19413163"/>
    <s v="&gt;₹500"/>
    <s v="No Installation is required|Product Dimensions: 40 Cms|Type : Rod , Power Requirement :230 - 250 V, 50 - 60 Hz , Low Cost Water Heating|Anti-corrosive Material ; Low Cost Water Heating ; Consumes less energy ; Heating Element Type: Hairpin Tubular Element|Warranty : 1 years on Product"/>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0HVXS7WC"/>
    <s v="Bajaj Rex 500W Mixer Grinder with Nutri-Pro Feature, 3 Jars, White"/>
    <s v="Home&amp;Kitchen"/>
    <s v="Kitchen&amp;HomeAppliances"/>
    <s v="SmallKitchenAppliances"/>
    <s v="MixerGrinders"/>
    <n v="1999"/>
    <n v="3210"/>
    <n v="0.38"/>
    <s v="No"/>
    <n v="4.2"/>
    <n v="4"/>
    <n v="4.024"/>
    <n v="41349"/>
    <n v="18.576697467887588"/>
    <n v="82656651"/>
    <s v="&gt;₹50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7NC12T2R"/>
    <s v="boAt Stone 650 10W Bluetooth Speaker with Upto 7 Hours Playback, IPX5 and Integrated Controls (Blue)"/>
    <s v="Electronics"/>
    <s v="HomeAudio"/>
    <s v="Speakers"/>
    <s v="BluetoothSpeakers"/>
    <n v="1799"/>
    <n v="4990"/>
    <n v="0.64"/>
    <s v="Yes"/>
    <n v="4.2"/>
    <n v="4"/>
    <n v="4.0249999999999995"/>
    <n v="41226"/>
    <n v="18.576106476439993"/>
    <n v="74165574"/>
    <s v="&gt;₹50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1GGKZ0V6"/>
    <s v="AmazonBasics USB Type-C to USB Type-C 2.0 Cable - 3 Feet Laptop (0.9 Meters) - White"/>
    <s v="Computers&amp;Accessories"/>
    <s v="Accessories&amp;Peripherals"/>
    <s v="Cables&amp;Accessories"/>
    <s v="Cables"/>
    <n v="329"/>
    <n v="845"/>
    <n v="0.61"/>
    <s v="Yes"/>
    <n v="4.2"/>
    <n v="4"/>
    <n v="4.1511904761904779"/>
    <n v="29746"/>
    <n v="18.570114697424717"/>
    <n v="9786434"/>
    <s v="₹200-₹50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1GGKZ4NU"/>
    <s v="AmazonBasics USB Type-C to USB Type-C 2.0 Cable for Charging Adapter, Smartphone - 9 Feet (2.7 Meters) - White"/>
    <s v="Computers&amp;Accessories"/>
    <s v="Accessories&amp;Peripherals"/>
    <s v="Cables&amp;Accessories"/>
    <s v="Cables"/>
    <n v="549"/>
    <n v="995"/>
    <n v="0.45"/>
    <s v="No"/>
    <n v="4.2"/>
    <n v="4"/>
    <n v="4.1508982035928161"/>
    <n v="29746"/>
    <n v="18.56880723256792"/>
    <n v="16330554"/>
    <s v="&gt;₹50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7XJWTYM2"/>
    <s v="realme Buds Wireless in Ear Bluetooth Earphones with mic, 11.2mm Bass Boost Driver, Magnetic Fast Pair, Fast Charging and 12 Hrs Playtime (Yellow)"/>
    <s v="Electronics"/>
    <s v="Headphones,Earbuds&amp;Accessories"/>
    <s v="Headphones"/>
    <s v="In-Ear"/>
    <n v="1679"/>
    <n v="1999"/>
    <n v="0.16"/>
    <s v="No"/>
    <n v="4.0999999999999996"/>
    <n v="4"/>
    <n v="3.8200000000000003"/>
    <n v="72563"/>
    <n v="18.567955039976628"/>
    <n v="121833277"/>
    <s v="&gt;₹50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0C3GBCIS"/>
    <s v="GIZGA Club-laptop Neoprene Reversible for 15.6-inches Laptop Sleeve - Black-Red"/>
    <s v="Computers&amp;Accessories"/>
    <s v="Accessories&amp;Peripherals"/>
    <s v="LaptopAccessories"/>
    <s v="Bags&amp;Sleeves"/>
    <n v="249"/>
    <n v="499"/>
    <n v="0.5"/>
    <s v="Yes"/>
    <n v="4.2"/>
    <n v="4"/>
    <n v="4.25"/>
    <n v="22860"/>
    <n v="18.526154700523453"/>
    <n v="5692140"/>
    <s v="₹200-₹50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972BQ2RS"/>
    <s v="Fire-Boltt India's No 1 Smartwatch Brand Ring Bluetooth Calling with SpO2 &amp; 1.7‚Äù Metal Body with Blood Oxygen Monitoring, Continuous Heart Rate, Full Touch &amp; Multiple Watch Faces"/>
    <s v="Electronics"/>
    <s v="WearableTechnology"/>
    <s v="SmartWatches"/>
    <s v="SmartWatches"/>
    <n v="2499"/>
    <n v="9999"/>
    <n v="0.75"/>
    <s v="Yes"/>
    <n v="4.0999999999999996"/>
    <n v="4"/>
    <n v="4.003508771929825"/>
    <n v="42139"/>
    <n v="18.515005123443668"/>
    <n v="105305361"/>
    <s v="&gt;₹50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8VB34KJ1"/>
    <s v="OPPO A74 5G (Fantastic Purple,6GB RAM,128GB Storage) with No Cost EMI/Additional Exchange Offers"/>
    <s v="Electronics"/>
    <s v="Mobiles&amp;Accessories"/>
    <s v="Smartphones&amp;BasicMobiles"/>
    <s v="Smartphones"/>
    <n v="15490"/>
    <n v="20990"/>
    <n v="0.26"/>
    <s v="No"/>
    <n v="4.2"/>
    <n v="4"/>
    <n v="4.0982758620689657"/>
    <n v="32916"/>
    <n v="18.513634359049927"/>
    <n v="509868840"/>
    <s v="&gt;₹50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1KK0HU3Y"/>
    <s v="HP Z3700 Wireless Optical Mouse with USB Receiver and 2.4GHz Wireless Connection/ 1200DPI / 16 Months Long Battery Life /Ambidextrous and Slim Design (Modern Gold)"/>
    <s v="Computers&amp;Accessories"/>
    <s v="Accessories&amp;Peripherals"/>
    <s v="Keyboards,Mice&amp;InputDevices"/>
    <s v="Mice"/>
    <n v="899"/>
    <n v="1499"/>
    <n v="0.4"/>
    <s v="No"/>
    <n v="4.2"/>
    <n v="4"/>
    <n v="4.2411764705882353"/>
    <n v="23174"/>
    <n v="18.512819026886596"/>
    <n v="20833426"/>
    <s v="&gt;₹50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46JGVDS"/>
    <s v="ELV Car Mount Adjustable Car Phone Holder Universal Long Arm, Windshield for Smartphones - Black"/>
    <s v="Electronics"/>
    <s v="Mobiles&amp;Accessories"/>
    <s v="MobileAccessories"/>
    <s v="AutomobileAccessories"/>
    <n v="349"/>
    <n v="999"/>
    <n v="0.65"/>
    <s v="Yes"/>
    <n v="3.9"/>
    <n v="4"/>
    <n v="3.9666666666666668"/>
    <n v="46399"/>
    <n v="18.510521322867692"/>
    <n v="16193251"/>
    <s v="₹200-₹50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NCKT9FG"/>
    <s v="Boat A 350 Type C Cable 1.5m(Jet Black)"/>
    <s v="Computers&amp;Accessories"/>
    <s v="Accessories&amp;Peripherals"/>
    <s v="Cables&amp;Accessories"/>
    <s v="Cables"/>
    <n v="299"/>
    <n v="798"/>
    <n v="0.63"/>
    <s v="Yes"/>
    <n v="4.4000000000000004"/>
    <n v="4"/>
    <n v="4.1506024096385552"/>
    <n v="28791"/>
    <n v="18.508664417959672"/>
    <n v="8608509"/>
    <s v="₹200-₹50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8VB2CMR3"/>
    <s v="OPPO A74 5G (Fluid Black, 6GB RAM, 128GB Storage) with No Cost EMI/Additional Exchange Offers"/>
    <s v="Electronics"/>
    <s v="Mobiles&amp;Accessories"/>
    <s v="Smartphones&amp;BasicMobiles"/>
    <s v="Smartphones"/>
    <n v="15490"/>
    <n v="20990"/>
    <n v="0.26"/>
    <s v="No"/>
    <n v="4.2"/>
    <n v="4"/>
    <n v="4.0964912280701755"/>
    <n v="32916"/>
    <n v="18.505572417289461"/>
    <n v="509868840"/>
    <s v="&gt;₹50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74H97TJ"/>
    <s v="boAt A 350 Type C Cable for Smartphone, Charging Adapter (1.5m, Carbon Black)"/>
    <s v="Computers&amp;Accessories"/>
    <s v="Accessories&amp;Peripherals"/>
    <s v="Cables&amp;Accessories"/>
    <s v="Cables"/>
    <n v="299"/>
    <n v="799"/>
    <n v="0.63"/>
    <s v="Yes"/>
    <n v="4.4000000000000004"/>
    <n v="4"/>
    <n v="4.1490909090909103"/>
    <n v="28791"/>
    <n v="18.501924226141021"/>
    <n v="8608509"/>
    <s v="₹200-₹50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15OW3M1W"/>
    <s v="AmazonBasics 6-Feet DisplayPort (not USB port) to HDMI Cable Black"/>
    <s v="Electronics"/>
    <s v="HomeTheater,TV&amp;Video"/>
    <s v="Accessories"/>
    <s v="Cables"/>
    <n v="799"/>
    <n v="1700"/>
    <n v="0.53"/>
    <s v="Yes"/>
    <n v="4.0999999999999996"/>
    <n v="4"/>
    <n v="4.1475609756097578"/>
    <n v="28638"/>
    <n v="18.485504446347949"/>
    <n v="22881762"/>
    <s v="&gt;₹500"/>
    <s v="DisplayPort male to HDMI male cable allows you to connect a DisplayPort output to an HDMI input|Connect your TV, projector or monitor; Not compatible with a USB port|Allows both the video and audio signals to transmit over a single cable|1 year limited warranty"/>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88ZFJY82"/>
    <s v="Elv Aluminium Adjustable Mobile Phone Foldable Holder Tabletop Stand Dock Mount for All Smartphones, Tabs, Kindle, iPad (Moonlight Silver)"/>
    <s v="Electronics"/>
    <s v="Mobiles&amp;Accessories"/>
    <s v="MobileAccessories"/>
    <s v="Stands"/>
    <n v="314"/>
    <n v="1499"/>
    <n v="0.79"/>
    <s v="Yes"/>
    <n v="4.5"/>
    <n v="5"/>
    <n v="4.1400000000000006"/>
    <n v="28978"/>
    <n v="18.473025254760248"/>
    <n v="9099092"/>
    <s v="₹200-₹50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77T3BG5L"/>
    <s v="Zebronics ZEB-KM2100 Multimedia USB Keyboard Comes with 114 Keys Including 12 Dedicated Multimedia Keys &amp; with Rupee Key"/>
    <s v="Computers&amp;Accessories"/>
    <s v="Accessories&amp;Peripherals"/>
    <s v="Keyboards,Mice&amp;InputDevices"/>
    <s v="Keyboards"/>
    <n v="329"/>
    <n v="399"/>
    <n v="0.18"/>
    <s v="No"/>
    <n v="3.6"/>
    <n v="4"/>
    <n v="4.12"/>
    <n v="33735"/>
    <n v="18.655745582588047"/>
    <n v="11098815"/>
    <s v="₹200-₹50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9LHZSMRR"/>
    <s v="Redmi Note 11T 5G (Stardust White, 6GB RAM, 128GB ROM)| Dimensity 810 5G | 33W Pro Fast Charging | Charger Included | Additional Exchange Offers|Get 2 Months of YouTube Premium Free!"/>
    <s v="Electronics"/>
    <s v="Mobiles&amp;Accessories"/>
    <s v="Smartphones&amp;BasicMobiles"/>
    <s v="Smartphones"/>
    <n v="16999"/>
    <n v="20999"/>
    <n v="0.19"/>
    <s v="No"/>
    <n v="4.0999999999999996"/>
    <n v="4"/>
    <n v="4.0946428571428566"/>
    <n v="31822"/>
    <n v="18.437116759683274"/>
    <n v="540942178"/>
    <s v="&gt;₹50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HYZ3GJ"/>
    <s v="Redmi Note 11T 5G (Matte Black, 6GB RAM, 128GB ROM)| Dimensity 810 5G | 33W Pro Fast Charging | Charger Included | Additional Exchange Offers|Get 2 Months of YouTube Premium Free!"/>
    <s v="Electronics"/>
    <s v="Mobiles&amp;Accessories"/>
    <s v="Smartphones&amp;BasicMobiles"/>
    <s v="Smartphones"/>
    <n v="16999"/>
    <n v="20999"/>
    <n v="0.19"/>
    <s v="No"/>
    <n v="4.0999999999999996"/>
    <n v="4"/>
    <n v="4.0945454545454547"/>
    <n v="31822"/>
    <n v="18.436678181002872"/>
    <n v="540942178"/>
    <s v="&gt;₹50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J116B5"/>
    <s v="Redmi Note 11T 5G (Aquamarine Blue, 6GB RAM, 128GB ROM)| Dimensity 810 5G | 33W Pro Fast Charging | Charger Included | Additional Exchange Offers| Get 2 Months of YouTube Premium Free!"/>
    <s v="Electronics"/>
    <s v="Mobiles&amp;Accessories"/>
    <s v="Smartphones&amp;BasicMobiles"/>
    <s v="Smartphones"/>
    <n v="16999"/>
    <n v="20999"/>
    <n v="0.19"/>
    <s v="No"/>
    <n v="4.0999999999999996"/>
    <n v="4"/>
    <n v="4.0944444444444441"/>
    <n v="31822"/>
    <n v="18.43622335866764"/>
    <n v="540942178"/>
    <s v="&gt;₹50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0MUTWLW4"/>
    <s v="Logitech K480 Wireless Multi-Device Keyboard for Windows, macOS, iPadOS, Android or Chrome OS, Bluetooth, Compact, Compatible with PC, Mac, Laptop, Smartphone, Tablet - Black"/>
    <s v="Computers&amp;Accessories"/>
    <s v="Accessories&amp;Peripherals"/>
    <s v="Keyboards,Mice&amp;InputDevices"/>
    <s v="Keyboards"/>
    <n v="2595"/>
    <n v="3295"/>
    <n v="0.21"/>
    <s v="No"/>
    <n v="4.4000000000000004"/>
    <n v="4"/>
    <n v="4.25"/>
    <n v="22618"/>
    <n v="18.506511952489703"/>
    <n v="58693710"/>
    <s v="&gt;₹50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1IBRHE3E"/>
    <s v="Gizga Essentials Professional 3-in-1 Cleaning Kit for Camera, Lens, Binocular, Laptop, TV, Monitor, Smartphone, Tablet (Includes: Cleaning Liquid 100ml, Plush Microfiber Cloth, Dust Removal Brush)"/>
    <s v="Electronics"/>
    <s v="Cameras&amp;Photography"/>
    <s v="Accessories"/>
    <s v="Cleaners"/>
    <n v="299"/>
    <n v="499"/>
    <n v="0.4"/>
    <s v="No"/>
    <n v="4.2"/>
    <n v="4"/>
    <n v="4.2"/>
    <n v="24432"/>
    <n v="18.429502538959838"/>
    <n v="7305168"/>
    <s v="₹200-₹50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8CHZ3ZQ7"/>
    <s v="Redgear A-15 Wired Gaming Mouse with Upto 6400 DPI, RGB &amp; Driver Customization for PC(Black)"/>
    <s v="Computers&amp;Accessories"/>
    <s v="Accessories&amp;Peripherals"/>
    <s v="PCGamingPeripherals"/>
    <s v="GamingMice"/>
    <n v="599"/>
    <n v="799"/>
    <n v="0.25"/>
    <s v="No"/>
    <n v="4.3"/>
    <n v="4"/>
    <n v="4.38"/>
    <n v="15790"/>
    <n v="18.389034194895395"/>
    <n v="9458210"/>
    <s v="&gt;₹50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9FKDH6FS"/>
    <s v="realme narzo 50i (Mint Green, 2GB RAM+32GB Storage) Octa Core Processor | 6.5&quot; inch Large Display"/>
    <s v="Electronics"/>
    <s v="Mobiles&amp;Accessories"/>
    <s v="Smartphones&amp;BasicMobiles"/>
    <s v="Smartphones"/>
    <n v="7499"/>
    <n v="7999"/>
    <n v="0.06"/>
    <s v="No"/>
    <n v="4"/>
    <n v="4"/>
    <n v="4.0943396226415096"/>
    <n v="30907"/>
    <n v="18.383875208968661"/>
    <n v="231771593"/>
    <s v="&gt;₹50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0ZYLMQH0"/>
    <s v="Dell KB216 Wired Multimedia USB Keyboard with Super Quite Plunger Keys with Spill-Resistant ‚Äì Black"/>
    <s v="Computers&amp;Accessories"/>
    <s v="Accessories&amp;Peripherals"/>
    <s v="Keyboards,Mice&amp;InputDevices"/>
    <s v="Keyboards"/>
    <n v="549"/>
    <n v="1799"/>
    <n v="0.69"/>
    <s v="Yes"/>
    <n v="4.3"/>
    <n v="4"/>
    <n v="4.2"/>
    <n v="28829"/>
    <n v="18.731347498030473"/>
    <n v="15827121"/>
    <s v="&gt;₹500"/>
    <s v="DEVICE TYPE: Keyboard|CONNECTIVITY TECHNOLOGY: Wired|INTERFACE: USB|HOT KEYS FUNCTION: Volume, Mute, Play/Pause, Backward, Forward|KEYS STYLE: Chiclet"/>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1DJJVFPC"/>
    <s v="Duracell Ultra Alkaline AAA Battery, 8 Pcs"/>
    <s v="Electronics"/>
    <s v="GeneralPurposeBatteries&amp;BatteryChargers"/>
    <s v="DisposableBatteries"/>
    <s v="Batteries"/>
    <n v="269"/>
    <n v="315"/>
    <n v="0.15"/>
    <s v="No"/>
    <n v="4.5"/>
    <n v="5"/>
    <n v="4.322222222222222"/>
    <n v="17810"/>
    <n v="18.372419445757615"/>
    <n v="4790890"/>
    <s v="₹200-₹50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94JB13XL"/>
    <s v="Noise ColorFit Ultra Smart Watch with 1.75&quot; HD Display, Aluminium Alloy Body, 60 Sports Modes, Spo2, Lightweight, Stock Market Info, Calls &amp; SMS Reply (Space Blue)"/>
    <s v="Electronics"/>
    <s v="WearableTechnology"/>
    <s v="SmartWatches"/>
    <s v="SmartWatches"/>
    <n v="2499"/>
    <n v="5999"/>
    <n v="0.57999999999999996"/>
    <s v="Yes"/>
    <n v="4.0999999999999996"/>
    <n v="4"/>
    <n v="4.0017857142857149"/>
    <n v="38879"/>
    <n v="18.367100964760262"/>
    <n v="97158621"/>
    <s v="&gt;₹50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0V9NHDI4"/>
    <s v="Eureka Forbes Trendy Zip 1000 Watts powerful suction vacuum cleaner with resuable dust bag &amp; 5 accessories,1 year warrantycompact,light weight &amp; easy to use (Black)"/>
    <s v="Home&amp;Kitchen"/>
    <s v="Kitchen&amp;HomeAppliances"/>
    <s v="Vacuum,Cleaning&amp;Ironing"/>
    <s v="Vacuums&amp;FloorCare"/>
    <n v="2799"/>
    <n v="3799"/>
    <n v="0.26"/>
    <s v="No"/>
    <n v="3.9"/>
    <n v="4"/>
    <n v="4.0650000000000013"/>
    <n v="32931"/>
    <n v="18.364117603896002"/>
    <n v="92173869"/>
    <s v="&gt;₹50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9BNXQ6BR"/>
    <s v="Noise ColorFit Ultra SE Smart Watch with 1.75&quot;(4.3cm) HD Display, Aluminium Alloy Body, 60 Sports Modes, Spo2, Lightweight, Stock Market Info, Calls &amp; SMS Reply (Vintage Brown)"/>
    <s v="Electronics"/>
    <s v="WearableTechnology"/>
    <s v="SmartWatches"/>
    <s v="SmartWatches"/>
    <n v="2799"/>
    <n v="6499"/>
    <n v="0.56999999999999995"/>
    <s v="Yes"/>
    <n v="4.0999999999999996"/>
    <n v="4"/>
    <n v="4.0000000000000009"/>
    <n v="38879"/>
    <n v="18.358905025016952"/>
    <n v="108822321"/>
    <s v="&gt;₹50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9T3H12GV"/>
    <s v="Dell USB Wireless Keyboard and Mouse Set- KM3322W, Anti-Fade &amp; Spill-Resistant Keys, up to 36 Month Battery Life, 3Y Advance Exchange Warranty, Black"/>
    <s v="Computers&amp;Accessories"/>
    <s v="Accessories&amp;Peripherals"/>
    <s v="Keyboards,Mice&amp;InputDevices"/>
    <s v="Keyboard&amp;MouseSets"/>
    <n v="1399"/>
    <n v="2498"/>
    <n v="0.44"/>
    <s v="No"/>
    <n v="4.2"/>
    <n v="4"/>
    <n v="4.0499999999999989"/>
    <n v="33717"/>
    <n v="18.337840315606936"/>
    <n v="47170083"/>
    <s v="&gt;₹50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84PJSSQ1"/>
    <s v="SanDisk Ultra Dual Drive Luxe USB Type C Flash Drive (Silver, 128 GB, 5Y - SDDDC4-128G-I35)"/>
    <s v="Computers&amp;Accessories"/>
    <s v="ExternalDevices&amp;DataStorage"/>
    <s v="PenDrives"/>
    <s v="PenDrives"/>
    <n v="1299"/>
    <n v="3000"/>
    <n v="0.56999999999999995"/>
    <s v="Yes"/>
    <n v="4.3"/>
    <n v="4"/>
    <n v="4.1999999999999993"/>
    <n v="23022"/>
    <n v="18.321080036687025"/>
    <n v="29905578"/>
    <s v="&gt;₹5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8Y5QJXSR"/>
    <s v="atomberg Renesa 1200mm BLDC Motor with Remote 3 Blade Energy Saving Ceiling Fan (Matt Black)"/>
    <s v="Home&amp;Kitchen"/>
    <s v="Heating,Cooling&amp;AirQuality"/>
    <s v="Fans"/>
    <s v="CeilingFans"/>
    <n v="3569"/>
    <n v="5190"/>
    <n v="0.31"/>
    <s v="No"/>
    <n v="4.3"/>
    <n v="4"/>
    <n v="4.1090909090909093"/>
    <n v="28629"/>
    <n v="18.313484084597842"/>
    <n v="102176901"/>
    <s v="&gt;₹50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Q4QV1DL"/>
    <s v="ELV Aluminum Adjustable Mobile Phone Foldable Tabletop Stand Dock Mount for All Smartphones, Tabs, Kindle, iPad (Black)"/>
    <s v="Electronics"/>
    <s v="Mobiles&amp;Accessories"/>
    <s v="MobileAccessories"/>
    <s v="Stands"/>
    <n v="269"/>
    <n v="1499"/>
    <n v="0.82"/>
    <s v="Yes"/>
    <n v="4.5"/>
    <n v="5"/>
    <n v="4.1000000000000005"/>
    <n v="28978"/>
    <n v="18.294541918965464"/>
    <n v="7795082"/>
    <s v="₹200-₹50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8LPJZSSW"/>
    <s v="DIGITEK¬Æ (DTR 260 GT) Gorilla Tripod/Mini 33 cm (13 Inch) Tripod for Mobile Phone with Phone Mount &amp; Remote, Flexible Gorilla Stand for DSLR &amp; Action Cameras"/>
    <s v="Electronics"/>
    <s v="Cameras&amp;Photography"/>
    <s v="Accessories"/>
    <s v="Tripods&amp;Monopods"/>
    <n v="399"/>
    <n v="995"/>
    <n v="0.6"/>
    <s v="Yes"/>
    <n v="3.9"/>
    <n v="4"/>
    <n v="4.2250000000000005"/>
    <n v="21372"/>
    <n v="18.293681677327587"/>
    <n v="8527428"/>
    <s v="₹200-₹50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0YMJ0OI8"/>
    <s v="Prestige PIC 20 1600 Watt Induction Cooktop with Push button (Black)"/>
    <s v="Home&amp;Kitchen"/>
    <s v="Kitchen&amp;HomeAppliances"/>
    <s v="SmallKitchenAppliances"/>
    <s v="InductionCooktop"/>
    <n v="2148"/>
    <n v="3645"/>
    <n v="0.41"/>
    <s v="No"/>
    <n v="4.0999999999999996"/>
    <n v="4"/>
    <n v="4.0625"/>
    <n v="31388"/>
    <n v="18.268158512658481"/>
    <n v="67421424"/>
    <s v="&gt;₹50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1J8S6X2I"/>
    <s v="AmazonBasics 6 Feet DisplayPort to DisplayPort Cable - (Not HDMI Cable) (Gold)"/>
    <s v="Computers&amp;Accessories"/>
    <s v="Accessories&amp;Peripherals"/>
    <s v="Cables&amp;Accessories"/>
    <s v="Cables"/>
    <n v="499"/>
    <n v="1100"/>
    <n v="0.55000000000000004"/>
    <s v="Yes"/>
    <n v="4.4000000000000004"/>
    <n v="4"/>
    <n v="4.1478527607361979"/>
    <n v="25177"/>
    <n v="18.254788055631778"/>
    <n v="12563323"/>
    <s v="₹200-₹5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78V8R9BS"/>
    <s v="Butterfly EKN 1.5-Litre Electric Kettle (Silver with Black)"/>
    <s v="Home&amp;Kitchen"/>
    <s v="Kitchen&amp;HomeAppliances"/>
    <s v="SmallKitchenAppliances"/>
    <s v="Kettles&amp;HotWaterDispensers"/>
    <n v="749"/>
    <n v="1111"/>
    <n v="0.33"/>
    <s v="No"/>
    <n v="4.2"/>
    <n v="4"/>
    <n v="4.01"/>
    <n v="35693"/>
    <n v="18.25590682942752"/>
    <n v="26734057"/>
    <s v="&gt;₹50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B2DD66GS"/>
    <s v="SanDisk Extreme microSD UHS I Card 128GB for 4K Video on Smartphones,Action Cams 190MB/s Read,90MB/s Write"/>
    <s v="Electronics"/>
    <s v="Accessories"/>
    <s v="MemoryCards"/>
    <s v="MicroSD"/>
    <n v="1329"/>
    <n v="2900"/>
    <n v="0.54"/>
    <s v="Yes"/>
    <n v="4.5"/>
    <n v="5"/>
    <n v="4.25"/>
    <n v="19624"/>
    <n v="18.244441078023485"/>
    <n v="26080296"/>
    <s v="&gt;₹5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8Y5KXR6Z"/>
    <s v="PTron Solero T241 2.4A Type-C Data &amp; Charging USB Cable, Made in India, 480Mbps Data Sync, Durable 1-Meter Long USB Cable for Type-C USB Devices for Charging Adapter (Black)"/>
    <s v="Computers&amp;Accessories"/>
    <s v="Accessories&amp;Peripherals"/>
    <s v="Cables&amp;Accessories"/>
    <s v="Cables"/>
    <n v="99"/>
    <n v="800"/>
    <n v="0.88"/>
    <s v="Yes"/>
    <n v="3.9"/>
    <n v="4"/>
    <n v="4.1462962962962973"/>
    <n v="24871"/>
    <n v="18.225919032462354"/>
    <n v="2462229"/>
    <s v="&lt;₹2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8Y1TFSP6"/>
    <s v="pTron Solero TB301 3A Type-C Data and Fast Charging Cable, Made in India, 480Mbps Data Sync, Strong and Durable 1.5-Meter Nylon Braided USB Cable for Type-C Devices for Charging Adapter (Black)"/>
    <s v="Computers&amp;Accessories"/>
    <s v="Accessories&amp;Peripherals"/>
    <s v="Cables&amp;Accessories"/>
    <s v="Cables"/>
    <n v="149"/>
    <n v="1000"/>
    <n v="0.85"/>
    <s v="Yes"/>
    <n v="3.9"/>
    <n v="4"/>
    <n v="4.147826086956524"/>
    <n v="24871"/>
    <n v="18.232643549650096"/>
    <n v="3705779"/>
    <s v="&lt;₹2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Y1SJVV5"/>
    <s v="pTron Solero MB301 3A Micro USB Data &amp; Charging Cable, Made in India, 480Mbps Data Sync, Strong &amp; Durable 1.5-Meter Nylon Braided USB Cable for Micro USB Devices - (Black)"/>
    <s v="Computers&amp;Accessories"/>
    <s v="Accessories&amp;Peripherals"/>
    <s v="Cables&amp;Accessories"/>
    <s v="Cables"/>
    <n v="99"/>
    <n v="666.66"/>
    <n v="0.85"/>
    <s v="Yes"/>
    <n v="3.9"/>
    <n v="4"/>
    <n v="4.1493750000000009"/>
    <n v="24871"/>
    <n v="18.239452123302669"/>
    <n v="2462229"/>
    <s v="&lt;₹20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7JW1Y6XV"/>
    <s v="Wayona Nylon Braided 3A Lightning to USB A Syncing and Fast Charging Data Cable for iPhone, Ipad (3 FT Pack of 1, Black)"/>
    <s v="Computers&amp;Accessories"/>
    <s v="Accessories&amp;Peripherals"/>
    <s v="Cables&amp;Accessories"/>
    <s v="Cables"/>
    <n v="399"/>
    <n v="1099"/>
    <n v="0.64"/>
    <s v="Yes"/>
    <n v="4.2"/>
    <n v="4"/>
    <n v="4.1509433962264168"/>
    <n v="24269"/>
    <n v="18.202176430057094"/>
    <n v="9683331"/>
    <s v="₹200-₹50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8VB57558"/>
    <s v="Samsung Galaxy S20 FE 5G (Cloud Navy, 8GB RAM, 128GB Storage) with No Cost EMI &amp; Additional Exchange Offers"/>
    <s v="Electronics"/>
    <s v="Mobiles&amp;Accessories"/>
    <s v="Smartphones&amp;BasicMobiles"/>
    <s v="Smartphones"/>
    <n v="37990"/>
    <n v="74999"/>
    <n v="0.49"/>
    <s v="No"/>
    <n v="4.2"/>
    <n v="4"/>
    <n v="4.0961538461538467"/>
    <n v="27790"/>
    <n v="18.202915175175928"/>
    <n v="1055742100"/>
    <s v="&gt;₹50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7LGT55SJ"/>
    <s v="Wayona Usb Nylon Braided Data Sync And Charging Cable For Iphone, Ipad Tablet (Red, Black)"/>
    <s v="Computers&amp;Accessories"/>
    <s v="Accessories&amp;Peripherals"/>
    <s v="Cables&amp;Accessories"/>
    <s v="Cables"/>
    <n v="399"/>
    <n v="1099"/>
    <n v="0.64"/>
    <s v="Yes"/>
    <n v="4.2"/>
    <n v="4"/>
    <n v="4.1506329113924059"/>
    <n v="24269"/>
    <n v="18.200814932395463"/>
    <n v="9683331"/>
    <s v="₹200-₹50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7JW9H4J1"/>
    <s v="Wayona Nylon Braided USB to Lightning Fast Charging and Data Sync Cable Compatible for iPhone 13, 12,11, X, 8, 7, 6, 5, iPad Air, Pro, Mini (3 FT Pack of 1, Grey)"/>
    <s v="Computers&amp;Accessories"/>
    <s v="Accessories&amp;Peripherals"/>
    <s v="Cables&amp;Accessories"/>
    <s v="Cables"/>
    <n v="399"/>
    <n v="1099"/>
    <n v="0.64"/>
    <s v="Yes"/>
    <n v="4.2"/>
    <n v="4"/>
    <n v="4.1503184713375809"/>
    <n v="24269"/>
    <n v="18.199436090814583"/>
    <n v="9683331"/>
    <s v="₹200-₹50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GDB5M1"/>
    <s v="Wayona Nylon Braided 2M / 6Ft Fast Charge Usb To Lightning Data Sync And Charging Cable For Iphone, Ipad Tablet (6 Ft Pack Of 1, Grey)"/>
    <s v="Computers&amp;Accessories"/>
    <s v="Accessories&amp;Peripherals"/>
    <s v="Cables&amp;Accessories"/>
    <s v="Cables"/>
    <n v="449"/>
    <n v="1299"/>
    <n v="0.65"/>
    <s v="Yes"/>
    <n v="4.2"/>
    <n v="4"/>
    <n v="4.1500000000000012"/>
    <n v="24269"/>
    <n v="18.198039571777532"/>
    <n v="10896781"/>
    <s v="₹200-₹50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H1C41D"/>
    <s v="Wayona Nylon Braided (2 Pack) Lightning Fast Usb Data Cable Fast Charger Cord For Iphone, Ipad Tablet (3 Ft Pack Of 2, Grey)"/>
    <s v="Computers&amp;Accessories"/>
    <s v="Accessories&amp;Peripherals"/>
    <s v="Cables&amp;Accessories"/>
    <s v="Cables"/>
    <n v="649"/>
    <n v="1999"/>
    <n v="0.68"/>
    <s v="Yes"/>
    <n v="4.2"/>
    <n v="4"/>
    <n v="4.1496774193548394"/>
    <n v="24269"/>
    <n v="18.196625033140005"/>
    <n v="15750581"/>
    <s v="&gt;₹50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82FTPRSK"/>
    <s v="Zinq Five Fan Cooling Pad and Laptop Stand with Dual Height Adjustment and Dual USB Port Extension (Black)"/>
    <s v="Computers&amp;Accessories"/>
    <s v="Accessories&amp;Peripherals"/>
    <s v="LaptopAccessories"/>
    <s v="CoolingPads"/>
    <n v="999"/>
    <n v="1999"/>
    <n v="0.5"/>
    <s v="Yes"/>
    <n v="4.2"/>
    <n v="4"/>
    <n v="4.0999999999999996"/>
    <n v="27441"/>
    <n v="18.197504615991601"/>
    <n v="27413559"/>
    <s v="&gt;₹50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7JH1CBGW"/>
    <s v="Wayona Nylon Braided Usb Syncing And Charging Cable Sync And Charging Cable For Iphone, Ipad (3 Ft, Black) - Pack Of 2"/>
    <s v="Computers&amp;Accessories"/>
    <s v="Accessories&amp;Peripherals"/>
    <s v="Cables&amp;Accessories"/>
    <s v="Cables"/>
    <n v="649"/>
    <n v="1999"/>
    <n v="0.68"/>
    <s v="Yes"/>
    <n v="4.2"/>
    <n v="4"/>
    <n v="4.1493506493506498"/>
    <n v="24269"/>
    <n v="18.195192123870822"/>
    <n v="15750581"/>
    <s v="&gt;₹50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RWQ7YR6"/>
    <s v="MI 138.8 cm (55 inches) 5X Series 4K Ultra HD LED Smart Android TV L55M6-ES (Grey)"/>
    <s v="Electronics"/>
    <s v="HomeTheater,TV&amp;Video"/>
    <s v="Televisions"/>
    <s v="SmartTelevisions"/>
    <n v="46999"/>
    <n v="69999"/>
    <n v="0.33"/>
    <s v="No"/>
    <n v="4.3"/>
    <n v="4"/>
    <n v="4.2042553191489356"/>
    <n v="21252"/>
    <n v="18.193579571550295"/>
    <n v="998822748"/>
    <s v="&gt;₹50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9MJ77786"/>
    <s v="MI 108 cm (43 inches) 5X Series 4K Ultra HD LED Smart Android TV L43M6-ES (Grey)"/>
    <s v="Electronics"/>
    <s v="HomeTheater,TV&amp;Video"/>
    <s v="Televisions"/>
    <s v="SmartTelevisions"/>
    <n v="31999"/>
    <n v="49999"/>
    <n v="0.36"/>
    <s v="No"/>
    <n v="4.3"/>
    <n v="4"/>
    <n v="4.2021739130434783"/>
    <n v="21252"/>
    <n v="18.184572452637255"/>
    <n v="680042748"/>
    <s v="&gt;₹50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0AXHBBXU"/>
    <s v="Casio FX-82MS 2nd Gen Non-Programmable Scientific Calculator, 240 Functions and 2-line Display, Black"/>
    <s v="OfficeProducts"/>
    <s v="OfficeElectronics"/>
    <s v="Calculators"/>
    <s v="Calculators"/>
    <n v="522"/>
    <n v="550"/>
    <n v="0.05"/>
    <s v="No"/>
    <n v="4.4000000000000004"/>
    <n v="4"/>
    <n v="4.45"/>
    <n v="12179"/>
    <n v="18.181130432921012"/>
    <n v="6357438"/>
    <s v="&gt;₹50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D77XZX5"/>
    <s v="PTron Tangentbeat in-Ear Bluetooth 5.0 Wireless Headphones with Mic, Enhanced Bass, 10mm Drivers, Clear Calls, Snug-Fit, Fast Charging, Magnetic Buds, Voice Assistant &amp; IPX4 Wireless Neckband (Black)"/>
    <s v="Electronics"/>
    <s v="Headphones,Earbuds&amp;Accessories"/>
    <s v="Headphones"/>
    <s v="In-Ear"/>
    <n v="599"/>
    <n v="2499"/>
    <n v="0.76"/>
    <s v="Yes"/>
    <n v="3.9"/>
    <n v="4"/>
    <n v="3.8103448275862069"/>
    <n v="58162"/>
    <n v="18.154947285780448"/>
    <n v="34839038"/>
    <s v="&gt;₹50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8HF4W2CT"/>
    <s v="URBN 20000 mAh lithium_polymer Power Bank with 12 Watt Fast Charging, Camo"/>
    <s v="Electronics"/>
    <s v="Mobiles&amp;Accessories"/>
    <s v="MobileAccessories"/>
    <s v="PowerBanks"/>
    <n v="1599"/>
    <n v="3499"/>
    <n v="0.54"/>
    <s v="Yes"/>
    <n v="4"/>
    <n v="4"/>
    <n v="3.9799999999999995"/>
    <n v="36384"/>
    <n v="18.152471069444729"/>
    <n v="58178016"/>
    <s v="&gt;₹50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4CWD7MS"/>
    <s v="Digitek DTR 550 LW (67 Inch) Tripod For DSLR, Camera |Operating Height: 5.57 Feet | Maximum Load Capacity up to 4.5kg | Portable Lightweight Aluminum Tripod with 360 Degree Ball Head | Carry Bag Included (Black) (DTR 550LW)"/>
    <s v="Electronics"/>
    <s v="Cameras&amp;Photography"/>
    <s v="Accessories"/>
    <s v="Tripods&amp;Monopods"/>
    <n v="1549"/>
    <n v="2495"/>
    <n v="0.38"/>
    <s v="No"/>
    <n v="4.4000000000000004"/>
    <n v="4"/>
    <n v="4.333333333333333"/>
    <n v="15137"/>
    <n v="18.113630170571945"/>
    <n v="23447213"/>
    <s v="&gt;₹50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085IATT6"/>
    <s v="D-Link DIR-615 Wi-fi Ethernet-N300 Single_band 300Mbps Router, Mobile App Support, Router | AP | Repeater | Client Modes(Black)"/>
    <s v="Computers&amp;Accessories"/>
    <s v="NetworkingDevices"/>
    <s v="Routers"/>
    <s v="Routers"/>
    <n v="899"/>
    <n v="1800"/>
    <n v="0.5"/>
    <s v="Yes"/>
    <n v="4.0999999999999996"/>
    <n v="4"/>
    <n v="4.1624999999999996"/>
    <n v="22375"/>
    <n v="18.105969462125444"/>
    <n v="20115125"/>
    <s v="&gt;₹5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56HNMR7"/>
    <s v="boAt Rockerz 370 On Ear Bluetooth Headphones with Upto 12 Hours Playtime, Cozy Padded Earcups and Bluetooth v5.0, with Mic (Buoyant Black)"/>
    <s v="Electronics"/>
    <s v="Headphones,Earbuds&amp;Accessories"/>
    <s v="Headphones"/>
    <s v="On-Ear"/>
    <n v="1199"/>
    <n v="2499"/>
    <n v="0.52"/>
    <s v="Yes"/>
    <n v="4"/>
    <n v="4"/>
    <n v="4"/>
    <n v="33584"/>
    <n v="18.104581410538845"/>
    <n v="40267216"/>
    <s v="&gt;₹50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08QS9J6Y"/>
    <s v="Logitech C270 Digital HD Webcam with Widescreen HD Video Calling, HD Light Correction, Noise-Reducing Mic, for Skype, FaceTime, Hangouts, WebEx, PC/Mac/Laptop/MacBook/Tablet - (Black, HD 720p/30fps)"/>
    <s v="Computers&amp;Accessories"/>
    <s v="Accessories&amp;Peripherals"/>
    <s v="Audio&amp;VideoAccessories"/>
    <s v="Webcams&amp;VoIPEquipment"/>
    <n v="1990"/>
    <n v="2595"/>
    <n v="0.23"/>
    <s v="No"/>
    <n v="4.3"/>
    <n v="4"/>
    <n v="4.1999999999999993"/>
    <n v="20398"/>
    <n v="18.100357287427389"/>
    <n v="40592020"/>
    <s v="&gt;₹50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T2WRLJJ"/>
    <s v="Redmi Note 11 Pro + 5G (Phantom White, 8GB RAM, 128GB Storage) | 67W Turbo Charge | 120Hz Super AMOLED Display | Additional Exchange Offers | Charger Included"/>
    <s v="Electronics"/>
    <s v="Mobiles&amp;Accessories"/>
    <s v="Smartphones&amp;BasicMobiles"/>
    <s v="Smartphones"/>
    <n v="20999"/>
    <n v="26999"/>
    <n v="0.22"/>
    <s v="No"/>
    <n v="3.9"/>
    <n v="4"/>
    <n v="4.0941176470588241"/>
    <n v="25824"/>
    <n v="18.06341217537291"/>
    <n v="542278176"/>
    <s v="&gt;₹50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9T2S8X9C"/>
    <s v="Redmi Note 11 Pro + 5G (Stealth Black, 8GB RAM, 256GB Storage) | 67W Turbo Charge | 120Hz Super AMOLED Display | Additional Exchange Offers | Charger Included"/>
    <s v="Electronics"/>
    <s v="Mobiles&amp;Accessories"/>
    <s v="Smartphones&amp;BasicMobiles"/>
    <s v="Smartphones"/>
    <n v="22999"/>
    <n v="28999"/>
    <n v="0.21"/>
    <s v="No"/>
    <n v="3.9"/>
    <n v="4"/>
    <n v="4.0980000000000008"/>
    <n v="25824"/>
    <n v="18.080541273125419"/>
    <n v="593926176"/>
    <s v="&gt;₹50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56CLQWL"/>
    <s v="Redgear Pro Wireless Gamepad with 2.4GHz Wireless Technology, Integrated Dual Intensity Motor, Illuminated Keys for PC(Compatible with Windows 7/8/8.1/10 only)"/>
    <s v="Computers&amp;Accessories"/>
    <s v="Accessories&amp;Peripherals"/>
    <s v="PCGamingPeripherals"/>
    <s v="Gamepads"/>
    <n v="1699"/>
    <n v="3999"/>
    <n v="0.57999999999999996"/>
    <s v="Yes"/>
    <n v="4.2"/>
    <n v="4"/>
    <n v="4.0999999999999996"/>
    <n v="25488"/>
    <n v="18.066046468919314"/>
    <n v="43304112"/>
    <s v="&gt;₹50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9T39K9YL"/>
    <s v="Redmi Note 11 Pro + 5G (Stealth Black, 6GB RAM, 128GB Storage) | 67W Turbo Charge | 120Hz Super AMOLED Display | Additional Exchange Offers | Charger Included"/>
    <s v="Electronics"/>
    <s v="Mobiles&amp;Accessories"/>
    <s v="Smartphones&amp;BasicMobiles"/>
    <s v="Smartphones"/>
    <n v="19999"/>
    <n v="24999"/>
    <n v="0.2"/>
    <s v="No"/>
    <n v="3.9"/>
    <n v="4"/>
    <n v="4.1020408163265314"/>
    <n v="25824"/>
    <n v="18.098369517724969"/>
    <n v="516454176"/>
    <s v="&gt;₹50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0DJ5N9VK"/>
    <s v="Faber-Castell Connector Pen Set - Pack of 25 (Assorted)"/>
    <s v="Toys&amp;Games"/>
    <s v="Arts&amp;Crafts"/>
    <s v="Drawing&amp;PaintingSupplies"/>
    <s v="ColouringPens&amp;Markers"/>
    <n v="150"/>
    <n v="150"/>
    <n v="0"/>
    <s v="No"/>
    <n v="4.3"/>
    <n v="4"/>
    <n v="4.3"/>
    <n v="15867"/>
    <n v="18.062245424749086"/>
    <n v="2380050"/>
    <s v="&lt;₹200"/>
    <s v="Simply draw and color or clip these pens together to construct interesting models|Contains 40% more ink and lasts longer|Child safe-food-grade ink"/>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7DJLFMPS"/>
    <s v="HP 32GB Class 10 MicroSD Memory Card (U1 TF Card¬†32GB)"/>
    <s v="Electronics"/>
    <s v="Accessories"/>
    <s v="MemoryCards"/>
    <s v="MicroSD"/>
    <n v="369"/>
    <n v="1600"/>
    <n v="0.77"/>
    <s v="Yes"/>
    <n v="4"/>
    <n v="4"/>
    <n v="4"/>
    <n v="32625"/>
    <n v="18.054255327402352"/>
    <n v="12038625"/>
    <s v="₹20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85CZ3SR1"/>
    <s v="Mi 10W Wall Charger for Mobile Phones with Micro USB Cable (Black)"/>
    <s v="Electronics"/>
    <s v="Mobiles&amp;Accessories"/>
    <s v="MobileAccessories"/>
    <s v="Chargers"/>
    <n v="499"/>
    <n v="599"/>
    <n v="0.17"/>
    <s v="No"/>
    <n v="4.2"/>
    <n v="4"/>
    <n v="4.1565217391304357"/>
    <n v="21916"/>
    <n v="18.042551038675658"/>
    <n v="10936084"/>
    <s v="₹200-₹50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7VNFP3C2"/>
    <s v="Prestige 1.5 Litre Kettle 1500-watts, Red"/>
    <s v="Home&amp;Kitchen"/>
    <s v="Kitchen&amp;HomeAppliances"/>
    <s v="SmallKitchenAppliances"/>
    <s v="Kettles&amp;HotWaterDispensers"/>
    <n v="749"/>
    <n v="1245"/>
    <n v="0.4"/>
    <s v="No"/>
    <n v="3.9"/>
    <n v="4"/>
    <n v="4.0034482758620689"/>
    <n v="31783"/>
    <n v="18.024359065265248"/>
    <n v="23805467"/>
    <s v="&gt;₹50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7DFYJRQV"/>
    <s v="JBL C200SI, Premium in Ear Wired Earphones with Mic, Signature Sound, One Button Multi-Function Remote, Angled Earbuds for Comfort fit (Blue)"/>
    <s v="Electronics"/>
    <s v="Headphones,Earbuds&amp;Accessories"/>
    <s v="Headphones"/>
    <s v="In-Ear"/>
    <n v="799"/>
    <n v="1499"/>
    <n v="0.47"/>
    <s v="No"/>
    <n v="4.0999999999999996"/>
    <n v="4"/>
    <n v="3.8071428571428574"/>
    <n v="53648"/>
    <n v="18.006116781901941"/>
    <n v="42864752"/>
    <s v="&gt;₹50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7H3WDC4X"/>
    <s v="Simxen Egg Boiler Electric Automatic Off 7 Egg Poacher for Steaming, Cooking Also Boiling and Frying 400 W (Blue, Pink)"/>
    <s v="Home&amp;Kitchen"/>
    <s v="Kitchen&amp;HomeAppliances"/>
    <s v="SmallKitchenAppliances"/>
    <s v="EggBoilers"/>
    <n v="349"/>
    <n v="999"/>
    <n v="0.65"/>
    <s v="Yes"/>
    <n v="4"/>
    <n v="4"/>
    <n v="4.2909090909090901"/>
    <n v="15646"/>
    <n v="17.997922463364247"/>
    <n v="5460454"/>
    <s v="₹200-₹50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RKFBCV7"/>
    <s v="Fire-Boltt Ninja Calling 1.69&quot; Bluetooth Calling Smart Watch, Dial Pad, Speaker, AI Voice Assistant with 450 NITS Peak Brightness, Wrist Gaming &amp; 100+ Watch Faces with SpO2, HR, Multiple Sports Mode"/>
    <s v="Electronics"/>
    <s v="WearableTechnology"/>
    <s v="SmartWatches"/>
    <s v="SmartWatches"/>
    <n v="1999"/>
    <n v="7999"/>
    <n v="0.75"/>
    <s v="Yes"/>
    <n v="4.2"/>
    <n v="4"/>
    <n v="3.9981481481481489"/>
    <n v="31305"/>
    <n v="17.974185087365029"/>
    <n v="62578695"/>
    <s v="&gt;₹5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17NC2IPM"/>
    <s v="RESONATE RouterUPS CRU12V2A | Zero Drop | UPS for WiFi Router | Mini UPS | Up to 4 Hours PowerBackup | Battery Replacement Program | Router UPS Compatible with 12V &lt;2A Routers, FTTH, Modem, Set Top Box, Alexa, Mini Camera"/>
    <s v="Computers&amp;Accessories"/>
    <s v="NetworkingDevices"/>
    <s v="Routers"/>
    <s v="Routers"/>
    <n v="1799"/>
    <n v="2911"/>
    <n v="0.38"/>
    <s v="No"/>
    <n v="4.3"/>
    <n v="4"/>
    <n v="4.1714285714285717"/>
    <n v="20342"/>
    <n v="17.972245424803262"/>
    <n v="36595258"/>
    <s v="&gt;₹50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7DKZCZ89"/>
    <s v="Gizga Essentials Earphone Carrying Case, Multi-Purpose Pocket Storage Travel Organizer for Earphones, Headset, Pen Drives, SD Cards, Shock-Proof Ballistic Nylon, Soft Fabric, Mesh Pocket, Green"/>
    <s v="Electronics"/>
    <s v="Headphones,Earbuds&amp;Accessories"/>
    <s v="Cases"/>
    <s v="Cases"/>
    <n v="119"/>
    <n v="499"/>
    <n v="0.76"/>
    <s v="Yes"/>
    <n v="4.3"/>
    <n v="4"/>
    <n v="4.3"/>
    <n v="15032"/>
    <n v="17.961296327087201"/>
    <n v="1788808"/>
    <s v="&lt;₹20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7TR5HSR9"/>
    <s v="MemeHo¬Æ Smart Standard Multi-Purpose Laptop Table with Dock Stand/Study Table/Bed Table/Foldable and Portable/Ergonomic &amp; Rounded Edges/Non-Slip Legs/Engineered Wood with Cup Holder (Black)"/>
    <s v="Computers&amp;Accessories"/>
    <s v="Accessories&amp;Peripherals"/>
    <s v="LaptopAccessories"/>
    <s v="Lapdesks"/>
    <n v="656"/>
    <n v="1499"/>
    <n v="0.56000000000000005"/>
    <s v="Yes"/>
    <n v="4.3"/>
    <n v="4"/>
    <n v="4.0642857142857141"/>
    <n v="25903"/>
    <n v="17.937183764799219"/>
    <n v="16992368"/>
    <s v="&gt;₹50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7W6VWZ8C"/>
    <s v="Infinity (JBL Fuze Pint, Wireless Ultra Portable Mini Speaker with Mic, Deep Bass, Dual Equalizer, Bluetooth 5.0 with Voice Assistant Support for Mobiles (Black)"/>
    <s v="Electronics"/>
    <s v="HomeAudio"/>
    <s v="Speakers"/>
    <s v="OutdoorSpeakers"/>
    <n v="899"/>
    <n v="1999"/>
    <n v="0.55000000000000004"/>
    <s v="Yes"/>
    <n v="4.0999999999999996"/>
    <n v="4"/>
    <n v="4"/>
    <n v="30469"/>
    <n v="17.935489816890694"/>
    <n v="27391631"/>
    <s v="&gt;₹50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7Z65HSD"/>
    <s v="boAt A400 USB Type-C to USB-A 2.0 Male Data Cable, 2 Meter (Black)"/>
    <s v="Computers&amp;Accessories"/>
    <s v="Accessories&amp;Peripherals"/>
    <s v="Cables&amp;Accessories"/>
    <s v="Cables"/>
    <n v="299"/>
    <n v="999"/>
    <n v="0.7"/>
    <s v="Yes"/>
    <n v="4.3"/>
    <n v="4"/>
    <n v="4.1490196078431385"/>
    <n v="20850"/>
    <n v="17.920142148243869"/>
    <n v="6234150"/>
    <s v="₹200-₹5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74G5Q2Y"/>
    <s v="boAt Laptop, Smartphone Type-c A400 Male Data Cable (Carbon Black)"/>
    <s v="Computers&amp;Accessories"/>
    <s v="Accessories&amp;Peripherals"/>
    <s v="Cables&amp;Accessories"/>
    <s v="Cables"/>
    <n v="273.10000000000002"/>
    <n v="999"/>
    <n v="0.73"/>
    <s v="Yes"/>
    <n v="4.3"/>
    <n v="4"/>
    <n v="4.1480263157894743"/>
    <n v="20850"/>
    <n v="17.915851993826973"/>
    <n v="5694135.0000000009"/>
    <s v="₹200-₹50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71SDRGWL"/>
    <s v="boAt Type-c A400 Type-c to USB A Cable for All Type C Phones (Lg nexus 5x), 1Mtr(Black)"/>
    <s v="Computers&amp;Accessories"/>
    <s v="Accessories&amp;Peripherals"/>
    <s v="Cables&amp;Accessories"/>
    <s v="Cables"/>
    <n v="349"/>
    <n v="699"/>
    <n v="0.5"/>
    <s v="Yes"/>
    <n v="4.3"/>
    <n v="4"/>
    <n v="4.1470198675496688"/>
    <n v="20850"/>
    <n v="17.911505016172764"/>
    <n v="7276650"/>
    <s v="₹200-₹50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TBCVJS3"/>
    <s v="Amazfit GTS2 Mini (New Version) Smart Watch with Always-on AMOLED Display, Alexa Built-in, SpO2, 14 Days' Battery Life, 68 Sports Modes, GPS, HR, Sleep &amp; Stress Monitoring (Meteor Black)"/>
    <s v="Electronics"/>
    <s v="WearableTechnology"/>
    <s v="SmartWatches"/>
    <s v="SmartWatches"/>
    <n v="5998"/>
    <n v="7999"/>
    <n v="0.25"/>
    <s v="No"/>
    <n v="4.2"/>
    <n v="4"/>
    <n v="3.9943396226415095"/>
    <n v="30355"/>
    <n v="17.903606981084636"/>
    <n v="182069290"/>
    <s v="&gt;₹50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HQL67D6"/>
    <s v="OFIXO Multi-Purpose Laptop Table/Study Table/Bed Table/Foldable and Portable Wooden/Writing Desk (Wooden)"/>
    <s v="Computers&amp;Accessories"/>
    <s v="Accessories&amp;Peripherals"/>
    <s v="LaptopAccessories"/>
    <s v="Lapdesks"/>
    <n v="599"/>
    <n v="599"/>
    <n v="0"/>
    <s v="No"/>
    <n v="4"/>
    <n v="4"/>
    <n v="4.046153846153846"/>
    <n v="26423"/>
    <n v="17.89208648399574"/>
    <n v="15827377"/>
    <s v="&gt;₹50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7BRKK9JQ"/>
    <s v="Zebronics Zeb-Transformer Gaming Keyboard and Mouse Combo (USB, Braided Cable)"/>
    <s v="Computers&amp;Accessories"/>
    <s v="Accessories&amp;Peripherals"/>
    <s v="Keyboards,Mice&amp;InputDevices"/>
    <s v="Keyboard&amp;MouseSets"/>
    <n v="1299"/>
    <n v="1599"/>
    <n v="0.19"/>
    <s v="No"/>
    <n v="4.3"/>
    <n v="4"/>
    <n v="4.0333333333333323"/>
    <n v="27223"/>
    <n v="17.887639475553932"/>
    <n v="35362677"/>
    <s v="&gt;₹50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9NVPJ3P4"/>
    <s v="Noise ColorFit Pulse Grand Smart Watch with 1.69&quot;(4.29cm) HD Display, 60 Sports Modes, 150 Watch Faces, Fast Charge, Spo2, Stress, Sleep, Heart Rate Monitoring &amp; IP68 Waterproof (Electric Blue)"/>
    <s v="Electronics"/>
    <s v="WearableTechnology"/>
    <s v="SmartWatches"/>
    <s v="SmartWatches"/>
    <n v="1999"/>
    <n v="3999"/>
    <n v="0.5"/>
    <s v="Yes"/>
    <n v="4"/>
    <n v="4"/>
    <n v="3.9903846153846159"/>
    <n v="30254"/>
    <n v="17.880104041023131"/>
    <n v="60477746"/>
    <s v="&gt;₹50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NVPSCQT"/>
    <s v="Noise ColorFit Pulse Grand Smart Watch with 1.69&quot;(4.29cm) HD Display, 60 Sports Modes, 150 Watch Faces, Fast Charge, Spo2, Stress, Sleep, Heart Rate Monitoring &amp; IP68 Waterproof (Jet Black)"/>
    <s v="Electronics"/>
    <s v="WearableTechnology"/>
    <s v="SmartWatches"/>
    <s v="SmartWatches"/>
    <n v="1599"/>
    <n v="3999"/>
    <n v="0.6"/>
    <s v="Yes"/>
    <n v="4"/>
    <n v="4"/>
    <n v="3.9901960784313735"/>
    <n v="30254"/>
    <n v="17.879259245179004"/>
    <n v="48376146"/>
    <s v="&gt;₹50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PNKXSKF"/>
    <s v="Noise ColorFit Pulse Grand Smart Watch with 1.69&quot; HD Display, 60 Sports Modes, 150 Watch Faces, Spo2 Monitoring, Call Notification, Quick Replies to Text &amp; Calls (Rose Pink)"/>
    <s v="Electronics"/>
    <s v="WearableTechnology"/>
    <s v="SmartWatches"/>
    <s v="SmartWatches"/>
    <n v="1999"/>
    <n v="3990"/>
    <n v="0.5"/>
    <s v="Yes"/>
    <n v="4"/>
    <n v="4"/>
    <n v="3.9900000000000011"/>
    <n v="30254"/>
    <n v="17.878380657501108"/>
    <n v="60477746"/>
    <s v="&gt;₹50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14MR9L1"/>
    <s v="Samsung Galaxy M33 5G (Emerald Brown, 6GB, 128GB Storage) | 6000mAh Battery | Upto 12GB RAM with RAM Plus | Travel Adapter to be Purchased Separately"/>
    <s v="Electronics"/>
    <s v="Mobiles&amp;Accessories"/>
    <s v="Smartphones&amp;BasicMobiles"/>
    <s v="Smartphones"/>
    <n v="16999"/>
    <n v="24999"/>
    <n v="0.32"/>
    <s v="No"/>
    <n v="4.0999999999999996"/>
    <n v="4"/>
    <n v="4.1062500000000002"/>
    <n v="22318"/>
    <n v="17.856745619061641"/>
    <n v="379383682"/>
    <s v="&gt;₹50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TWH8YHM"/>
    <s v="Samsung Galaxy M33 5G (Emerald Brown, 6GB, 128GB Storage) | 6000mAh Battery | Upto 12GB RAM with RAM Plus | Travel Adapter to be Purchased Separately"/>
    <s v="Electronics"/>
    <s v="Mobiles&amp;Accessories"/>
    <s v="Smartphones&amp;BasicMobiles"/>
    <s v="Smartphones"/>
    <n v="16999"/>
    <n v="24999"/>
    <n v="0.32"/>
    <s v="No"/>
    <n v="4.0999999999999996"/>
    <n v="4"/>
    <n v="4.1063829787234045"/>
    <n v="22318"/>
    <n v="17.857323900276029"/>
    <n v="379383682"/>
    <s v="&gt;₹50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TWHTBKQ"/>
    <s v="Samsung Galaxy M33 5G (Mystique Green, 8GB, 128GB Storage) | 6000mAh Battery | Upto 16GB RAM with RAM Plus | Travel Adapter to be Purchased Separately"/>
    <s v="Electronics"/>
    <s v="Mobiles&amp;Accessories"/>
    <s v="Smartphones&amp;BasicMobiles"/>
    <s v="Smartphones"/>
    <n v="18499"/>
    <n v="25999"/>
    <n v="0.28999999999999998"/>
    <s v="No"/>
    <n v="4.0999999999999996"/>
    <n v="4"/>
    <n v="4.1065217391304349"/>
    <n v="22318"/>
    <n v="17.857927324151909"/>
    <n v="412860682"/>
    <s v="&gt;₹50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P681N66"/>
    <s v="TP-Link AC600 600 Mbps WiFi Wireless Network USB Adapter for Desktop PC with 2.4GHz/5GHz High Gain Dual Band 5dBi Antenna Wi-Fi, Supports Windows 11/10/8.1/8/7/XP, Mac OS 10.15 and earlier (Archer T2U Plus)"/>
    <s v="Computers&amp;Accessories"/>
    <s v="NetworkingDevices"/>
    <s v="NetworkAdapters"/>
    <s v="WirelessUSBAdapters"/>
    <n v="1199"/>
    <n v="2199"/>
    <n v="0.45"/>
    <s v="No"/>
    <n v="4.4000000000000004"/>
    <n v="4"/>
    <n v="4.0636363636363644"/>
    <n v="24780"/>
    <n v="17.856101054358845"/>
    <n v="29711220"/>
    <s v="&gt;₹50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17PDR9N0"/>
    <s v="GIZGA Essentials Portable Tabletop Tablet Stand Mobile Holder, Desktop Stand, Cradle, Dock for iPad, Smartphone, Kindle, E-Reader, Fully Foldable, Adjustable Angle, Anti-Slip Pads, Black"/>
    <s v="Computers&amp;Accessories"/>
    <s v="Accessories&amp;Peripherals"/>
    <s v="TabletAccessories"/>
    <s v="Stands"/>
    <n v="149"/>
    <n v="499"/>
    <n v="0.7"/>
    <s v="Yes"/>
    <n v="4.0999999999999996"/>
    <n v="4"/>
    <n v="4.0500000000000007"/>
    <n v="25607"/>
    <n v="17.853921427601112"/>
    <n v="3815443"/>
    <s v="&lt;₹20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1GGKYKQM"/>
    <s v="Amazon Basics USB Type-C to USB-A 2.0 Male Fast Charging Cable for Laptop - 3 Feet (0.9 Meters), Black"/>
    <s v="Computers&amp;Accessories"/>
    <s v="Accessories&amp;Peripherals"/>
    <s v="Cables&amp;Accessories"/>
    <s v="Cables"/>
    <n v="219"/>
    <n v="700"/>
    <n v="0.69"/>
    <s v="Yes"/>
    <n v="4.3"/>
    <n v="4"/>
    <n v="4.1460000000000008"/>
    <n v="20053"/>
    <n v="17.836925389969917"/>
    <n v="4391607"/>
    <s v="₹200-₹5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1C8P29T4"/>
    <s v="Bajaj Majesty DX-11 1000W Dry Iron with Advance Soleplate and Anti-bacterial German Coating Technology, White and Blue"/>
    <s v="Home&amp;Kitchen"/>
    <s v="Kitchen&amp;HomeAppliances"/>
    <s v="Vacuum,Cleaning&amp;Ironing"/>
    <s v="Irons,Steamers&amp;Accessories"/>
    <n v="599"/>
    <n v="785"/>
    <n v="0.24"/>
    <s v="No"/>
    <n v="4.2"/>
    <n v="4"/>
    <n v="4.0672727272727256"/>
    <n v="24247"/>
    <n v="17.833672801009719"/>
    <n v="14523953"/>
    <s v="&gt;₹50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LY1FN1K"/>
    <s v="Camel Fabrica Acrylic Ultra Color - 15ml each, 10 Shades"/>
    <s v="Home&amp;Kitchen"/>
    <s v="CraftMaterials"/>
    <s v="PaintingMaterials"/>
    <s v="Paints"/>
    <n v="200"/>
    <n v="230"/>
    <n v="0.13"/>
    <s v="No"/>
    <n v="4.4000000000000004"/>
    <n v="4"/>
    <n v="4.45"/>
    <n v="10170"/>
    <n v="17.832768261689637"/>
    <n v="2034000"/>
    <s v="₹200-₹500"/>
    <s v="10 assorted ultra shades in 15ml bottle|Confirms to safety standard EN 71 - 3|Camel fabric acrylic colours are permanent on absorbent surfaces"/>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9YV4MW2T"/>
    <s v="Fire-Boltt India's No 1 Smartwatch Brand Talk 2 Bluetooth Calling Smartwatch with Dual Button, Hands On Voice Assistance, 60 Sports Modes, in Built Mic &amp; Speaker with IP68 Rating"/>
    <s v="Electronics"/>
    <s v="WearableTechnology"/>
    <s v="SmartWatches"/>
    <s v="SmartWatches"/>
    <n v="2199"/>
    <n v="9999"/>
    <n v="0.78"/>
    <s v="Yes"/>
    <n v="4.2"/>
    <n v="4"/>
    <n v="3.9897959183673479"/>
    <n v="29471"/>
    <n v="17.832032213571956"/>
    <n v="64806729"/>
    <s v="&gt;₹50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0BN5SNF0"/>
    <s v="ENVIE¬Æ (AA10004PLNi-CD) AA Rechargeable Batteries, Low Self Discharge, AA 1000mAh Ni-CD (Pack of 4)"/>
    <s v="Electronics"/>
    <s v="GeneralPurposeBatteries&amp;BatteryChargers"/>
    <s v="RechargeableBatteries"/>
    <s v="Batteries"/>
    <n v="250"/>
    <n v="250"/>
    <n v="0"/>
    <s v="No"/>
    <n v="3.9"/>
    <n v="4"/>
    <n v="4.3000000000000007"/>
    <n v="13971"/>
    <n v="17.824611880952119"/>
    <n v="3492750"/>
    <s v="₹200-₹50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7222HQKP"/>
    <s v="Orico 2.5&quot;(6.3cm) USB 3.0 HDD Enclosure Case Cover for SATA SSD HDD | SATA SSD HDD Enclosure High Speed USB 3.0 | Tool Free Installation | Black"/>
    <s v="Computers&amp;Accessories"/>
    <s v="ExternalDevices&amp;DataStorage"/>
    <s v="ExternalHardDisks"/>
    <s v="ExternalHardDisks"/>
    <n v="657"/>
    <n v="999"/>
    <n v="0.34"/>
    <s v="No"/>
    <n v="4.3"/>
    <n v="4"/>
    <n v="4.3"/>
    <n v="13944"/>
    <n v="17.820999629988894"/>
    <n v="9161208"/>
    <s v="&gt;₹50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7YC8JHMB"/>
    <s v="Aquasure From Aquaguard Amaze RO+UV+MTDS,7L storage water purifier,suitable for borewell,tanker,municipal water (Grey) from Eureka Forbes"/>
    <s v="Home&amp;Kitchen"/>
    <s v="Kitchen&amp;HomeAppliances"/>
    <s v="WaterPurifiers&amp;Accessories"/>
    <s v="WaterFilters&amp;Purifiers"/>
    <n v="8199"/>
    <n v="16000"/>
    <n v="0.49"/>
    <s v="No"/>
    <n v="3.9"/>
    <n v="4"/>
    <n v="4.1749999999999998"/>
    <n v="18497"/>
    <n v="17.815245936084885"/>
    <n v="151656903"/>
    <s v="&gt;₹5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9YV3K34W"/>
    <s v="Fire-Boltt India's No 1 Smartwatch Brand Talk 2 Bluetooth Calling Smartwatch with Dual Button, Hands On Voice Assistance, 60 Sports Modes, in Built Mic &amp; Speaker with IP68 Rating"/>
    <s v="Electronics"/>
    <s v="WearableTechnology"/>
    <s v="SmartWatches"/>
    <s v="SmartWatches"/>
    <n v="2199"/>
    <n v="9999"/>
    <n v="0.78"/>
    <s v="Yes"/>
    <n v="4.2"/>
    <n v="4"/>
    <n v="3.9854166666666675"/>
    <n v="29472"/>
    <n v="17.812518271382519"/>
    <n v="64808928"/>
    <s v="&gt;₹50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86JTMRYL"/>
    <s v="ESR USB C to Lightning Cable, 10 ft (3 m), MFi-Certified, Braided Nylon Power Delivery Fast Charging for iPhone 14/14 Plus/14 Pro/14 Pro Max, iPhone 13/12/11/X/8 Series, Use with Type-C Chargers, Black"/>
    <s v="Computers&amp;Accessories"/>
    <s v="Accessories&amp;Peripherals"/>
    <s v="Cables&amp;Accessories"/>
    <s v="Cables"/>
    <n v="1519"/>
    <n v="1899"/>
    <n v="0.2"/>
    <s v="No"/>
    <n v="4.4000000000000004"/>
    <n v="4"/>
    <n v="4.1449664429530202"/>
    <n v="19763"/>
    <n v="17.806257076552036"/>
    <n v="30019997"/>
    <s v="&gt;₹50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7WHQBZLS"/>
    <s v="iQOO vivo Z6 5G (Chromatic Blue, 8GB RAM, 128GB Storage) | Snapdragon 695-6nm Processor | 120Hz FHD+ Display | 5000mAh Battery"/>
    <s v="Electronics"/>
    <s v="Mobiles&amp;Accessories"/>
    <s v="Smartphones&amp;BasicMobiles"/>
    <s v="Smartphones"/>
    <n v="17999"/>
    <n v="21990"/>
    <n v="0.18"/>
    <s v="No"/>
    <n v="4"/>
    <n v="4"/>
    <n v="4.1066666666666674"/>
    <n v="21350"/>
    <n v="17.779477492377989"/>
    <n v="384278650"/>
    <s v="&gt;₹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7WJWRNVK"/>
    <s v="iQOO vivo Z6 5G (Dynamo Black, 6GB RAM, 128GB Storage) | Snapdragon 695-6nm Processor | 120Hz FHD+ Display | 5000mAh Battery"/>
    <s v="Electronics"/>
    <s v="Mobiles&amp;Accessories"/>
    <s v="Smartphones&amp;BasicMobiles"/>
    <s v="Smartphones"/>
    <n v="16499"/>
    <n v="20990"/>
    <n v="0.21"/>
    <s v="No"/>
    <n v="4"/>
    <n v="4"/>
    <n v="4.1090909090909093"/>
    <n v="21350"/>
    <n v="17.789973051700525"/>
    <n v="352253650"/>
    <s v="&gt;₹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KGV7WSV"/>
    <s v="KINGONE Upgraded Stylus Pen, iPad Pencil, Ultra High Precision &amp; Sensitivity, Palm Rejection, Prevents False ON/Off Touch, Power Display, Tilt Sensitivity, Magnetic Adsorption for iPad 2018 and Later"/>
    <s v="Electronics"/>
    <s v="Mobiles&amp;Accessories"/>
    <s v="MobileAccessories"/>
    <s v="StylusPens"/>
    <n v="2099"/>
    <n v="5999"/>
    <n v="0.65"/>
    <s v="Yes"/>
    <n v="4.3"/>
    <n v="4"/>
    <n v="4.1199999999999992"/>
    <n v="17129"/>
    <n v="17.4430803354179"/>
    <n v="35953771"/>
    <s v="&gt;₹50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7WGMMQGP"/>
    <s v="iQOO vivo Z6 5G (Chromatic Blue, 6GB RAM, 128GB Storage) | Snapdragon 695-6nm Processor | 120Hz FHD+ Display | 5000mAh Battery"/>
    <s v="Electronics"/>
    <s v="Mobiles&amp;Accessories"/>
    <s v="Smartphones&amp;BasicMobiles"/>
    <s v="Smartphones"/>
    <n v="16499"/>
    <n v="20999"/>
    <n v="0.21"/>
    <s v="No"/>
    <n v="4"/>
    <n v="4"/>
    <n v="4.1116279069767447"/>
    <n v="21350"/>
    <n v="17.800956776572949"/>
    <n v="352253650"/>
    <s v="&gt;₹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GZSQJPA"/>
    <s v="Philips HL7756/00 Mixer Grinder, 750W, 3 Jars (Black)"/>
    <s v="Home&amp;Kitchen"/>
    <s v="Kitchen&amp;HomeAppliances"/>
    <s v="SmallKitchenAppliances"/>
    <s v="MixerGrinders"/>
    <n v="3699"/>
    <n v="4295"/>
    <n v="0.14000000000000001"/>
    <s v="No"/>
    <n v="4.0999999999999996"/>
    <n v="4"/>
    <n v="4.0166666666666666"/>
    <n v="26543"/>
    <n v="17.769598247532478"/>
    <n v="98182557"/>
    <s v="&gt;₹50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6WMSCN3"/>
    <s v="boAt Airdopes 171 in Ear Bluetooth True Wireless Earbuds with Upto 13 Hours Battery, IPX4, Bluetooth v5.0, Dual Tone Finish with Mic (Mysterious Blue)"/>
    <s v="Electronics"/>
    <s v="Headphones,Earbuds&amp;Accessories"/>
    <s v="Headphones"/>
    <s v="In-Ear"/>
    <n v="1199"/>
    <n v="5999"/>
    <n v="0.8"/>
    <s v="Yes"/>
    <n v="3.9"/>
    <n v="4"/>
    <n v="3.7962962962962967"/>
    <n v="47521"/>
    <n v="17.754878065648825"/>
    <n v="56977679"/>
    <s v="&gt;₹50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1C8P29N0"/>
    <s v="Bajaj DX-6 1000W Dry Iron with Advance Soleplate and Anti-bacterial German Coating Technology, White"/>
    <s v="Home&amp;Kitchen"/>
    <s v="Kitchen&amp;HomeAppliances"/>
    <s v="Vacuum,Cleaning&amp;Ironing"/>
    <s v="Irons,Steamers&amp;Accessories"/>
    <n v="625"/>
    <n v="1400"/>
    <n v="0.55000000000000004"/>
    <s v="Yes"/>
    <n v="4.2"/>
    <n v="4"/>
    <n v="4.064814814814814"/>
    <n v="23316"/>
    <n v="17.753780586274861"/>
    <n v="14572500"/>
    <s v="&gt;₹500"/>
    <s v="R.D. &amp; COMPANY Majesty DX 6 1000-Watt Dry Iron (White)"/>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0LY12TH6"/>
    <s v="Camel Oil Pastel with Reusable Plastic Box - 50 Shades"/>
    <s v="Home&amp;Kitchen"/>
    <s v="CraftMaterials"/>
    <s v="PaintingMaterials"/>
    <s v="Paints"/>
    <n v="230"/>
    <n v="230"/>
    <n v="0"/>
    <s v="No"/>
    <n v="4.5"/>
    <n v="5"/>
    <n v="4.4666666666666668"/>
    <n v="9427"/>
    <n v="17.752407429873546"/>
    <n v="2168210"/>
    <s v="₹200-₹50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7RD611Z8"/>
    <s v="Ambrane 20000mAh Power Bank with 20W Fast Charging, Triple Output, Power Delivery, Type C Input, Made in India, Multi-Layer Protection, Li-Polymer + Type C Cable (Stylo-20k, Black)"/>
    <s v="Electronics"/>
    <s v="Mobiles&amp;Accessories"/>
    <s v="MobileAccessories"/>
    <s v="Chargers"/>
    <n v="1799"/>
    <n v="2499"/>
    <n v="0.28000000000000003"/>
    <s v="No"/>
    <n v="4.0999999999999996"/>
    <n v="4"/>
    <n v="4.1545454545454552"/>
    <n v="18678"/>
    <n v="17.745532775462145"/>
    <n v="33601722"/>
    <s v="&gt;₹50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6XR9PR5X"/>
    <s v="Amazon Basics HDMI Coupler,Black"/>
    <s v="Electronics"/>
    <s v="HomeAudio"/>
    <s v="Accessories"/>
    <s v="Adapters"/>
    <n v="209"/>
    <n v="600"/>
    <n v="0.65"/>
    <s v="Yes"/>
    <n v="4.4000000000000004"/>
    <n v="4"/>
    <n v="4.1500000000000004"/>
    <n v="18872"/>
    <n v="17.744739900604376"/>
    <n v="3944248"/>
    <s v="₹200-₹5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0NFD0ETQ"/>
    <s v="Logitech G402 Hyperion Fury USB Wired Gaming Mouse, 4,000 DPI, Lightweight, 8 Programmable Buttons, Compatible for PC/Mac - Black"/>
    <s v="Computers&amp;Accessories"/>
    <s v="Accessories&amp;Peripherals"/>
    <s v="PCGamingPeripherals"/>
    <s v="GamingMice"/>
    <n v="1995"/>
    <n v="2895"/>
    <n v="0.31"/>
    <s v="No"/>
    <n v="4.5999999999999996"/>
    <n v="5"/>
    <n v="4.4000000000000004"/>
    <n v="10760"/>
    <n v="17.740151578140768"/>
    <n v="21466200"/>
    <s v="&gt;₹5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8JD36C6H"/>
    <s v="Kingston DataTraveler Exodia DTX/32 GB Pen Drive USB 3.2 Gen 1 (Multicolor)"/>
    <s v="Computers&amp;Accessories"/>
    <s v="ExternalDevices&amp;DataStorage"/>
    <s v="PenDrives"/>
    <s v="PenDrives"/>
    <n v="349"/>
    <n v="450"/>
    <n v="0.22"/>
    <s v="No"/>
    <n v="4.0999999999999996"/>
    <n v="4"/>
    <n v="4.1500000000000004"/>
    <n v="18656"/>
    <n v="17.72399351786272"/>
    <n v="6510944"/>
    <s v="₹200-₹500"/>
    <s v="Large loop easily attaches to key rings|Practical cap protects the USB plug|Multiple colour options by capacity|Backed by a five-year warranty, free technical support and legendary Kingston reliability"/>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15ZXUDD0"/>
    <s v="Duracell Rechargeable AA 1300mAh Batteries, 4Pcs"/>
    <s v="Electronics"/>
    <s v="GeneralPurposeBatteries&amp;BatteryChargers"/>
    <s v="RechargeableBatteries"/>
    <s v="Batteries"/>
    <n v="479"/>
    <n v="599"/>
    <n v="0.2"/>
    <s v="No"/>
    <n v="4.3"/>
    <n v="4"/>
    <n v="4.3571428571428568"/>
    <n v="11687"/>
    <n v="17.723725169892901"/>
    <n v="5598073"/>
    <s v="₹200-₹50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7WDKLDRX"/>
    <s v="iQOO Neo 6 5G (Dark Nova, 8GB RAM, 128GB Storage) | Snapdragon¬Æ 870 5G | 80W FlashCharge"/>
    <s v="Electronics"/>
    <s v="Mobiles&amp;Accessories"/>
    <s v="Smartphones&amp;BasicMobiles"/>
    <s v="Smartphones"/>
    <n v="28999"/>
    <n v="34999"/>
    <n v="0.17"/>
    <s v="No"/>
    <n v="4.4000000000000004"/>
    <n v="4"/>
    <n v="4.1142857142857148"/>
    <n v="20311"/>
    <n v="17.723325344361598"/>
    <n v="588998689"/>
    <s v="&gt;₹50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75K76YW1"/>
    <s v="Inalsa Hand Blender| Hand Mixer|Beater - Easy Mix, Powerful 250 Watt Motor | Variable 7 Speed Control | 1 Year Warranty | (White/Red)"/>
    <s v="Home&amp;Kitchen"/>
    <s v="Kitchen&amp;HomeAppliances"/>
    <s v="SmallKitchenAppliances"/>
    <s v="HandMixers"/>
    <n v="979"/>
    <n v="1395"/>
    <n v="0.3"/>
    <s v="No"/>
    <n v="4.2"/>
    <n v="4"/>
    <n v="4.2333333333333334"/>
    <n v="15252"/>
    <n v="17.709537310769502"/>
    <n v="14931708"/>
    <s v="&gt;₹50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83342NKJ"/>
    <s v="MI Braided USB Type-C Cable for Charging Adapter (Red)"/>
    <s v="Computers&amp;Accessories"/>
    <s v="Accessories&amp;Peripherals"/>
    <s v="Cables&amp;Accessories"/>
    <s v="Cables"/>
    <n v="349"/>
    <n v="399"/>
    <n v="0.13"/>
    <s v="No"/>
    <n v="4.4000000000000004"/>
    <n v="4"/>
    <n v="4.1432432432432442"/>
    <n v="18757"/>
    <n v="17.704851223852671"/>
    <n v="6546193"/>
    <s v="₹200-₹500"/>
    <s v="1M Long Cable. Usb 2.0 (Type A)|Toughened Joints|Strong And Sturdy|Country Of Origin: China|6 Months Warranty"/>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8PV1X771"/>
    <s v="Samsung 80 cm (32 inches) Wondertainment Series HD Ready LED Smart TV UA32TE40AAKBXL (Titan Gray)"/>
    <s v="Electronics"/>
    <s v="HomeTheater,TV&amp;Video"/>
    <s v="Televisions"/>
    <s v="SmartTelevisions"/>
    <n v="15490"/>
    <n v="20900"/>
    <n v="0.26"/>
    <s v="No"/>
    <n v="4.3"/>
    <n v="4"/>
    <n v="4.2"/>
    <n v="16299"/>
    <n v="17.691187938496626"/>
    <n v="252471510"/>
    <s v="&gt;₹5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B3RS9DNF"/>
    <s v="Fire-Boltt Phoenix Smart Watch with Bluetooth Calling 1.3&quot;,120+ Sports Modes, 240*240 PX High Res with SpO2, Heart Rate Monitoring &amp; IP67 Rating"/>
    <s v="Electronics"/>
    <s v="WearableTechnology"/>
    <s v="SmartWatches"/>
    <s v="SmartWatches"/>
    <n v="1999"/>
    <n v="9999"/>
    <n v="0.8"/>
    <s v="Yes"/>
    <n v="4.3"/>
    <n v="4"/>
    <n v="3.9808510638297876"/>
    <n v="27704"/>
    <n v="17.685162355450792"/>
    <n v="55380296"/>
    <s v="&gt;₹50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F6S8BT6"/>
    <s v="Samsung 80 cm (32 Inches) Wondertainment Series HD Ready LED Smart TV UA32T4340BKXXL (Glossy Black)"/>
    <s v="Electronics"/>
    <s v="HomeTheater,TV&amp;Video"/>
    <s v="Televisions"/>
    <s v="SmartTelevisions"/>
    <n v="13490"/>
    <n v="22900"/>
    <n v="0.41"/>
    <s v="No"/>
    <n v="4.3"/>
    <n v="4"/>
    <n v="4.1977272727272732"/>
    <n v="16299"/>
    <n v="17.681614784850254"/>
    <n v="219873510"/>
    <s v="&gt;₹5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0EYW1U68"/>
    <s v="TP-Link TL-WA855RE 300 Mbps Wi-Fi Range Extender (White)"/>
    <s v="Computers&amp;Accessories"/>
    <s v="NetworkingDevices"/>
    <s v="Repeaters&amp;Extenders"/>
    <s v="Repeaters&amp;Extenders"/>
    <n v="1599"/>
    <n v="3599"/>
    <n v="0.56000000000000005"/>
    <s v="Yes"/>
    <n v="4.2"/>
    <n v="4"/>
    <n v="4.2"/>
    <n v="16182"/>
    <n v="17.67804794334095"/>
    <n v="25875018"/>
    <s v="&gt;₹50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7DGD4Z4C"/>
    <s v="Butterfly Jet Elite Mixer Grinder, 750W, 4 Jars (Grey)"/>
    <s v="Home&amp;Kitchen"/>
    <s v="Kitchen&amp;HomeAppliances"/>
    <s v="SmallKitchenAppliances"/>
    <s v="MixerGrinders"/>
    <n v="3499"/>
    <n v="5795"/>
    <n v="0.4"/>
    <s v="No"/>
    <n v="3.9"/>
    <n v="4"/>
    <n v="4.0130434782608697"/>
    <n v="25340"/>
    <n v="17.672736174942738"/>
    <n v="88664660"/>
    <s v="&gt;₹5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9YLWT89W"/>
    <s v="Sure From Aquaguard Delight NXT RO+UV+UF+Taste Adjuster(MTDS),6L water purifier,8 stages purification,Suitable for borewell,tanker,municipal water(Black) from Eureka Forbes"/>
    <s v="Home&amp;Kitchen"/>
    <s v="Kitchen&amp;HomeAppliances"/>
    <s v="WaterPurifiers&amp;Accessories"/>
    <s v="WaterFilters&amp;Purifiers"/>
    <n v="9199"/>
    <n v="18000"/>
    <n v="0.49"/>
    <s v="No"/>
    <n v="4"/>
    <n v="4"/>
    <n v="4.1999999999999993"/>
    <n v="16020"/>
    <n v="17.659696405765512"/>
    <n v="147367980"/>
    <s v="&gt;₹5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B3RRWSF6"/>
    <s v="Fire-Boltt Phoenix Smart Watch with Bluetooth Calling 1.3&quot;,120+ Sports Modes, 240*240 PX High Res with SpO2, Heart Rate Monitoring &amp; IP67 Rating"/>
    <s v="Electronics"/>
    <s v="WearableTechnology"/>
    <s v="SmartWatches"/>
    <s v="SmartWatches"/>
    <n v="1998"/>
    <n v="9999"/>
    <n v="0.8"/>
    <s v="Yes"/>
    <n v="4.3"/>
    <n v="4"/>
    <n v="3.973913043478261"/>
    <n v="27696"/>
    <n v="17.653841374550336"/>
    <n v="55336608"/>
    <s v="&gt;₹50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7TMCXRFV"/>
    <s v="ESR Screen Protector Compatible with iPad Pro 11 Inch (2022/2021/2020/2018) and iPad Air 5/4 (2022/2020, 10.9 Inch), Tempered-Glass Film with Alignment Frame, Scratch Resistant, HD Clarity, 2 Pack"/>
    <s v="Computers&amp;Accessories"/>
    <s v="Accessories&amp;Peripherals"/>
    <s v="TabletAccessories"/>
    <s v="ScreenProtectors"/>
    <n v="1234"/>
    <n v="1599"/>
    <n v="0.23"/>
    <s v="No"/>
    <n v="4.5"/>
    <n v="5"/>
    <n v="4.18"/>
    <n v="16680"/>
    <n v="17.648888304267782"/>
    <n v="20583120"/>
    <s v="&gt;₹50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7PFJ5W31"/>
    <s v="AGARO Blaze USB 3.0 to USB Type C OTG Adapter"/>
    <s v="Electronics"/>
    <s v="Mobiles&amp;Accessories"/>
    <s v="MobileAccessories"/>
    <s v="Cables&amp;Adapters"/>
    <n v="139"/>
    <n v="495"/>
    <n v="0.72"/>
    <s v="Yes"/>
    <n v="4.3"/>
    <n v="4"/>
    <n v="4.25"/>
    <n v="14185"/>
    <n v="17.645404810928174"/>
    <n v="1971715"/>
    <s v="&lt;₹200"/>
    <s v="Multipurpose Functions|High Speed USB 3.0|Charge and Sync on the go|Power Sharing Function|Metal Body"/>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12MQS060"/>
    <s v="Logitech MK215 Wireless Keyboard and Mouse Combo for Windows, 2.4 GHz Wireless, Compact Design, 2-Year Battery Life(Keyboard),5 Month Battery Life(Mouse) PC/Laptop- Black"/>
    <s v="Computers&amp;Accessories"/>
    <s v="Accessories&amp;Peripherals"/>
    <s v="Keyboards,Mice&amp;InputDevices"/>
    <s v="Keyboard&amp;MouseSets"/>
    <n v="1295"/>
    <n v="1795"/>
    <n v="0.28000000000000003"/>
    <s v="No"/>
    <n v="4.0999999999999996"/>
    <n v="4"/>
    <n v="4"/>
    <n v="25771"/>
    <n v="17.644592490697235"/>
    <n v="33373445"/>
    <s v="&gt;₹50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B3RSDSZ3"/>
    <s v="Fire-Boltt Phoenix Smart Watch with Bluetooth Calling 1.3&quot;,120+ Sports Modes, 240*240 PX High Res with SpO2, Heart Rate Monitoring &amp; IP67 Rating"/>
    <s v="Electronics"/>
    <s v="WearableTechnology"/>
    <s v="SmartWatches"/>
    <s v="SmartWatches"/>
    <n v="1999"/>
    <n v="9999"/>
    <n v="0.8"/>
    <s v="Yes"/>
    <n v="4.3"/>
    <n v="4"/>
    <n v="3.9666666666666659"/>
    <n v="27696"/>
    <n v="17.621649833021248"/>
    <n v="55364304"/>
    <s v="&gt;₹50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7WDK3ZS6"/>
    <s v="iQOO Z6 Lite 5G by vivo (Mystic Night, 6GB RAM, 128GB Storage) | World's First Snapdragon 4 Gen 1 | 120Hz Refresh Rate | 5000mAh Battery | Travel Adapter to be Purchased Separately"/>
    <s v="Electronics"/>
    <s v="Mobiles&amp;Accessories"/>
    <s v="Smartphones&amp;BasicMobiles"/>
    <s v="Smartphones"/>
    <n v="15499"/>
    <n v="18999"/>
    <n v="0.18"/>
    <s v="No"/>
    <n v="4.0999999999999996"/>
    <n v="4"/>
    <n v="4.1073170731707327"/>
    <n v="19252"/>
    <n v="17.597793472766902"/>
    <n v="298386748"/>
    <s v="&gt;₹50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HQWXL7"/>
    <s v="iQOO Z6 44W by vivo (Lumina Blue, 6GB RAM, 128GB Storage) | 6.44&quot; FHD+ AMOLED Display | 50% Charge in just 27 mins | in-Display Fingerprint Scanning"/>
    <s v="Electronics"/>
    <s v="Mobiles&amp;Accessories"/>
    <s v="Smartphones&amp;BasicMobiles"/>
    <s v="Smartphones"/>
    <n v="15499"/>
    <n v="20999"/>
    <n v="0.26"/>
    <s v="No"/>
    <n v="4.0999999999999996"/>
    <n v="4"/>
    <n v="4.1074999999999999"/>
    <n v="19252"/>
    <n v="17.598577222476198"/>
    <n v="298386748"/>
    <s v="&gt;₹50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LRM4"/>
    <s v="iQOO Z6 44W by vivo (Lumina Blue, 4GB RAM, 128GB Storage) | 6.44&quot; FHD+ AMOLED Display | 50% Charge in just 27 mins | in-Display Fingerprint Scanning"/>
    <s v="Electronics"/>
    <s v="Mobiles&amp;Accessories"/>
    <s v="Smartphones&amp;BasicMobiles"/>
    <s v="Smartphones"/>
    <n v="13999"/>
    <n v="19999"/>
    <n v="0.3"/>
    <s v="No"/>
    <n v="4.0999999999999996"/>
    <n v="4"/>
    <n v="4.1076923076923073"/>
    <n v="19252"/>
    <n v="17.599401164478277"/>
    <n v="269508748"/>
    <s v="&gt;₹50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BN2NPBD"/>
    <s v="DIGITEK¬Æ (DRL-14C) Professional (31cm) Dual Temperature LED Ring Light with Tripod Stand &amp; Mini Tripod for YouTube, Photo-Shoot, Video Shoot, Live Stream, Makeup, Vlogging &amp; More"/>
    <s v="Electronics"/>
    <s v="Mobiles&amp;Accessories"/>
    <s v="MobileAccessories"/>
    <s v="Photo&amp;VideoAccessories"/>
    <n v="1699"/>
    <n v="3495"/>
    <n v="0.51"/>
    <s v="Yes"/>
    <n v="4.0999999999999996"/>
    <n v="4"/>
    <n v="4.12"/>
    <n v="14371"/>
    <n v="17.128970899154361"/>
    <n v="24416329"/>
    <s v="&gt;₹50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7WGPKTS4"/>
    <s v="iQOO Z6 44W by vivo (Raven Black, 4GB RAM, 128GB Storage) | 6.44&quot; FHD+ AMOLED Display | 50% Charge in just 27 mins | in-Display Fingerprint Scanning"/>
    <s v="Electronics"/>
    <s v="Mobiles&amp;Accessories"/>
    <s v="Smartphones&amp;BasicMobiles"/>
    <s v="Smartphones"/>
    <n v="13999"/>
    <n v="19999"/>
    <n v="0.3"/>
    <s v="No"/>
    <n v="4.0999999999999996"/>
    <n v="4"/>
    <n v="4.1078947368421055"/>
    <n v="19252"/>
    <n v="17.600268471848892"/>
    <n v="269508748"/>
    <s v="&gt;₹50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JV6P1R"/>
    <s v="iQOO Z6 Lite 5G by vivo (Stellar Green, 6GB RAM, 128GB Storage) | World's First Snapdragon 4 Gen 1 | 120Hz Refresh Rate | 5000mAh Battery | Travel Adapter to be Purchased Separately"/>
    <s v="Electronics"/>
    <s v="Mobiles&amp;Accessories"/>
    <s v="Smartphones&amp;BasicMobiles"/>
    <s v="Smartphones"/>
    <n v="15499"/>
    <n v="18999"/>
    <n v="0.18"/>
    <s v="No"/>
    <n v="4.0999999999999996"/>
    <n v="4"/>
    <n v="4.108108108108107"/>
    <n v="19252"/>
    <n v="17.601182660698992"/>
    <n v="298386748"/>
    <s v="&gt;₹50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GPKMP5"/>
    <s v="iQOO Z6 44W by vivo (Raven Black, 6GB RAM, 128GB Storage) | 6.44&quot; FHD+ AMOLED Display | 50% Charge in just 27 mins | in-Display Fingerprint Scanning"/>
    <s v="Electronics"/>
    <s v="Mobiles&amp;Accessories"/>
    <s v="Smartphones&amp;BasicMobiles"/>
    <s v="Smartphones"/>
    <n v="15499"/>
    <n v="20999"/>
    <n v="0.26"/>
    <s v="No"/>
    <n v="4.0999999999999996"/>
    <n v="4"/>
    <n v="4.1083333333333325"/>
    <n v="19253"/>
    <n v="17.602240308060164"/>
    <n v="298402247"/>
    <s v="&gt;₹50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1M0505SJ"/>
    <s v="Orient Electric Apex-FX 1200mm Ultra High Speed 400 RPM Ceiling Fan (Brown)"/>
    <s v="Home&amp;Kitchen"/>
    <s v="Heating,Cooling&amp;AirQuality"/>
    <s v="Fans"/>
    <s v="CeilingFans"/>
    <n v="1400"/>
    <n v="2485"/>
    <n v="0.44"/>
    <s v="No"/>
    <n v="4.0999999999999996"/>
    <n v="4"/>
    <n v="4.09"/>
    <n v="19998"/>
    <n v="17.591123866823729"/>
    <n v="27997200"/>
    <s v="&gt;₹50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7M69276N"/>
    <s v="TP-Link AC1300 USB WiFi Adapter (Archer T3U) - 2.4G/5G Dual Band Mini Wireless Network Adapter for PC Desktop, MU-MIMO Wi-Fi Dongle, USB 3.0, Supports Windows 11,10, 8.1, 8, 7, XP/Mac OS 10.15 and earlier"/>
    <s v="Computers&amp;Accessories"/>
    <s v="NetworkingDevices"/>
    <s v="NetworkAdapters"/>
    <s v="WirelessUSBAdapters"/>
    <n v="1399"/>
    <n v="2499"/>
    <n v="0.44"/>
    <s v="No"/>
    <n v="4.4000000000000004"/>
    <n v="4"/>
    <n v="4.0300000000000011"/>
    <n v="23169"/>
    <n v="17.590651916173606"/>
    <n v="32413431"/>
    <s v="&gt;₹50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4F5L738"/>
    <s v="Samsung Galaxy M13 5G (Aqua Green, 6GB, 128GB Storage) | 5000mAh Battery | Upto 12GB RAM with RAM Plus"/>
    <s v="Electronics"/>
    <s v="Mobiles&amp;Accessories"/>
    <s v="Smartphones&amp;BasicMobiles"/>
    <s v="Smartphones"/>
    <n v="13999"/>
    <n v="19499"/>
    <n v="0.28000000000000003"/>
    <s v="No"/>
    <n v="4.0999999999999996"/>
    <n v="4"/>
    <n v="4.1085714285714277"/>
    <n v="18998"/>
    <n v="17.579470880200454"/>
    <n v="265953002"/>
    <s v="&gt;₹50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52B5X"/>
    <s v="Samsung Galaxy M13 (Midnight Blue, 4GB, 64GB Storage) | 6000mAh Battery | Upto 8GB RAM with RAM Plus"/>
    <s v="Electronics"/>
    <s v="Mobiles&amp;Accessories"/>
    <s v="Smartphones&amp;BasicMobiles"/>
    <s v="Smartphones"/>
    <n v="10999"/>
    <n v="14999"/>
    <n v="0.27"/>
    <s v="No"/>
    <n v="4.0999999999999996"/>
    <n v="4"/>
    <n v="4.1088235294117652"/>
    <n v="18998"/>
    <n v="17.580549551816276"/>
    <n v="208959002"/>
    <s v="&gt;₹50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TTTS"/>
    <s v="Samsung Galaxy M13 (Aqua Green, 4GB, 64GB Storage) | 6000mAh Battery | Upto 8GB RAM with RAM Plus"/>
    <s v="Electronics"/>
    <s v="Mobiles&amp;Accessories"/>
    <s v="Smartphones&amp;BasicMobiles"/>
    <s v="Smartphones"/>
    <n v="10999"/>
    <n v="14999"/>
    <n v="0.27"/>
    <s v="No"/>
    <n v="4.0999999999999996"/>
    <n v="4"/>
    <n v="4.1090909090909093"/>
    <n v="18998"/>
    <n v="17.581693597469418"/>
    <n v="208959002"/>
    <s v="&gt;₹50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3QNDM"/>
    <s v="Samsung Galaxy M13 5G (Aqua Green, 6GB, 128GB Storage) | 5000mAh Battery | Upto 12GB RAM with RAM Plus"/>
    <s v="Electronics"/>
    <s v="Mobiles&amp;Accessories"/>
    <s v="Smartphones&amp;BasicMobiles"/>
    <s v="Smartphones"/>
    <n v="13999"/>
    <n v="19499"/>
    <n v="0.28000000000000003"/>
    <s v="No"/>
    <n v="4.0999999999999996"/>
    <n v="4"/>
    <n v="4.1093750000000009"/>
    <n v="18998"/>
    <n v="17.582909145975883"/>
    <n v="265953002"/>
    <s v="&gt;₹50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XCK3"/>
    <s v="Samsung Galaxy M13 (Aqua Green, 6GB, 128GB Storage) | 6000mAh Battery | Upto 12GB RAM with RAM Plus"/>
    <s v="Electronics"/>
    <s v="Mobiles&amp;Accessories"/>
    <s v="Smartphones&amp;BasicMobiles"/>
    <s v="Smartphones"/>
    <n v="12999"/>
    <n v="17999"/>
    <n v="0.28000000000000003"/>
    <s v="No"/>
    <n v="4.0999999999999996"/>
    <n v="4"/>
    <n v="4.1096774193548393"/>
    <n v="18998"/>
    <n v="17.584203116966631"/>
    <n v="246955002"/>
    <s v="&gt;₹50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ZWL3"/>
    <s v="Samsung Galaxy M13 (Stardust Brown, 6GB, 128GB Storage) | 6000mAh Battery | Upto 12GB RAM with RAM Plus"/>
    <s v="Electronics"/>
    <s v="Mobiles&amp;Accessories"/>
    <s v="Smartphones&amp;BasicMobiles"/>
    <s v="Smartphones"/>
    <n v="12999"/>
    <n v="17999"/>
    <n v="0.28000000000000003"/>
    <s v="No"/>
    <n v="4.0999999999999996"/>
    <n v="4"/>
    <n v="4.1100000000000003"/>
    <n v="18998"/>
    <n v="17.585583352690097"/>
    <n v="246955002"/>
    <s v="&gt;₹50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4QZ1H"/>
    <s v="Samsung Galaxy M13 5G (Stardust Brown, 6GB, 128GB Storage) | 5000mAh Battery | Upto 12GB RAM with RAM Plus"/>
    <s v="Electronics"/>
    <s v="Mobiles&amp;Accessories"/>
    <s v="Smartphones&amp;BasicMobiles"/>
    <s v="Smartphones"/>
    <n v="13999"/>
    <n v="19499"/>
    <n v="0.28000000000000003"/>
    <s v="No"/>
    <n v="4.0999999999999996"/>
    <n v="4"/>
    <n v="4.1103448275862071"/>
    <n v="18998"/>
    <n v="17.587058777084145"/>
    <n v="265953002"/>
    <s v="&gt;₹50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1YC3J"/>
    <s v="Samsung Galaxy M13 5G (Aqua Green, 6GB, 128GB Storage) | 5000mAh Battery | Upto 12GB RAM with RAM Plus"/>
    <s v="Electronics"/>
    <s v="Mobiles&amp;Accessories"/>
    <s v="Smartphones&amp;BasicMobiles"/>
    <s v="Smartphones"/>
    <n v="13999"/>
    <n v="19499"/>
    <n v="0.28000000000000003"/>
    <s v="No"/>
    <n v="4.0999999999999996"/>
    <n v="4"/>
    <n v="4.1107142857142858"/>
    <n v="18998"/>
    <n v="17.588639588934914"/>
    <n v="265953002"/>
    <s v="&gt;₹50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PSZ3V"/>
    <s v="Tukzer Capacitive Stylus Pen for Touch Screens Devices, Fine Point, Lightweight Metal Body with Magnetism Cover Cap for Smartphones/Tablets/iPad/iPad Pro/iPhone (Grey)"/>
    <s v="Electronics"/>
    <s v="Mobiles&amp;Accessories"/>
    <s v="MobileAccessories"/>
    <s v="StylusPens"/>
    <n v="349"/>
    <n v="999"/>
    <n v="0.65"/>
    <s v="Yes"/>
    <n v="3.8"/>
    <n v="4"/>
    <n v="4.0750000000000002"/>
    <n v="16557"/>
    <n v="17.192457103896828"/>
    <n v="5778393"/>
    <s v="₹200-₹50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752LL57V"/>
    <s v="Casio MJ-12D 150 Steps Check and Correct Desktop Calculator"/>
    <s v="OfficeProducts"/>
    <s v="OfficeElectronics"/>
    <s v="Calculators"/>
    <s v="Calculators"/>
    <n v="440"/>
    <n v="440"/>
    <n v="0"/>
    <s v="No"/>
    <n v="4.5"/>
    <n v="5"/>
    <n v="4.4666666666666668"/>
    <n v="8610"/>
    <n v="17.576572698565425"/>
    <n v="3788400"/>
    <s v="₹200-₹5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9GP6FBZT"/>
    <s v="OpenTech¬Æ Military-Grade Tempered Glass Screen Protector Compatible for iPhone 13/13 Pro / 14 with Edge to Edge Coverage and Easy Installation kit (6.1 Inches)"/>
    <s v="Electronics"/>
    <s v="Mobiles&amp;Accessories"/>
    <s v="MobileAccessories"/>
    <s v="Maintenance,Upkeep&amp;Repairs"/>
    <n v="299"/>
    <n v="999"/>
    <n v="0.7"/>
    <s v="Yes"/>
    <n v="4.3"/>
    <n v="4"/>
    <n v="4.45"/>
    <n v="8891"/>
    <n v="17.573047570419941"/>
    <n v="2658409"/>
    <s v="₹200-₹50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765B3TH7"/>
    <s v="Gizga Essentials Hard Drive Case Shell, 6.35cm/2.5-inch, Portable Storage Organizer Bag for Earphone USB Cable Power Bank Mobile Charger Digital Gadget Hard Disk, Water Resistance Material, Black"/>
    <s v="Computers&amp;Accessories"/>
    <s v="Accessories&amp;Peripherals"/>
    <s v="HardDiskBags"/>
    <s v="HardDiskBags"/>
    <n v="199"/>
    <n v="599"/>
    <n v="0.67"/>
    <s v="Yes"/>
    <n v="4.5"/>
    <n v="5"/>
    <n v="4.25"/>
    <n v="13568"/>
    <n v="17.563328330478722"/>
    <n v="2700032"/>
    <s v="&lt;₹20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949SBKMP"/>
    <s v="boAt Flash Edition Smart Watch with Activity Tracker, Multiple Sports Modes, 1.3&quot; Screen, 170+ Watch Faces, Sleep Monitor, Gesture, Camera &amp; Music Control, IP68 &amp; 7 Days Battery Life(Lightning Black)"/>
    <s v="Electronics"/>
    <s v="WearableTechnology"/>
    <s v="SmartWatches"/>
    <s v="SmartWatches"/>
    <n v="1799"/>
    <n v="6990"/>
    <n v="0.74"/>
    <s v="Yes"/>
    <n v="4"/>
    <n v="4"/>
    <n v="3.9590909090909081"/>
    <n v="26880"/>
    <n v="17.536577098080851"/>
    <n v="48357120"/>
    <s v="&gt;₹5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7JB2Y4SR"/>
    <s v="Classmate Octane Colour Burst-Multicolour Gel Pens (Pack of 10) | Gold &amp; Silver Glitter Sparkle Pens|10 colour ink shades for art lovers and kids|Fun at home essentials"/>
    <s v="Home&amp;Kitchen"/>
    <s v="CraftMaterials"/>
    <s v="DrawingMaterials"/>
    <s v="DrawingMedia"/>
    <n v="90"/>
    <n v="100"/>
    <n v="0.1"/>
    <s v="No"/>
    <n v="4.4000000000000004"/>
    <n v="4"/>
    <n v="4.3499999999999996"/>
    <n v="10718"/>
    <n v="17.531171078511143"/>
    <n v="964620"/>
    <s v="&lt;₹200"/>
    <s v="10 Rich colours with silver and gold options|Comforatble writing grip|Stylish sculpted design"/>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59M539M"/>
    <s v="TP-LINK AC1300 Archer T3U Plus High Gain USB 3.0 Wi-Fi Dongle, Wireless Dual Band MU-MIMO WiFi Adapter with High Gain Antenna, Supports Windows 11/10/8.1/8/7/XP/MacOS"/>
    <s v="Computers&amp;Accessories"/>
    <s v="NetworkingDevices"/>
    <s v="NetworkAdapters"/>
    <s v="WirelessUSBAdapters"/>
    <n v="1699"/>
    <n v="2999"/>
    <n v="0.43"/>
    <s v="No"/>
    <n v="4.4000000000000004"/>
    <n v="4"/>
    <n v="3.9888888888888889"/>
    <n v="24780"/>
    <n v="17.52765176824834"/>
    <n v="42101220"/>
    <s v="&gt;₹50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0N3XLDW0"/>
    <s v="ENVIE ECR-20 Charger for AA &amp; AAA Rechargeable Batteries"/>
    <s v="Electronics"/>
    <s v="Cameras&amp;Photography"/>
    <s v="Accessories"/>
    <s v="Batteries&amp;Chargers"/>
    <n v="299"/>
    <n v="400"/>
    <n v="0.25"/>
    <s v="No"/>
    <n v="3.8"/>
    <n v="4"/>
    <n v="3.8"/>
    <n v="40895"/>
    <n v="17.524387162140691"/>
    <n v="12227605"/>
    <s v="₹200-₹5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83GKDRKR"/>
    <s v="Havells Aqua Plus 1.2 litre Double Wall Kettle / 304 Stainless Steel Inner Body / Cool touch outer body / Wider mouth/ 2 Year warranty (Black, 1500 Watt)"/>
    <s v="Home&amp;Kitchen"/>
    <s v="Kitchen&amp;HomeAppliances"/>
    <s v="SmallKitchenAppliances"/>
    <s v="Kettles&amp;HotWaterDispensers"/>
    <n v="1625"/>
    <n v="2995"/>
    <n v="0.46"/>
    <s v="No"/>
    <n v="4.5"/>
    <n v="5"/>
    <n v="4.0071428571428571"/>
    <n v="23484"/>
    <n v="17.514382190680777"/>
    <n v="38161500"/>
    <s v="&gt;₹500"/>
    <s v="Auto shut off function|Integrated stainless steel function. 360¬∞ Cordless Kettle|304 stainless steel interior with no plastic|Energy saving, cool touch outer body with no scalding hazard|Wide mouth for ease filling, pouring and cleanin"/>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8CF3B7N1"/>
    <s v="Portronics Konnect L 1.2M Fast Charging 3A 8 Pin USB Cable with Charge &amp; Sync Function for iPhone, iPad (Grey)"/>
    <s v="Computers&amp;Accessories"/>
    <s v="Accessories&amp;Peripherals"/>
    <s v="Cables&amp;Accessories"/>
    <s v="Cables"/>
    <n v="154"/>
    <n v="399"/>
    <n v="0.61"/>
    <s v="Yes"/>
    <n v="4.2"/>
    <n v="4"/>
    <n v="4.1414965986394563"/>
    <n v="16905"/>
    <n v="17.510416859813663"/>
    <n v="2603370"/>
    <s v="&lt;₹20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QCWY5XV"/>
    <s v="Mobilife Bluetooth Extendable Selfie Stick with Tripod Stand and Wireless Remote,3-in-1 Multifunctional Selfie Stick Tripod for iPhone Samsung Mi Realme Oppo Vivo Google More,Black"/>
    <s v="Electronics"/>
    <s v="Mobiles&amp;Accessories"/>
    <s v="MobileAccessories"/>
    <s v="Photo&amp;VideoAccessories"/>
    <n v="599"/>
    <n v="1399"/>
    <n v="0.56999999999999995"/>
    <s v="Yes"/>
    <n v="4.0999999999999996"/>
    <n v="4"/>
    <n v="4.125"/>
    <n v="14560"/>
    <n v="17.17316370771568"/>
    <n v="8721440"/>
    <s v="&gt;₹50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0MFPCY5C"/>
    <s v="GIZGA essentials Universal Silicone Keyboard Protector Skin for 15.6-inches Laptop (5 x 6 x 3 inches)"/>
    <s v="Computers&amp;Accessories"/>
    <s v="Accessories&amp;Peripherals"/>
    <s v="Keyboards,Mice&amp;InputDevices"/>
    <s v="Keyboard&amp;MiceAccessories"/>
    <n v="39"/>
    <n v="299"/>
    <n v="0.87"/>
    <s v="Yes"/>
    <n v="3.5"/>
    <n v="4"/>
    <n v="4.1800000000000006"/>
    <n v="15233"/>
    <n v="17.484162316255791"/>
    <n v="594087"/>
    <s v="&lt;₹20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8MC57J31"/>
    <s v="MI 10000mAh Lithium Ion, Lithium Polymer Power Bank Pocket Pro with 22.5 Watt Fast Charging, Dual Input Ports(Micro-USB and Type C), Triple Output Ports, (Black)"/>
    <s v="Electronics"/>
    <s v="Mobiles&amp;Accessories"/>
    <s v="MobileAccessories"/>
    <s v="Chargers"/>
    <n v="1499"/>
    <n v="2499"/>
    <n v="0.4"/>
    <s v="No"/>
    <n v="4.3"/>
    <n v="4"/>
    <n v="4.1571428571428584"/>
    <n v="15970"/>
    <n v="17.473852055962524"/>
    <n v="23939030"/>
    <s v="&gt;₹500"/>
    <s v="22.5W Ultra Fast Charging|Super light-weight and Pocket sized|Power delivery 3.0|Triple output port|Charging time - 6 hours"/>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148NPH9I"/>
    <s v="Logitech K380 Wireless Multi-Device Keyboard for Windows, Apple iOS, Apple TV Android or Chrome, Bluetooth, Compact Space-Saving Design, PC/Mac/Laptop/Smartphone/Tablet (Dark Grey)"/>
    <s v="Computers&amp;Accessories"/>
    <s v="Accessories&amp;Peripherals"/>
    <s v="Keyboards,Mice&amp;InputDevices"/>
    <s v="Keyboards"/>
    <n v="2640"/>
    <n v="3195"/>
    <n v="0.17"/>
    <s v="No"/>
    <n v="4.5"/>
    <n v="5"/>
    <n v="4.1500000000000004"/>
    <n v="16146"/>
    <n v="17.463581157894136"/>
    <n v="42625440"/>
    <s v="&gt;₹50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7W7Z6DVL"/>
    <s v="Infinity (JBL Fuze 100, Wireless Portable Bluetooth Speaker with Mic, Deep Bass, Dual Equalizer, IPX7 Waterproof, Rugged Fabric Design (Black)"/>
    <s v="Electronics"/>
    <s v="HomeAudio"/>
    <s v="Speakers"/>
    <s v="OutdoorSpeakers"/>
    <n v="1499"/>
    <n v="2999"/>
    <n v="0.5"/>
    <s v="Yes"/>
    <n v="4.0999999999999996"/>
    <n v="4"/>
    <n v="3.9666666666666663"/>
    <n v="25262"/>
    <n v="17.463190190892597"/>
    <n v="37867738"/>
    <s v="&gt;₹50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8MZQBFLN"/>
    <s v="Callas Multipurpose Foldable Laptop Table with Cup Holder | Drawer | Mac Holder | Table Holder Study Table, Breakfast Table, Foldable and Portable/Ergonomic &amp; Rounded Edges/Non-Slip Legs (WA-27-Black)"/>
    <s v="Computers&amp;Accessories"/>
    <s v="Accessories&amp;Peripherals"/>
    <s v="LaptopAccessories"/>
    <s v="Lapdesks"/>
    <n v="849"/>
    <n v="4999"/>
    <n v="0.83"/>
    <s v="Yes"/>
    <n v="4"/>
    <n v="4"/>
    <n v="4.05"/>
    <n v="20457"/>
    <n v="17.458995855803803"/>
    <n v="17367993"/>
    <s v="&gt;₹50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B3CPQ5PF"/>
    <s v="OnePlus Nord 2T 5G (Jade Fog, 8GB RAM, 128GB Storage)"/>
    <s v="Electronics"/>
    <s v="Mobiles&amp;Accessories"/>
    <s v="Smartphones&amp;BasicMobiles"/>
    <s v="Smartphones"/>
    <n v="28999"/>
    <n v="28999"/>
    <n v="0"/>
    <s v="No"/>
    <n v="4.3"/>
    <n v="4"/>
    <n v="4.1111111111111107"/>
    <n v="17415"/>
    <n v="17.435010154802487"/>
    <n v="505017585"/>
    <s v="&gt;₹50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LT9BMPP"/>
    <s v="Logitech G102 USB Light Sync Gaming Mouse with Customizable RGB Lighting, 6 Programmable Buttons, Gaming Grade Sensor, 8K DPI Tracking, 16.8mn Color, Light Weight - Black"/>
    <s v="Computers&amp;Accessories"/>
    <s v="Accessories&amp;Peripherals"/>
    <s v="PCGamingPeripherals"/>
    <s v="GamingMice"/>
    <n v="1495"/>
    <n v="1995"/>
    <n v="0.25"/>
    <s v="No"/>
    <n v="4.5"/>
    <n v="5"/>
    <n v="4.333333333333333"/>
    <n v="10541"/>
    <n v="17.43266638480873"/>
    <n v="15758795"/>
    <s v="&gt;₹50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B23LW7NV"/>
    <s v="Spigen EZ Fit Tempered Glass Screen Protector for iPhone 14 Pro Max - 2 Pack (Sensor Protection)"/>
    <s v="Electronics"/>
    <s v="Mobiles&amp;Accessories"/>
    <s v="MobileAccessories"/>
    <s v="Maintenance,Upkeep&amp;Repairs"/>
    <n v="999"/>
    <n v="2899"/>
    <n v="0.66"/>
    <s v="Yes"/>
    <n v="4.7"/>
    <n v="5"/>
    <n v="4.4800000000000004"/>
    <n v="7779"/>
    <n v="17.431588594513808"/>
    <n v="7771221"/>
    <s v="&gt;₹50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7R2V1W8"/>
    <s v="Bajaj Splendora 3 Litre 3KW IWH Instant Water Heater (Geyser), White"/>
    <s v="Home&amp;Kitchen"/>
    <s v="Heating,Cooling&amp;AirQuality"/>
    <s v="WaterHeaters&amp;Geysers"/>
    <s v="InstantWaterHeaters"/>
    <n v="2599"/>
    <n v="5890"/>
    <n v="0.56000000000000005"/>
    <s v="Yes"/>
    <n v="4.0999999999999996"/>
    <n v="4"/>
    <n v="4.0181818181818176"/>
    <n v="21783"/>
    <n v="17.431425742933666"/>
    <n v="56614017"/>
    <s v="&gt;₹500"/>
    <s v="ABS outer body with SS tank|Copper heating element with efficient longer life|Suitable for 6 bar pressure|Unique Weldfree joint in outer metal body|It come with fire retardent cable and neon indicator for heating"/>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B3CQBRB4"/>
    <s v="OnePlus Nord 2T 5G (Gray Shadow, 8GB RAM, 128GB Storage)"/>
    <s v="Electronics"/>
    <s v="Mobiles&amp;Accessories"/>
    <s v="Smartphones&amp;BasicMobiles"/>
    <s v="Smartphones"/>
    <n v="28999"/>
    <n v="28999"/>
    <n v="0"/>
    <s v="No"/>
    <n v="4.3"/>
    <n v="4"/>
    <n v="4.1038461538461544"/>
    <n v="17415"/>
    <n v="17.404199845797123"/>
    <n v="505017585"/>
    <s v="&gt;₹50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6394NY5"/>
    <s v="TABLE MAGIC Multipurpose Laptop Table Mat Finish Top Work at Home Study Table (TM Regular- Black) (Alloy Steel)"/>
    <s v="Computers&amp;Accessories"/>
    <s v="Accessories&amp;Peripherals"/>
    <s v="LaptopAccessories"/>
    <s v="LaptopAccessories"/>
    <n v="1399"/>
    <n v="2490"/>
    <n v="0.44"/>
    <s v="No"/>
    <n v="4.3"/>
    <n v="4"/>
    <n v="4.3"/>
    <n v="11074"/>
    <n v="17.390678060048959"/>
    <n v="15492526"/>
    <s v="&gt;₹500"/>
    <s v="The 18-in-1 multipurpose table 6-height quick adjustment Min- 54cm (21.25√¢?¬ù) Max-73cm (28.75√¢?¬ù) surely accommodate all age group. Quick and effortless 3 angles adjustment of top, no tool required to assemble or adjust height and angles"/>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8K4RDQ71"/>
    <s v="Tukzer Capacitive Stylus Pen for Touch Screens Devices, Fine Point, Lightweight Metal Body with Magnetism Cover Cap for Smartphones/Tablets/iPad/iPad Pro/iPhone (White)"/>
    <s v="Electronics"/>
    <s v="Mobiles&amp;Accessories"/>
    <s v="MobileAccessories"/>
    <s v="StylusPens"/>
    <n v="349"/>
    <n v="999"/>
    <n v="0.65"/>
    <s v="Yes"/>
    <n v="3.8"/>
    <n v="4"/>
    <n v="4.166666666666667"/>
    <n v="16557"/>
    <n v="17.579199492737043"/>
    <n v="5778393"/>
    <s v="₹200-₹50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7Z53L5QL"/>
    <s v="ProElite Faux Leather Smart Flip Case Cover for Apple iPad 10.2&quot; 9th Gen (2021) / 8th Gen / 7th Gen with Stylus Pen, Black"/>
    <s v="Computers&amp;Accessories"/>
    <s v="Accessories&amp;Peripherals"/>
    <s v="TabletAccessories"/>
    <s v="Bags,Cases&amp;Sleeves"/>
    <n v="549"/>
    <n v="1499"/>
    <n v="0.63"/>
    <s v="Yes"/>
    <n v="4.3"/>
    <n v="4"/>
    <n v="4.3"/>
    <n v="11006"/>
    <n v="17.379176555845124"/>
    <n v="6042294"/>
    <s v="&gt;₹50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B3D39RKV"/>
    <s v="OnePlus Nord 2T 5G (Jade Fog, 12GB RAM, 256GB Storage)"/>
    <s v="Electronics"/>
    <s v="Mobiles&amp;Accessories"/>
    <s v="Smartphones&amp;BasicMobiles"/>
    <s v="Smartphones"/>
    <n v="33999"/>
    <n v="33999"/>
    <n v="0"/>
    <s v="No"/>
    <n v="4.3"/>
    <n v="4"/>
    <n v="4.0960000000000001"/>
    <n v="17415"/>
    <n v="17.370924712071321"/>
    <n v="592092585"/>
    <s v="&gt;₹50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1MQ2A86A"/>
    <s v="Logitech M331 Silent Plus Wireless Mouse, 2.4GHz with USB Nano Receiver, 1000 DPI Optical Tracking, 3 Buttons, 24 Month Life Battery, PC/Mac/Laptop - Black"/>
    <s v="Computers&amp;Accessories"/>
    <s v="Accessories&amp;Peripherals"/>
    <s v="Keyboards,Mice&amp;InputDevices"/>
    <s v="Mice"/>
    <n v="1295"/>
    <n v="1645"/>
    <n v="0.21"/>
    <s v="No"/>
    <n v="4.5999999999999996"/>
    <n v="5"/>
    <n v="4.2437500000000004"/>
    <n v="12375"/>
    <n v="17.367887651058751"/>
    <n v="16025625"/>
    <s v="&gt;₹50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W56GLOQ"/>
    <s v="Wonderchef Nutri-blend Mixer, Grinder &amp; Blender | Powerful 400W 22000 RPM motor | Stainless steel Blades | 2 unbreakable jars | 2 Years warranty | Online recipe book by Chef Sanjeev Kapoor | Black"/>
    <s v="Home&amp;Kitchen"/>
    <s v="Kitchen&amp;HomeAppliances"/>
    <s v="SmallKitchenAppliances"/>
    <s v="JuicerMixerGrinders"/>
    <n v="2699"/>
    <n v="5000"/>
    <n v="0.46"/>
    <s v="No"/>
    <n v="4"/>
    <n v="4"/>
    <n v="3.9307692307692301"/>
    <n v="26164"/>
    <n v="17.365040751289801"/>
    <n v="70616636"/>
    <s v="&gt;₹5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G28Z33M"/>
    <s v="realme Buds Classic Wired in Ear Earphones with Mic (Black)"/>
    <s v="Electronics"/>
    <s v="Headphones,Earbuds&amp;Accessories"/>
    <s v="Headphones"/>
    <s v="In-Ear"/>
    <n v="399"/>
    <n v="699"/>
    <n v="0.43"/>
    <s v="No"/>
    <n v="4"/>
    <n v="4"/>
    <n v="3.7923076923076926"/>
    <n v="37817"/>
    <n v="17.360041452708192"/>
    <n v="15088983"/>
    <s v="₹200-₹50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75JJ5NQC"/>
    <s v="Butterfly Smart Mixer Grinder, 750W, 4 Jars (Grey)"/>
    <s v="Home&amp;Kitchen"/>
    <s v="Kitchen&amp;HomeAppliances"/>
    <s v="SmallKitchenAppliances"/>
    <s v="MixerGrinders"/>
    <n v="3199"/>
    <n v="4999"/>
    <n v="0.36"/>
    <s v="No"/>
    <n v="4"/>
    <n v="4"/>
    <n v="4.0181818181818185"/>
    <n v="20869"/>
    <n v="17.356626568063007"/>
    <n v="66759931"/>
    <s v="&gt;₹50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5 star,LED light is not there.,Nice look,Better,Nice,Worthy product,Nice product,Noice very high improve that first priority"/>
    <s v="Superb,,Easy to use and low sound hearing good look,Value of the money,Good product,Fine grinding,Nice product,Good"/>
  </r>
  <r>
    <s v="B08BQ947H3"/>
    <s v="LIRAMARK Webcam Cover Slide, Ultra Thin Laptop Camera Cover Slide Blocker for Computer MacBook Pro iMac PC Tablet (Pack of 3)"/>
    <s v="Computers&amp;Accessories"/>
    <s v="Accessories&amp;Peripherals"/>
    <s v="LaptopAccessories"/>
    <s v="CameraPrivacyCovers"/>
    <n v="149"/>
    <n v="149"/>
    <n v="0"/>
    <s v="No"/>
    <n v="4.3"/>
    <n v="4"/>
    <n v="4.3"/>
    <n v="10833"/>
    <n v="17.34959197438009"/>
    <n v="1614117"/>
    <s v="&lt;₹20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7RZZ1QSW"/>
    <s v="SLOVIC¬Æ Tripod Mount Adapter| Tripod Mobile Holder|Tripod Phone Mount(Made in India)| Smartphone Clip Clipper 360 Degree for Taking Magic Video Shots &amp; Pictures."/>
    <s v="Electronics"/>
    <s v="Cameras&amp;Photography"/>
    <s v="Accessories"/>
    <s v="Tripods&amp;Monopods"/>
    <n v="326"/>
    <n v="799"/>
    <n v="0.59"/>
    <s v="Yes"/>
    <n v="4.4000000000000004"/>
    <n v="4"/>
    <n v="4.3000000000000007"/>
    <n v="10773"/>
    <n v="17.339220976202725"/>
    <n v="3511998"/>
    <s v="₹200-₹5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72J83V9W"/>
    <s v="Philips PowerPro FC9352/01 Compact Bagless Vacuum Cleaner (Blue)"/>
    <s v="Home&amp;Kitchen"/>
    <s v="Kitchen&amp;HomeAppliances"/>
    <s v="Vacuum,Cleaning&amp;Ironing"/>
    <s v="Vacuums&amp;FloorCare"/>
    <n v="8999"/>
    <n v="9995"/>
    <n v="0.1"/>
    <s v="No"/>
    <n v="4.4000000000000004"/>
    <n v="4"/>
    <n v="4.0736842105263165"/>
    <n v="17994"/>
    <n v="17.334144908765431"/>
    <n v="161928006"/>
    <s v="&gt;₹50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78G6ZF5Z"/>
    <s v="Oraimo 18W USB &amp; Type-C Dual Output Super Fast Charger Wall Adapter PE2.0&amp;Quick Charge 3.0 &amp; Power Delivery 3.0 Compatible for iPhone 13/13 Mini/13 Pro Max/12/12 Pro Max, iPad Mini/Pro, Pixel, Galaxy, Airpods Pro"/>
    <s v="Electronics"/>
    <s v="Mobiles&amp;Accessories"/>
    <s v="MobileAccessories"/>
    <s v="Chargers"/>
    <n v="699"/>
    <n v="1199"/>
    <n v="0.42"/>
    <s v="No"/>
    <n v="4"/>
    <n v="4"/>
    <n v="4.1500000000000004"/>
    <n v="14404"/>
    <n v="17.257830039858195"/>
    <n v="10068396"/>
    <s v="&gt;₹50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8WRWPM22"/>
    <s v="boAt Micro USB 55 Tangle-free, Sturdy Micro USB Cable with 3A Fast Charging &amp; 480mbps Data Transmission (Black)"/>
    <s v="Computers&amp;Accessories"/>
    <s v="Accessories&amp;Peripherals"/>
    <s v="Cables&amp;Accessories"/>
    <s v="Cables"/>
    <n v="176.63"/>
    <n v="499"/>
    <n v="0.65"/>
    <s v="Yes"/>
    <n v="4.0999999999999996"/>
    <n v="4"/>
    <n v="4.14109589041096"/>
    <n v="15188"/>
    <n v="17.316113311654746"/>
    <n v="2682656.44"/>
    <s v="&lt;₹20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0A7PLVU6"/>
    <s v="Orpat HHB-100E WOB 250-Watt Hand Blender (White)"/>
    <s v="Home&amp;Kitchen"/>
    <s v="Kitchen&amp;HomeAppliances"/>
    <s v="SmallKitchenAppliances"/>
    <s v="HandBlenders"/>
    <n v="753"/>
    <n v="899"/>
    <n v="0.16"/>
    <s v="No"/>
    <n v="4.2"/>
    <n v="4"/>
    <n v="4.0578947368421048"/>
    <n v="18462"/>
    <n v="17.312205525954141"/>
    <n v="13901886"/>
    <s v="&gt;₹50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96NTB9XT"/>
    <s v="Aquaguard Aura RO+UV+UF+Taste Adjuster(MTDS) with Active Copper &amp; Zinc 7L water purifier,8 stages of purification,suitable for borewell,tanker,municipal water(Black) from Eureka Forbes"/>
    <s v="Home&amp;Kitchen"/>
    <s v="Kitchen&amp;HomeAppliances"/>
    <s v="WaterPurifiers&amp;Accessories"/>
    <s v="WaterFilters&amp;Purifiers"/>
    <n v="15999"/>
    <n v="24500"/>
    <n v="0.35"/>
    <s v="No"/>
    <n v="4"/>
    <n v="4"/>
    <n v="4.22"/>
    <n v="11206"/>
    <n v="17.088845149559607"/>
    <n v="179284794"/>
    <s v="&gt;₹5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13B2WGT6"/>
    <s v="HealthSense Chef-Mate KS 33 Digital Kitchen Weighing Scale &amp; Food Weight Machine for Health, Fitness, Home Baking &amp; Cooking with Free Bowl, 1 Year Warranty &amp; Batteries Included"/>
    <s v="Home&amp;Kitchen"/>
    <s v="Kitchen&amp;HomeAppliances"/>
    <s v="SmallKitchenAppliances"/>
    <s v="DigitalKitchenScales"/>
    <n v="1099"/>
    <n v="1899"/>
    <n v="0.42"/>
    <s v="No"/>
    <n v="4.3"/>
    <n v="4"/>
    <n v="4.1363636363636358"/>
    <n v="15276"/>
    <n v="17.306702961593039"/>
    <n v="16788324"/>
    <s v="&gt;₹50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89WB69Y1"/>
    <s v="USB Charger, Oraimo Elite Dual Port 5V/2.4A Wall Charger, USB Wall Charger Adapter for iPhone 11/Xs/XS Max/XR/X/8/7/6/Plus, iPad Pro/Air 2/Mini 3/Mini 4, Samsung S4/S5, and More"/>
    <s v="Electronics"/>
    <s v="Mobiles&amp;Accessories"/>
    <s v="MobileAccessories"/>
    <s v="Chargers"/>
    <n v="249"/>
    <n v="649"/>
    <n v="0.62"/>
    <s v="Yes"/>
    <n v="4"/>
    <n v="4"/>
    <n v="4.1578947368421062"/>
    <n v="14404"/>
    <n v="17.290660407720956"/>
    <n v="3586596"/>
    <s v="₹200-₹50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LONQBDG"/>
    <s v="AmazonBasics USB Type-C to Micro-B 2.0 Cable - 6 Inches (15.2 Centimeters) - White"/>
    <s v="Computers&amp;Accessories"/>
    <s v="Accessories&amp;Peripherals"/>
    <s v="Cables&amp;Accessories"/>
    <s v="Cables"/>
    <n v="349"/>
    <n v="899"/>
    <n v="0.61"/>
    <s v="Yes"/>
    <n v="4.0999999999999996"/>
    <n v="4"/>
    <n v="4.1413793103448286"/>
    <n v="14896"/>
    <n v="17.282385103921523"/>
    <n v="5198704"/>
    <s v="₹200-₹50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7Z1YVP72"/>
    <s v="AirCase Protective Laptop Bag Sleeve fits Upto 15.6&quot; Laptop/ MacBook, Wrinkle Free, Padded, Waterproof Light Neoprene case Cover Pouch, for Men &amp; Women, Black- 6 Months Warranty"/>
    <s v="Computers&amp;Accessories"/>
    <s v="Accessories&amp;Peripherals"/>
    <s v="LaptopAccessories"/>
    <s v="Bags&amp;Sleeves"/>
    <n v="449"/>
    <n v="999"/>
    <n v="0.55000000000000004"/>
    <s v="Yes"/>
    <n v="4.3"/>
    <n v="4"/>
    <n v="4.26"/>
    <n v="11330"/>
    <n v="17.271182700471019"/>
    <n v="5087170"/>
    <s v="₹200-₹50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8ZTJT2R"/>
    <s v="Havells Immersion HB15 1500 Watt (White Blue)"/>
    <s v="Home&amp;Kitchen"/>
    <s v="Heating,Cooling&amp;AirQuality"/>
    <s v="WaterHeaters&amp;Geysers"/>
    <s v="ImmersionRods"/>
    <n v="719"/>
    <n v="1295"/>
    <n v="0.44"/>
    <s v="No"/>
    <n v="4.2"/>
    <n v="4"/>
    <n v="4.0750000000000002"/>
    <n v="17218"/>
    <n v="17.261732298580895"/>
    <n v="12379742"/>
    <s v="&gt;₹50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7WG8PDCW"/>
    <s v="pTron Bullet Pro 36W PD Quick Charger, 3 Port Fast Car Charger Adapter - Compatible with All Smartphones &amp; Tablets (Black)"/>
    <s v="Electronics"/>
    <s v="Mobiles&amp;Accessories"/>
    <s v="MobileAccessories"/>
    <s v="Chargers"/>
    <n v="349"/>
    <n v="1299"/>
    <n v="0.73"/>
    <s v="Yes"/>
    <n v="4"/>
    <n v="4"/>
    <n v="4.166666666666667"/>
    <n v="14282"/>
    <n v="17.311747650809057"/>
    <n v="4984418"/>
    <s v="₹200-₹50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9YV42QHZ"/>
    <s v="Fire-Boltt Ninja 3 Smartwatch Full Touch 1.69 &quot; &amp; 60 Sports Modes with IP68, Sp02 Tracking, Over 100 Cloud based watch faces ( Green )"/>
    <s v="Electronics"/>
    <s v="WearableTechnology"/>
    <s v="SmartWatches"/>
    <s v="SmartWatches"/>
    <n v="1499"/>
    <n v="7999"/>
    <n v="0.81"/>
    <s v="Yes"/>
    <n v="4.2"/>
    <n v="4"/>
    <n v="3.9581395348837205"/>
    <n v="22638"/>
    <n v="17.237132608337092"/>
    <n v="33934362"/>
    <s v="&gt;₹50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8GSQXLJ2"/>
    <s v="Crompton Arno Neo 15-L 5 Star Rated Storage Water Heater (Geyser) with Advanced 3 Level Safety (Grey)"/>
    <s v="Home&amp;Kitchen"/>
    <s v="Heating,Cooling&amp;AirQuality"/>
    <s v="WaterHeaters&amp;Geysers"/>
    <s v="StorageWaterHeaters"/>
    <n v="6199"/>
    <n v="10400"/>
    <n v="0.4"/>
    <s v="No"/>
    <n v="4.0999999999999996"/>
    <n v="4"/>
    <n v="4.1416666666666666"/>
    <n v="14391"/>
    <n v="17.221551764314459"/>
    <n v="89209809"/>
    <s v="&gt;₹5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N6IJG0F"/>
    <s v="Morphy Richards Daisy 1000W Dry Iron with American Heritage Non-Stick Coated Soleplate, White"/>
    <s v="Home&amp;Kitchen"/>
    <s v="Kitchen&amp;HomeAppliances"/>
    <s v="Vacuum,Cleaning&amp;Ironing"/>
    <s v="Irons,Steamers&amp;Accessories"/>
    <n v="559"/>
    <n v="1010"/>
    <n v="0.45"/>
    <s v="No"/>
    <n v="4.0999999999999996"/>
    <n v="4"/>
    <n v="4.0622641509433954"/>
    <n v="17325"/>
    <n v="17.218712191633223"/>
    <n v="9684675"/>
    <s v="&gt;₹500"/>
    <s v="Aesthetically crafted plastic body|Temperature control for more convenience|Comes with a swivel cord that makes movement easy|American heritage non stick coated sole plate|Comes with a neon indicator|Unique floral design with Wooden Pattern Handle|Warranty: 2 years on product"/>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9YV463SW"/>
    <s v="Fire-Boltt Ninja 3 Smartwatch Full Touch 1.69 &quot; &amp; 60 Sports Modes with IP68, Sp02 Tracking, Over 100 Cloud based watch faces ( Silver )"/>
    <s v="Electronics"/>
    <s v="WearableTechnology"/>
    <s v="SmartWatches"/>
    <s v="SmartWatches"/>
    <n v="1499"/>
    <n v="9999"/>
    <n v="0.85"/>
    <s v="Yes"/>
    <n v="4.2"/>
    <n v="4"/>
    <n v="3.9523809523809517"/>
    <n v="22638"/>
    <n v="17.212054803635798"/>
    <n v="33934362"/>
    <s v="&gt;₹50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073QGKAS"/>
    <s v="Bajaj ATX 4 750-Watt Pop-up Toaster (White)"/>
    <s v="Home&amp;Kitchen"/>
    <s v="Kitchen&amp;HomeAppliances"/>
    <s v="SmallKitchenAppliances"/>
    <s v="Pop-upToasters"/>
    <n v="1499"/>
    <n v="1499"/>
    <n v="0"/>
    <s v="No"/>
    <n v="4.3"/>
    <n v="4"/>
    <n v="4.333333333333333"/>
    <n v="9331"/>
    <n v="17.203223830527431"/>
    <n v="13987169"/>
    <s v="&gt;₹50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7PFJ5VQD"/>
    <s v="Agaro Blaze USBA to micro +Type C 2in1 Braided 1.2M Cable"/>
    <s v="Computers&amp;Accessories"/>
    <s v="Accessories&amp;Peripherals"/>
    <s v="Cables&amp;Accessories"/>
    <s v="Cables"/>
    <n v="159"/>
    <n v="595"/>
    <n v="0.73"/>
    <s v="Yes"/>
    <n v="4.3"/>
    <n v="4"/>
    <n v="4.1416666666666675"/>
    <n v="14184"/>
    <n v="17.195493183712838"/>
    <n v="2255256"/>
    <s v="&lt;₹200"/>
    <s v="1.2 Meters Long Cable|Nylon Braided Cable|Quick Charging and Data sync ensures rapid charging at 2.4A|Alloy Shell Connectors and 100 percent Pure Copper|Sturdy and Durable with 10000 + bend lifespan"/>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798PJPCL"/>
    <s v="Portronics My buddy plus Adjustable Laptop cooling Table (Brown)"/>
    <s v="Computers&amp;Accessories"/>
    <s v="Accessories&amp;Peripherals"/>
    <s v="LaptopAccessories"/>
    <s v="Lapdesks"/>
    <n v="1889"/>
    <n v="2699"/>
    <n v="0.3"/>
    <s v="No"/>
    <n v="4.3"/>
    <n v="4"/>
    <n v="4.0545454545454538"/>
    <n v="17394"/>
    <n v="17.192993610502626"/>
    <n v="32857266"/>
    <s v="&gt;₹50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YV4RG4D"/>
    <s v="Fire-Boltt Ninja 3 Smartwatch Full Touch 1.69 &amp; 60 Sports Modes with IP68, Sp02 Tracking, Over 100 Cloud based watch faces - Black"/>
    <s v="Electronics"/>
    <s v="WearableTechnology"/>
    <s v="SmartWatches"/>
    <s v="SmartWatches"/>
    <n v="1499"/>
    <n v="7999"/>
    <n v="0.81"/>
    <s v="Yes"/>
    <n v="4.2"/>
    <n v="4"/>
    <n v="3.9463414634146337"/>
    <n v="22636"/>
    <n v="17.185602275686861"/>
    <n v="33931364"/>
    <s v="&gt;₹50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0LXTFMRS"/>
    <s v="PIDILITE Fevicryl Acrylic Colours Sunflower Kit (10 Colors x 15 ml) DIY Paint, Rich Pigment, Non-Craking Paint for Canvas, Wood, Leather, Earthenware, Metal, Diwali Gifts for Diwali"/>
    <s v="Home&amp;Kitchen"/>
    <s v="CraftMaterials"/>
    <s v="PaintingMaterials"/>
    <s v="Paints"/>
    <n v="191"/>
    <n v="225"/>
    <n v="0.15"/>
    <s v="No"/>
    <n v="4.4000000000000004"/>
    <n v="4"/>
    <n v="4.45"/>
    <n v="7203"/>
    <n v="17.166202983456358"/>
    <n v="1375773"/>
    <s v="&lt;₹20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8ZN4B121"/>
    <s v="WeCool Bluetooth Extendable Selfie Sticks with Wireless Remote and Tripod Stand, 3-in-1 Multifunctional Selfie Stick with Tripod Stand Compatible with iPhone/OnePlus/Samsung/Oppo/Vivo and All Phones"/>
    <s v="Electronics"/>
    <s v="Mobiles&amp;Accessories"/>
    <s v="MobileAccessories"/>
    <s v="Photo&amp;VideoAccessories"/>
    <n v="539"/>
    <n v="1599"/>
    <n v="0.66"/>
    <s v="Yes"/>
    <n v="3.8"/>
    <n v="4"/>
    <n v="4.1333333333333329"/>
    <n v="14648"/>
    <n v="17.218672979882314"/>
    <n v="7895272"/>
    <s v="&gt;₹50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0V4BGDKU"/>
    <s v="TP-Link UE300 USB 3.0 to RJ45 Gigabit Ethernet Network Adapter - Plug and Play"/>
    <s v="Computers&amp;Accessories"/>
    <s v="NetworkingDevices"/>
    <s v="NetworkAdapters"/>
    <s v="WirelessUSBAdapters"/>
    <n v="1099"/>
    <n v="1899"/>
    <n v="0.42"/>
    <s v="No"/>
    <n v="4.5"/>
    <n v="5"/>
    <n v="3.9374999999999996"/>
    <n v="22420"/>
    <n v="17.130703978544933"/>
    <n v="24639580"/>
    <s v="&gt;₹50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09DA69W6"/>
    <s v="KENT Gold Optima Gravity Water Purifier (11016) | UF Technology Based | Non-Electric &amp; Chemical Free | Counter Top | 10L Storage | White"/>
    <s v="Home&amp;Kitchen"/>
    <s v="Kitchen&amp;HomeAppliances"/>
    <s v="WaterPurifiers&amp;Accessories"/>
    <s v="WaterFilters&amp;Purifiers"/>
    <n v="1699"/>
    <n v="1900"/>
    <n v="0.11"/>
    <s v="No"/>
    <n v="3.6"/>
    <n v="4"/>
    <n v="4.2444444444444436"/>
    <n v="11456"/>
    <n v="17.228500986683535"/>
    <n v="19463744"/>
    <s v="&gt;₹5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5PWLLY6"/>
    <s v="Crompton Hill Briz Deco 1200mm (48 inch) High Speed Designer Ceiling Fan (Smoked Brown)"/>
    <s v="Home&amp;Kitchen"/>
    <s v="Heating,Cooling&amp;AirQuality"/>
    <s v="Fans"/>
    <s v="CeilingFans"/>
    <n v="1804"/>
    <n v="2380"/>
    <n v="0.24"/>
    <s v="No"/>
    <n v="4"/>
    <n v="4"/>
    <n v="4.0888888888888886"/>
    <n v="15382"/>
    <n v="17.120345585950851"/>
    <n v="27749128"/>
    <s v="&gt;₹5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XLCFSSN"/>
    <s v="Amazonbasics Nylon Braided Usb-C To Lightning Cable, Fast Charging Mfi Certified Smartphone, Iphone Charger (6-Foot, Dark Grey)"/>
    <s v="Computers&amp;Accessories"/>
    <s v="Accessories&amp;Peripherals"/>
    <s v="Cables&amp;Accessories"/>
    <s v="Cables"/>
    <n v="899"/>
    <n v="1900"/>
    <n v="0.53"/>
    <s v="Yes"/>
    <n v="4.4000000000000004"/>
    <n v="4"/>
    <n v="4.140559440559441"/>
    <n v="13552"/>
    <n v="17.108938342893094"/>
    <n v="12183248"/>
    <s v="&gt;₹5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DPLCM6T"/>
    <s v="LG 80 cm (32 inches) HD Ready Smart LED TV 32LM563BPTC (Dark Iron Gray)"/>
    <s v="Electronics"/>
    <s v="HomeTheater,TV&amp;Video"/>
    <s v="Televisions"/>
    <s v="SmartTelevisions"/>
    <n v="13490"/>
    <n v="21990"/>
    <n v="0.39"/>
    <s v="No"/>
    <n v="4.3"/>
    <n v="4"/>
    <n v="4.1953488372093029"/>
    <n v="11976"/>
    <n v="17.110092747436894"/>
    <n v="161556240"/>
    <s v="&gt;₹50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B8SRZ5SV"/>
    <s v="AmazonBasics USB C to Lightning Aluminum with Nylon Braided MFi Certified Charging Cable (Grey, 1.2 meter)"/>
    <s v="Computers&amp;Accessories"/>
    <s v="Accessories&amp;Peripherals"/>
    <s v="Cables&amp;Accessories"/>
    <s v="Cables"/>
    <n v="949"/>
    <n v="1999"/>
    <n v="0.53"/>
    <s v="Yes"/>
    <n v="4.4000000000000004"/>
    <n v="4"/>
    <n v="4.1387323943661976"/>
    <n v="13552"/>
    <n v="17.101388923275149"/>
    <n v="12860848"/>
    <s v="&gt;₹50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V175NP7"/>
    <s v="boAt Wave Lite Smartwatch with 1.69 Inches(4.29cm) HD Display, Heart Rate &amp; SpO2 Level Monitor, Multiple Watch Faces, Activity Tracker, Multiple Sports Modes &amp; IP68 (Scarlet Red)"/>
    <s v="Electronics"/>
    <s v="WearableTechnology"/>
    <s v="SmartWatches"/>
    <s v="SmartWatches"/>
    <n v="1499"/>
    <n v="6990"/>
    <n v="0.79"/>
    <s v="Yes"/>
    <n v="3.9"/>
    <n v="4"/>
    <n v="3.9400000000000004"/>
    <n v="21796"/>
    <n v="17.093283093333273"/>
    <n v="32672204"/>
    <s v="&gt;₹50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9V12K8NT"/>
    <s v="boAt Wave Lite Smartwatch with 1.69&quot; HD Display, Sleek Metal Body, HR &amp; SpO2 Level Monitor, 140+ Watch Faces, Activity Tracker, Multiple Sports Modes, IP68 &amp; 7 Days Battery Life(Active Black)"/>
    <s v="Electronics"/>
    <s v="WearableTechnology"/>
    <s v="SmartWatches"/>
    <s v="SmartWatches"/>
    <n v="1499"/>
    <n v="6990"/>
    <n v="0.79"/>
    <s v="Yes"/>
    <n v="3.9"/>
    <n v="4"/>
    <n v="3.9410256410256417"/>
    <n v="21796"/>
    <n v="17.097732730999116"/>
    <n v="32672204"/>
    <s v="&gt;₹50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8SSC5D9"/>
    <s v="AmazonBasics USB C to Lightning Aluminum with Nylon Braided MFi Certified Charging Cable (Grey, 1.8 meter)"/>
    <s v="Computers&amp;Accessories"/>
    <s v="Accessories&amp;Peripherals"/>
    <s v="Cables&amp;Accessories"/>
    <s v="Cables"/>
    <n v="949"/>
    <n v="1999"/>
    <n v="0.53"/>
    <s v="Yes"/>
    <n v="4.4000000000000004"/>
    <n v="4"/>
    <n v="4.1368794326241138"/>
    <n v="13552"/>
    <n v="17.093732419690994"/>
    <n v="12860848"/>
    <s v="&gt;₹50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83KDSXC"/>
    <s v="USHA Armor AR1100WB 1100 W Dry Iron with Black Weilburger Soleplate (Purple)"/>
    <s v="Home&amp;Kitchen"/>
    <s v="Kitchen&amp;HomeAppliances"/>
    <s v="Vacuum,Cleaning&amp;Ironing"/>
    <s v="Irons,Steamers&amp;Accessories"/>
    <n v="599"/>
    <n v="990"/>
    <n v="0.39"/>
    <s v="No"/>
    <n v="3.9"/>
    <n v="4"/>
    <n v="4.0615384615384604"/>
    <n v="16166"/>
    <n v="17.093510334082175"/>
    <n v="9683434"/>
    <s v="&gt;₹50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9V17S2BG"/>
    <s v="boAt Wave Lite Smartwatch with 1.69&quot; HD Display, Heart Rate &amp; SpO2 Level Monitor, Multiple Watch Faces, Activity Tracker, Multiple Sports Modes &amp; IP68 (Deep Blue)"/>
    <s v="Electronics"/>
    <s v="WearableTechnology"/>
    <s v="SmartWatches"/>
    <s v="SmartWatches"/>
    <n v="1499"/>
    <n v="6990"/>
    <n v="0.79"/>
    <s v="Yes"/>
    <n v="3.9"/>
    <n v="4"/>
    <n v="3.9421052631578952"/>
    <n v="21796"/>
    <n v="17.102416560121053"/>
    <n v="32672204"/>
    <s v="&gt;₹50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GNC2592"/>
    <s v="Portronics CLAMP X Car-Vent Mobile Holder 360 Degree Rotational(Black)"/>
    <s v="Electronics"/>
    <s v="Mobiles&amp;Accessories"/>
    <s v="MobileAccessories"/>
    <s v="AutomobileAccessories"/>
    <n v="599"/>
    <n v="999"/>
    <n v="0.4"/>
    <s v="No"/>
    <n v="4"/>
    <n v="4"/>
    <n v="4"/>
    <n v="18654"/>
    <n v="17.083181013507392"/>
    <n v="11173746"/>
    <s v="&gt;₹50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8YDFX7Y1"/>
    <s v="ZEBRONICS Zeb-Dash Plus 2.4GHz High Precision Wireless Mouse with up to 1600 DPI, Power Saving Mode, Nano Receiver and Plug &amp; Play Usage - USB"/>
    <s v="Computers&amp;Accessories"/>
    <s v="Accessories&amp;Peripherals"/>
    <s v="Keyboards,Mice&amp;InputDevices"/>
    <s v="Mice"/>
    <n v="299"/>
    <n v="449"/>
    <n v="0.33"/>
    <s v="No"/>
    <n v="3.5"/>
    <n v="4"/>
    <n v="4.2200000000000006"/>
    <n v="11827"/>
    <n v="17.187685752904223"/>
    <n v="3536273"/>
    <s v="₹200-₹500"/>
    <s v="DESIGN: Wireless Mouse with Ergonomic form factor|BUTTONS: 4 Buttons: Left/Right/Scroll Click/DPI Switch|RECEIVER: USB Nano Receiver|FEATURES: 2.4GHz High Precision mouse with Power saving mode|TRACKING: 800/1200/1600 DPI Optical Sensor|USAGE: Best for Laptop/PC/Mac"/>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7N8RQ6W7"/>
    <s v="Portronics MODESK POR-122 Universal Mobile Tabletop Holder (Black)"/>
    <s v="Electronics"/>
    <s v="Mobiles&amp;Accessories"/>
    <s v="MobileAccessories"/>
    <s v="Stands"/>
    <n v="134"/>
    <n v="699"/>
    <n v="0.81"/>
    <s v="Yes"/>
    <n v="4.0999999999999996"/>
    <n v="4"/>
    <n v="4.0428571428571436"/>
    <n v="16685"/>
    <n v="17.070366910101836"/>
    <n v="2235790"/>
    <s v="&lt;₹20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8CF3D7QR"/>
    <s v="Portronics Konnect L POR-1081 Fast Charging 3A Type-C Cable 1.2Meter with Charge &amp; Sync Function for All Type-C Devices (Grey)"/>
    <s v="Computers&amp;Accessories"/>
    <s v="Accessories&amp;Peripherals"/>
    <s v="Cables&amp;Accessories"/>
    <s v="Cables"/>
    <n v="154"/>
    <n v="339"/>
    <n v="0.55000000000000004"/>
    <s v="Yes"/>
    <n v="4.3"/>
    <n v="4"/>
    <n v="4.1350000000000007"/>
    <n v="13391"/>
    <n v="17.064505897084384"/>
    <n v="2062214"/>
    <s v="&lt;₹2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B3MWYCHQ"/>
    <s v="Fire-Boltt Ring 3 Smart Watch 1.8 Biggest Display with Advanced Bluetooth Calling Chip, Voice Assistance,118 Sports Modes, in Built Calculator &amp; Games, SpO2, Heart Rate Monitoring"/>
    <s v="Electronics"/>
    <s v="WearableTechnology"/>
    <s v="SmartWatches"/>
    <s v="SmartWatches"/>
    <n v="2999"/>
    <n v="9999"/>
    <n v="0.7"/>
    <s v="Yes"/>
    <n v="4.2"/>
    <n v="4"/>
    <n v="3.9432432432432436"/>
    <n v="20879"/>
    <n v="17.033748084399456"/>
    <n v="62616121"/>
    <s v="&gt;₹50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7W9KYT62"/>
    <s v="TP-Link AC1200 Archer A6 Smart WiFi, 5GHz Gigabit Dual Band MU-MIMO Wireless Internet Router, Long Range Coverage by 4 Antennas, Qualcomm Chipset"/>
    <s v="Computers&amp;Accessories"/>
    <s v="NetworkingDevices"/>
    <s v="Routers"/>
    <s v="Routers"/>
    <n v="2499"/>
    <n v="3999"/>
    <n v="0.38"/>
    <s v="No"/>
    <n v="4.4000000000000004"/>
    <n v="4"/>
    <n v="4.1500000000000004"/>
    <n v="12679"/>
    <n v="17.027944902214713"/>
    <n v="31684821"/>
    <s v="&gt;₹50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0UGZWM2I"/>
    <s v="COI Note Pad/Memo Book with Sticky Notes &amp; Clip Holder with Pen for Gifting"/>
    <s v="OfficeProducts"/>
    <s v="OfficePaperProducts"/>
    <s v="Paper"/>
    <s v="Stationery"/>
    <n v="198"/>
    <n v="800"/>
    <n v="0.75"/>
    <s v="Yes"/>
    <n v="4.0999999999999996"/>
    <n v="4"/>
    <n v="4.2884615384615383"/>
    <n v="9344"/>
    <n v="17.027676637969456"/>
    <n v="1850112"/>
    <s v="&lt;₹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1EY310UM"/>
    <s v="Philips GC181 Heavy Weight 1000-Watt Dry Iron, Pack of 1"/>
    <s v="Home&amp;Kitchen"/>
    <s v="Kitchen&amp;HomeAppliances"/>
    <s v="Vacuum,Cleaning&amp;Ironing"/>
    <s v="Irons,Steamers&amp;Accessories"/>
    <n v="1321"/>
    <n v="1545"/>
    <n v="0.14000000000000001"/>
    <s v="No"/>
    <n v="4.3"/>
    <n v="4"/>
    <n v="4.0647058823529401"/>
    <n v="15453"/>
    <n v="17.027219219794851"/>
    <n v="20413413"/>
    <s v="&gt;₹50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7JNVF678"/>
    <s v="Wayona Nylon Braided USB Data Sync and Fast Charging 3A Short Power Bank Cable For iPhones, iPad Air, iPad mini, iPod Nano and iPod Touch (Grey)"/>
    <s v="Computers&amp;Accessories"/>
    <s v="Accessories&amp;Peripherals"/>
    <s v="Cables&amp;Accessories"/>
    <s v="Cables"/>
    <n v="349"/>
    <n v="999"/>
    <n v="0.65"/>
    <s v="Yes"/>
    <n v="4.2"/>
    <n v="4"/>
    <n v="4.1338129496402889"/>
    <n v="13120"/>
    <n v="17.0229050441264"/>
    <n v="4578880"/>
    <s v="₹200-₹50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1F25X6RQ"/>
    <s v="Samsung Ehs64 Ehs64Avfwecinu Hands-Free Wired In Ear Earphones With Mic With Remote Note (White)"/>
    <s v="Electronics"/>
    <s v="Headphones,Earbuds&amp;Accessories"/>
    <s v="Headphones"/>
    <s v="In-Ear"/>
    <n v="499"/>
    <n v="499"/>
    <n v="0"/>
    <s v="No"/>
    <n v="4.2"/>
    <n v="4"/>
    <n v="3.7840000000000003"/>
    <n v="31539"/>
    <n v="17.023692631149075"/>
    <n v="15737961"/>
    <s v="₹200-₹500"/>
    <s v="In Ear Volume Control|Design: Canal phone|Headphone Jack: 3.5mm|6 months warranty"/>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7S7DCJKS"/>
    <s v="IT2M Designer Mouse Pad for Laptop/Computer (9.2 X 7.6 Inches, 12788)"/>
    <s v="Computers&amp;Accessories"/>
    <s v="Accessories&amp;Peripherals"/>
    <s v="Keyboards,Mice&amp;InputDevices"/>
    <s v="Keyboard&amp;MiceAccessories"/>
    <n v="199"/>
    <n v="499"/>
    <n v="0.6"/>
    <s v="Yes"/>
    <n v="4.3"/>
    <n v="4"/>
    <n v="4.2555555555555564"/>
    <n v="9998"/>
    <n v="17.022037396551266"/>
    <n v="1989602"/>
    <s v="&lt;₹20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7JPJJZ2H"/>
    <s v="Wayona Nylon Braided Lightning USB Data Sync &amp; 3A Charging Cable for iPhones, iPad Air, iPad Mini, iPod Nano and iPod Touch (3 FT Pack of 1, Grey)"/>
    <s v="Computers&amp;Accessories"/>
    <s v="Accessories&amp;Peripherals"/>
    <s v="Cables&amp;Accessories"/>
    <s v="Cables"/>
    <n v="399"/>
    <n v="1299"/>
    <n v="0.69"/>
    <s v="Yes"/>
    <n v="4.2"/>
    <n v="4"/>
    <n v="4.1333333333333337"/>
    <n v="13120"/>
    <n v="17.020930000032639"/>
    <n v="5234880"/>
    <s v="₹200-₹50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8WRBG3XW"/>
    <s v="boAt Type C A325 Tangle-free, Sturdy Type C Cable with 3A Rapid Charging &amp; 480mbps Data Transmission(Black)"/>
    <s v="Computers&amp;Accessories"/>
    <s v="Accessories&amp;Peripherals"/>
    <s v="Cables&amp;Accessories"/>
    <s v="Cables"/>
    <n v="199"/>
    <n v="499"/>
    <n v="0.6"/>
    <s v="Yes"/>
    <n v="4.0999999999999996"/>
    <n v="4"/>
    <n v="4.1328467153284683"/>
    <n v="13045"/>
    <n v="17.008637147915177"/>
    <n v="2595955"/>
    <s v="&lt;₹20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7R99NBVB"/>
    <s v="Gizga Essentials Cable Organiser, Cord Management System for PC, TV, Home Theater, Speaker &amp; Cables, Reusable Cable Organizer for Desk, WFH Accessories, Organizer Tape Roll, Reusable Cable Ties Strap"/>
    <s v="HomeImprovement"/>
    <s v="Electrical"/>
    <s v="CordManagement"/>
    <s v="Cable Organiser"/>
    <n v="249"/>
    <n v="599"/>
    <n v="0.57999999999999996"/>
    <s v="Yes"/>
    <n v="4.5"/>
    <n v="5"/>
    <n v="4.5"/>
    <n v="5985"/>
    <n v="16.997115206268777"/>
    <n v="1490265"/>
    <s v="₹200-₹50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7X2L5Z8C"/>
    <s v="Logitech Pebble M350 Wireless Mouse with Bluetooth or USB - Silent, Slim Computer Mouse with Quiet Click for Laptop, Notebook, PC and Mac - Graphite"/>
    <s v="Computers&amp;Accessories"/>
    <s v="Accessories&amp;Peripherals"/>
    <s v="Keyboards,Mice&amp;InputDevices"/>
    <s v="Mice"/>
    <n v="1490"/>
    <n v="2295"/>
    <n v="0.35"/>
    <s v="No"/>
    <n v="4.5999999999999996"/>
    <n v="5"/>
    <n v="4.2714285714285714"/>
    <n v="10652"/>
    <n v="17.203058659705171"/>
    <n v="15871480"/>
    <s v="&gt;₹50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7Z1X6VFC"/>
    <s v="AirCase Protective Laptop Bag Sleeve fits Upto 13.3&quot; Laptop/ MacBook, Wrinkle Free, Padded, Waterproof Light Neoprene case Cover Pouch, for Men &amp; Women, Black- 6 Months Warranty"/>
    <s v="Computers&amp;Accessories"/>
    <s v="Accessories&amp;Peripherals"/>
    <s v="LaptopAccessories"/>
    <s v="Bags&amp;Sleeves"/>
    <n v="449"/>
    <n v="999"/>
    <n v="0.55000000000000004"/>
    <s v="Yes"/>
    <n v="4.4000000000000004"/>
    <n v="4"/>
    <n v="4.25"/>
    <n v="9940"/>
    <n v="16.989077813639252"/>
    <n v="4463060"/>
    <s v="₹200-₹50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1D5H8ZI8"/>
    <s v="AmazonBasics 3 Feet High Speed HDMI Male to Female 2.0 Extension Cable"/>
    <s v="Electronics"/>
    <s v="HomeTheater,TV&amp;Video"/>
    <s v="Accessories"/>
    <s v="Cables"/>
    <n v="229"/>
    <n v="595"/>
    <n v="0.62"/>
    <s v="Yes"/>
    <n v="4.3"/>
    <n v="4"/>
    <n v="4.1330882352941183"/>
    <n v="12835"/>
    <n v="16.980502493417873"/>
    <n v="2939215"/>
    <s v="₹200-₹500"/>
    <s v="Supports full 1080p HD viewing with digital transfer at rates up to 102Gbps - for excellent picture quality|24k gold plated connectors with braided cable core to further enhance picture quality|1 year limited warranty"/>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0P93X0VO"/>
    <s v="Classmate Pulse 6 Subject Notebook - Unruled, 300 Pages, Spiral Binding, 240mm*180mm"/>
    <s v="OfficeProducts"/>
    <s v="OfficePaperProducts"/>
    <s v="Paper"/>
    <s v="Stationery"/>
    <n v="114"/>
    <n v="120"/>
    <n v="0.05"/>
    <s v="No"/>
    <n v="4.2"/>
    <n v="4"/>
    <n v="4.2960000000000003"/>
    <n v="8938"/>
    <n v="16.974737274544882"/>
    <n v="1018932"/>
    <s v="&lt;₹20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1VNHMX2"/>
    <s v="Philips Daily Collection HD2582/00 830-Watt 2-Slice Pop-up Toaster (White)"/>
    <s v="Home&amp;Kitchen"/>
    <s v="Kitchen&amp;HomeAppliances"/>
    <s v="SmallKitchenAppliances"/>
    <s v="Pop-upToasters"/>
    <n v="2095"/>
    <n v="2095"/>
    <n v="0"/>
    <s v="No"/>
    <n v="4.5"/>
    <n v="5"/>
    <n v="4.3499999999999996"/>
    <n v="7949"/>
    <n v="16.966597009655644"/>
    <n v="16653155"/>
    <s v="&gt;₹500"/>
    <s v="Frequency: 50-60 Hz, Wattage: 830 W, Integrated cord storage,operating Voltage: 220 - 240 volts. Power : 760-900 W"/>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0KIE28X0"/>
    <s v="Camel Artist Acrylic Color Box - 9ml Tubes, 12 Shades"/>
    <s v="Home&amp;Kitchen"/>
    <s v="CraftMaterials"/>
    <s v="PaintingMaterials"/>
    <s v="Paints"/>
    <n v="310"/>
    <n v="310"/>
    <n v="0"/>
    <s v="No"/>
    <n v="4.5"/>
    <n v="5"/>
    <n v="4.5"/>
    <n v="5882"/>
    <n v="16.96319481774351"/>
    <n v="1823420"/>
    <s v="₹200-₹500"/>
    <s v="Set of 12 assorted Shades in 9 ml tubes"/>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7P1BR7L8"/>
    <s v="Philips HD6975/00 25 Litre Digital Oven Toaster Grill, Grey, 25 liter"/>
    <s v="Home&amp;Kitchen"/>
    <s v="Kitchen&amp;HomeAppliances"/>
    <s v="SmallKitchenAppliances"/>
    <s v="OvenToasterGrills"/>
    <n v="8599"/>
    <n v="8995"/>
    <n v="0.04"/>
    <s v="No"/>
    <n v="4.4000000000000004"/>
    <n v="4"/>
    <n v="4.25"/>
    <n v="9734"/>
    <n v="16.950427812388213"/>
    <n v="83702666"/>
    <s v="&gt;₹50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8BJN4MP3"/>
    <s v="HUL Pureit Eco Water Saver Mineral RO+UV+MF AS wall mounted/Counter top Black 10L Water Purifier"/>
    <s v="Home&amp;Kitchen"/>
    <s v="Kitchen&amp;HomeAppliances"/>
    <s v="WaterPurifiers&amp;Accessories"/>
    <s v="WaterFilters&amp;Purifiers"/>
    <n v="13999"/>
    <n v="24850"/>
    <n v="0.44"/>
    <s v="No"/>
    <n v="4.4000000000000004"/>
    <n v="4"/>
    <n v="4.3249999999999993"/>
    <n v="8948"/>
    <n v="17.091424747453459"/>
    <n v="125263052"/>
    <s v="&gt;₹5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0NM6MO26"/>
    <s v="Prestige PIC 16.0+ 1900W Induction Cooktop with Soft Touch Push Buttons (Black)"/>
    <s v="Home&amp;Kitchen"/>
    <s v="Kitchen&amp;HomeAppliances"/>
    <s v="SmallKitchenAppliances"/>
    <s v="InductionCooktop"/>
    <n v="2698"/>
    <n v="3945"/>
    <n v="0.32"/>
    <s v="No"/>
    <n v="4"/>
    <n v="4"/>
    <n v="4.0571428571428569"/>
    <n v="15034"/>
    <n v="16.947105354456802"/>
    <n v="40561732"/>
    <s v="&gt;₹50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1F262EUU"/>
    <s v="Samsung Original EHS64 Wired in Ear Earphones with Mic, Black"/>
    <s v="Electronics"/>
    <s v="Headphones,Earbuds&amp;Accessories"/>
    <s v="Headphones"/>
    <s v="In-Ear"/>
    <n v="949"/>
    <n v="999"/>
    <n v="0.05"/>
    <s v="No"/>
    <n v="4.2"/>
    <n v="4"/>
    <n v="3.7666666666666662"/>
    <n v="31539"/>
    <n v="16.945712361873195"/>
    <n v="29930511"/>
    <s v="&gt;₹500"/>
    <s v="In Ear Volume Control. Water Resistant: Yes|Design: Canal phone|Headphone Jack: 3.5mm|6 months warranty"/>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116MIKKC"/>
    <s v="Goldmedal Curve Plus 202042 Plastic Spice 3-Pin 240V Universal Travel Adaptor (White)"/>
    <s v="Electronics"/>
    <s v="Mobiles&amp;Accessories"/>
    <s v="MobileAccessories"/>
    <s v="Chargers"/>
    <n v="99"/>
    <n v="171"/>
    <n v="0.42"/>
    <s v="No"/>
    <n v="4.5"/>
    <n v="5"/>
    <n v="4.1764705882352944"/>
    <n v="11339"/>
    <n v="16.933972169031708"/>
    <n v="1122561"/>
    <s v="&lt;₹200"/>
    <s v="LED indicator|Trendy two colours|Compatible with worldwide plugs|Ergonomic product design"/>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0LZLQ624"/>
    <s v="Classmate Soft Cover 6 Subject Spiral Binding Notebook, Single Line, 300 Pages"/>
    <s v="OfficeProducts"/>
    <s v="OfficePaperProducts"/>
    <s v="Paper"/>
    <s v="Stationery"/>
    <n v="157"/>
    <n v="160"/>
    <n v="0.02"/>
    <s v="No"/>
    <n v="4.5"/>
    <n v="5"/>
    <n v="4.3"/>
    <n v="8618"/>
    <n v="16.92246458705992"/>
    <n v="1353026"/>
    <s v="&lt;₹20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WGPBXY9"/>
    <s v="Pigeon by Stovekraft Quartz Electric Kettle (14299) 1.7 Litre with Stainless Steel Body, used for boiling Water, making tea and coffee, instant noodles, soup etc. 1500 Watt (Silver)"/>
    <s v="Home&amp;Kitchen"/>
    <s v="Kitchen&amp;HomeAppliances"/>
    <s v="SmallKitchenAppliances"/>
    <s v="Kettles&amp;HotWaterDispensers"/>
    <n v="899"/>
    <n v="1249"/>
    <n v="0.28000000000000003"/>
    <s v="No"/>
    <n v="3.9"/>
    <n v="4"/>
    <n v="3.9888888888888889"/>
    <n v="17424"/>
    <n v="16.917567005004965"/>
    <n v="15664176"/>
    <s v="&gt;₹50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1892MIPA"/>
    <s v="AO Smith HSE-VAS-X-015 Storage 15 Litre Vertical Water Heater (Geyser) White 4 Star"/>
    <s v="Home&amp;Kitchen"/>
    <s v="Heating,Cooling&amp;AirQuality"/>
    <s v="WaterHeaters&amp;Geysers"/>
    <s v="StorageWaterHeaters"/>
    <n v="7349"/>
    <n v="10900"/>
    <n v="0.33"/>
    <s v="No"/>
    <n v="4.2"/>
    <n v="4"/>
    <n v="4.1454545454545455"/>
    <n v="11957"/>
    <n v="16.903748167112401"/>
    <n v="87871993"/>
    <s v="&gt;₹5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0CEQEGPI"/>
    <s v="Logitech MK270r USB Wireless Keyboard and Mouse Set for Windows, 2.4 GHz Wireless, Spill-resistant Design, 8 Multimedia &amp; Shortcut Keys, 2-Year Battery Life, PC/Laptop- Black"/>
    <s v="Computers&amp;Accessories"/>
    <s v="Accessories&amp;Peripherals"/>
    <s v="Keyboards,Mice&amp;InputDevices"/>
    <s v="Keyboard&amp;MouseSets"/>
    <n v="1345"/>
    <n v="2295"/>
    <n v="0.41"/>
    <s v="No"/>
    <n v="4.2"/>
    <n v="4"/>
    <n v="3.9857142857142853"/>
    <n v="17413"/>
    <n v="16.903009895635055"/>
    <n v="23420485"/>
    <s v="&gt;₹50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1M5967SY"/>
    <s v="TIZUM High Speed HDMI Cable Aura -Gold Plated-High Speed Data 10.2Gbps, 3D, 4K, HD 1080P (10 Ft/ 3 M)"/>
    <s v="Electronics"/>
    <s v="HomeTheater,TV&amp;Video"/>
    <s v="Accessories"/>
    <s v="Cables"/>
    <n v="379"/>
    <n v="999"/>
    <n v="0.62"/>
    <s v="Yes"/>
    <n v="4.2"/>
    <n v="4"/>
    <n v="4.1318518518518532"/>
    <n v="12153"/>
    <n v="16.87745472308076"/>
    <n v="4605987"/>
    <s v="₹200-₹50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M4GGIVU"/>
    <s v="Tizum High Speed HDMI Cable with Ethernet | Supports 3D 4K | for All HDMI Devices Laptop Computer Gaming Console TV Set Top Box (1.5 Meter/ 5 Feet)"/>
    <s v="Electronics"/>
    <s v="HomeTheater,TV&amp;Video"/>
    <s v="Accessories"/>
    <s v="Cables"/>
    <n v="199"/>
    <n v="699"/>
    <n v="0.72"/>
    <s v="Yes"/>
    <n v="4.2"/>
    <n v="4"/>
    <n v="4.1313432835820914"/>
    <n v="12153"/>
    <n v="16.875377364488475"/>
    <n v="2418447"/>
    <s v="&lt;₹20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0O2R38C4"/>
    <s v="Luminous Vento Deluxe 150 mm Exhaust Fan for Kitchen, Bathroom with Strong Air Suction, Rust Proof Body and Dust Protection Shutters (2-Year Warranty, White)"/>
    <s v="Home&amp;Kitchen"/>
    <s v="Heating,Cooling&amp;AirQuality"/>
    <s v="Fans"/>
    <s v="ExhaustFans"/>
    <n v="999"/>
    <n v="1490"/>
    <n v="0.33"/>
    <s v="No"/>
    <n v="4.0999999999999996"/>
    <n v="4"/>
    <n v="4.1000000000000005"/>
    <n v="12999"/>
    <n v="16.867167744458033"/>
    <n v="12986001"/>
    <s v="&gt;₹50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06LW0WDQ"/>
    <s v="Amazon Basics 16-Gauge Speaker Wire - 50 Feet"/>
    <s v="Electronics"/>
    <s v="HomeTheater,TV&amp;Video"/>
    <s v="Accessories"/>
    <s v="Cables"/>
    <n v="399"/>
    <n v="795"/>
    <n v="0.5"/>
    <s v="Yes"/>
    <n v="4.4000000000000004"/>
    <n v="4"/>
    <n v="4.1308270676691743"/>
    <n v="12091"/>
    <n v="16.86409381424869"/>
    <n v="4824309"/>
    <s v="₹200-₹50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7SRM58TP"/>
    <s v="AGARO Regal 800 Watts Handheld Vacuum Cleaner, Lightweight &amp; Durable Body, Small/Mini Size ( Black)"/>
    <s v="Home&amp;Kitchen"/>
    <s v="Kitchen&amp;HomeAppliances"/>
    <s v="Vacuum,Cleaning&amp;Ironing"/>
    <s v="Vacuums&amp;FloorCare"/>
    <n v="1665"/>
    <n v="2099"/>
    <n v="0.21"/>
    <s v="No"/>
    <n v="4"/>
    <n v="4"/>
    <n v="4.0555555555555562"/>
    <n v="14368"/>
    <n v="16.860674320498497"/>
    <n v="23922720"/>
    <s v="&gt;₹50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9RMQYHLH"/>
    <s v="realme narzo 50 (Speed Blue, 4GB RAM+64GB Storage) Helio G96 Processor | 50MP AI Triple Camera | 120Hz Ultra Smooth Display"/>
    <s v="Electronics"/>
    <s v="Mobiles&amp;Accessories"/>
    <s v="Smartphones&amp;BasicMobiles"/>
    <s v="Smartphones"/>
    <n v="12999"/>
    <n v="15999"/>
    <n v="0.19"/>
    <s v="No"/>
    <n v="4.2"/>
    <n v="4"/>
    <n v="4.0875000000000004"/>
    <n v="13246"/>
    <n v="16.849155429680465"/>
    <n v="172184754"/>
    <s v="&gt;₹50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7JPX9CR7"/>
    <s v="Dell WM118 Wireless Mouse, 2.4 Ghz with USB Nano Receiver, Optical Tracking, 12-Months Battery Life, Ambidextrous, Pc/Mac/Laptop - Black."/>
    <s v="Computers&amp;Accessories"/>
    <s v="Accessories&amp;Peripherals"/>
    <s v="Keyboards,Mice&amp;InputDevices"/>
    <s v="Mice"/>
    <n v="569"/>
    <n v="1299"/>
    <n v="0.56000000000000005"/>
    <s v="Yes"/>
    <n v="4.4000000000000004"/>
    <n v="4"/>
    <n v="4.2461538461538462"/>
    <n v="9275"/>
    <n v="16.846024065086187"/>
    <n v="5277475"/>
    <s v="&gt;₹500"/>
    <s v="Enjoy the freedom of an easy and reliable wireless connection|Designed to enhance daily productivity|Long, efficient battery life|Power Source Type: Battery Powered"/>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7RX42D3D"/>
    <s v="Tosaa T2STSR Sandwich Gas Toaster Regular (Black)"/>
    <s v="Home&amp;Kitchen"/>
    <s v="Kitchen&amp;HomeAppliances"/>
    <s v="SmallKitchenAppliances"/>
    <s v="SandwichMakers"/>
    <n v="260"/>
    <n v="350"/>
    <n v="0.26"/>
    <s v="No"/>
    <n v="3.9"/>
    <n v="4"/>
    <n v="4.09"/>
    <n v="13127"/>
    <n v="16.843432143304199"/>
    <n v="3413020"/>
    <s v="₹200-₹500"/>
    <s v="Consumes Lower Gas|Even Distribution Of Heat|Color: Black, Material: Nonstick|Sandwich Made Crispier and Perfect|Warranty: 6 months warranty|Includes: 1- sandwich toaster"/>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7Y5FDPKV"/>
    <s v="KENT 16051 Hand Blender 300 W | 5 Variable Speed Control | Multiple Beaters &amp; Dough Hooks | Turbo Function"/>
    <s v="Home&amp;Kitchen"/>
    <s v="Kitchen&amp;HomeAppliances"/>
    <s v="SmallKitchenAppliances"/>
    <s v="HandBlenders"/>
    <n v="1745"/>
    <n v="2400"/>
    <n v="0.27"/>
    <s v="No"/>
    <n v="4.2"/>
    <n v="4"/>
    <n v="4.0500000000000007"/>
    <n v="14160"/>
    <n v="16.811930387279499"/>
    <n v="24709200"/>
    <s v="&gt;₹5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9XB8GFBQ"/>
    <s v="Redmi 10A (Charcoal Black, 4GB RAM, 64GB Storage) | 2 Ghz Octa Core Helio G25 | 5000 mAh Battery | Finger Print Sensor | Upto 5GB RAM with RAM Booster"/>
    <s v="Electronics"/>
    <s v="Mobiles&amp;Accessories"/>
    <s v="Smartphones&amp;BasicMobiles"/>
    <s v="Smartphones"/>
    <n v="8999"/>
    <n v="11999"/>
    <n v="0.25"/>
    <s v="No"/>
    <n v="4"/>
    <n v="4"/>
    <n v="4.0826086956521745"/>
    <n v="12796"/>
    <n v="16.767715528616055"/>
    <n v="115151204"/>
    <s v="&gt;₹5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0YQLG7GK"/>
    <s v="PHILIPS HL1655/00 Hand Blender, White Jar 250W"/>
    <s v="Home&amp;Kitchen"/>
    <s v="Kitchen&amp;HomeAppliances"/>
    <s v="SmallKitchenAppliances"/>
    <s v="HandBlenders"/>
    <n v="1695"/>
    <n v="1695"/>
    <n v="0"/>
    <s v="No"/>
    <n v="4.2"/>
    <n v="4"/>
    <n v="4.0411764705882351"/>
    <n v="14290"/>
    <n v="16.791341290628434"/>
    <n v="24221550"/>
    <s v="&gt;₹50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9XB7DPW1"/>
    <s v="Redmi 10A (Sea Blue, 4GB RAM, 64GB Storage) | 2 Ghz Octa Core Helio G25 | 5000 mAh Battery | Finger Print Sensor | Upto 5GB RAM with RAM Booster"/>
    <s v="Electronics"/>
    <s v="Mobiles&amp;Accessories"/>
    <s v="Smartphones&amp;BasicMobiles"/>
    <s v="Smartphones"/>
    <n v="8999"/>
    <n v="11999"/>
    <n v="0.25"/>
    <s v="No"/>
    <n v="4"/>
    <n v="4"/>
    <n v="4.0863636363636369"/>
    <n v="12796"/>
    <n v="16.783137476289774"/>
    <n v="115151204"/>
    <s v="&gt;₹5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9XB7SRQ5"/>
    <s v="Redmi 10A (Slate Grey, 4GB RAM, 64GB Storage) | 2 Ghz Octa Core Helio G25 | 5000 mAh Battery | Finger Print Sensor | Upto 5GB RAM with RAM Booster"/>
    <s v="Electronics"/>
    <s v="Mobiles&amp;Accessories"/>
    <s v="Smartphones&amp;BasicMobiles"/>
    <s v="Smartphones"/>
    <n v="8999"/>
    <n v="11999"/>
    <n v="0.25"/>
    <s v="No"/>
    <n v="4"/>
    <n v="4"/>
    <n v="4.090476190476191"/>
    <n v="12796"/>
    <n v="16.800028180884802"/>
    <n v="115151204"/>
    <s v="&gt;₹5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B5B6PQCT"/>
    <s v="boAt Wave Call Smart Watch, Smart Talk with Advanced Dedicated Bluetooth Calling Chip, 1.69‚Äù HD Display with 550 NITS &amp; 70% Color Gamut, 150+ Watch Faces, Multi-Sport Modes,HR,SpO2, IP68(Active Black)"/>
    <s v="Electronics"/>
    <s v="WearableTechnology"/>
    <s v="SmartWatches"/>
    <s v="SmartWatches"/>
    <n v="1999"/>
    <n v="7990"/>
    <n v="0.75"/>
    <s v="Yes"/>
    <n v="3.8"/>
    <n v="4"/>
    <n v="3.9361111111111109"/>
    <n v="17831"/>
    <n v="16.733195773900224"/>
    <n v="35644169"/>
    <s v="&gt;₹5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0LHZW3XY"/>
    <s v="Luxor 5 Subject Single Ruled Notebook - A5 Size, 70 GSM, 300 Pages"/>
    <s v="OfficeProducts"/>
    <s v="OfficePaperProducts"/>
    <s v="Paper"/>
    <s v="Stationery"/>
    <n v="125"/>
    <n v="180"/>
    <n v="0.31"/>
    <s v="No"/>
    <n v="4.4000000000000004"/>
    <n v="4"/>
    <n v="4.2913043478260864"/>
    <n v="8053"/>
    <n v="16.761884670186451"/>
    <n v="1006625"/>
    <s v="&lt;₹200"/>
    <s v="Twin wiro binding|Paper color: White|Paper density: 70 gsm"/>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B244R4KB"/>
    <s v="Spigen EZ Fit Tempered Glass Screen Protector for iPhone 14 Pro - 2 Pack (Sensor Protection)"/>
    <s v="Electronics"/>
    <s v="Mobiles&amp;Accessories"/>
    <s v="MobileAccessories"/>
    <s v="Maintenance,Upkeep&amp;Repairs"/>
    <n v="999"/>
    <n v="2899"/>
    <n v="0.66"/>
    <s v="Yes"/>
    <n v="4.5999999999999996"/>
    <n v="5"/>
    <n v="4.4249999999999998"/>
    <n v="6129"/>
    <n v="16.759512599743985"/>
    <n v="6122871"/>
    <s v="&gt;₹50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9WMTJPG7"/>
    <s v="Crompton InstaBliss 3-L Instant Water Heater (Geyser) with Advanced 4 Level Safety"/>
    <s v="Home&amp;Kitchen"/>
    <s v="Heating,Cooling&amp;AirQuality"/>
    <s v="WaterHeaters&amp;Geysers"/>
    <s v="InstantWaterHeaters"/>
    <n v="2599"/>
    <n v="4400"/>
    <n v="0.41"/>
    <s v="No"/>
    <n v="4.0999999999999996"/>
    <n v="4"/>
    <n v="4.0142857142857133"/>
    <n v="14947"/>
    <n v="16.75796925798436"/>
    <n v="38847253"/>
    <s v="&gt;₹5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79S811J3"/>
    <s v="Redgear Cosmo 7,1 Usb Gaming Wired Over Ear Headphones With Mic With Virtual Surround Sound,50Mm Driver, Rgb Leds &amp; Remote Control(Black)"/>
    <s v="Computers&amp;Accessories"/>
    <s v="Accessories&amp;Peripherals"/>
    <s v="PCGamingPeripherals"/>
    <s v="Headsets"/>
    <n v="1990"/>
    <n v="2999"/>
    <n v="0.34"/>
    <s v="No"/>
    <n v="4.3"/>
    <n v="4"/>
    <n v="4.0333333333333341"/>
    <n v="14237"/>
    <n v="16.752244254023967"/>
    <n v="28331630"/>
    <s v="&gt;₹50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B5CGTBKV"/>
    <s v="boAt Wave Call Smart Watch, Smart Talk with Advanced Dedicated Bluetooth Calling Chip, 1.69‚Äù HD Display with 550 NITS &amp; 70% Color Gamut, 150+ Watch Faces, Multi-Sport Modes,HR,SpO2(Caribbean Green)"/>
    <s v="Electronics"/>
    <s v="WearableTechnology"/>
    <s v="SmartWatches"/>
    <s v="SmartWatches"/>
    <n v="1999"/>
    <n v="7990"/>
    <n v="0.75"/>
    <s v="Yes"/>
    <n v="3.8"/>
    <n v="4"/>
    <n v="3.9399999999999995"/>
    <n v="17833"/>
    <n v="16.749920123485026"/>
    <n v="35648167"/>
    <s v="&gt;₹5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KR5P3YD"/>
    <s v="Zebronics Wired Keyboard and Mouse Combo with 104 Keys and a USB Mouse with 1200 DPI - JUDWAA 750"/>
    <s v="Computers&amp;Accessories"/>
    <s v="Accessories&amp;Peripherals"/>
    <s v="Keyboards,Mice&amp;InputDevices"/>
    <s v="Keyboard&amp;MouseSets"/>
    <n v="448"/>
    <n v="699"/>
    <n v="0.36"/>
    <s v="No"/>
    <n v="3.9"/>
    <n v="4"/>
    <n v="3.9499999999999997"/>
    <n v="17348"/>
    <n v="16.745134065741862"/>
    <n v="7771904"/>
    <s v="₹200-₹500"/>
    <s v="Keyboard : Standard keyboard|Rupee key, Comfortable|Silent Durable keys|Mouse : Ergonomic design, Accurate optical sensor|High resolution enabling faster navigation"/>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7Z1Z77ZZ"/>
    <s v="AirCase Protective Laptop Bag Sleeve fits Upto 14.1&quot; Laptop/ MacBook, Wrinkle Free, Padded, Waterproof Light Neoprene case Cover Pouch, for Men &amp; Women, Black- 6 Months Warranty"/>
    <s v="Computers&amp;Accessories"/>
    <s v="Accessories&amp;Peripherals"/>
    <s v="LaptopAccessories"/>
    <s v="Bags&amp;Sleeves"/>
    <n v="449"/>
    <n v="999"/>
    <n v="0.55000000000000004"/>
    <s v="Yes"/>
    <n v="4.3"/>
    <n v="4"/>
    <n v="4.2"/>
    <n v="9701"/>
    <n v="16.74481733521819"/>
    <n v="4355749"/>
    <s v="₹200-₹50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NW4UWN6"/>
    <s v="Prestige PKGSS 1.7L 1500W Electric Kettle (Stainless Steel)"/>
    <s v="Home&amp;Kitchen"/>
    <s v="Kitchen&amp;HomeAppliances"/>
    <s v="SmallKitchenAppliances"/>
    <s v="Kettles&amp;HotWaterDispensers"/>
    <n v="1043"/>
    <n v="1345"/>
    <n v="0.22"/>
    <s v="No"/>
    <n v="3.8"/>
    <n v="4"/>
    <n v="3.9923076923076923"/>
    <n v="15592"/>
    <n v="16.739465410338571"/>
    <n v="16262456"/>
    <s v="&gt;₹50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B5D39BCD"/>
    <s v="boAt Wave Call Smart Watch, Smart Talk with Advanced Dedicated Bluetooth Calling Chip, 1.69‚Äù HD Display with 550 NITS &amp; 70% Color Gamut, 150+ Watch Faces, Multi-Sport Modes, HR, SpO2, IP68(Deep Blue)"/>
    <s v="Electronics"/>
    <s v="WearableTechnology"/>
    <s v="SmartWatches"/>
    <s v="SmartWatches"/>
    <n v="1999"/>
    <n v="7990"/>
    <n v="0.75"/>
    <s v="Yes"/>
    <n v="3.8"/>
    <n v="4"/>
    <n v="3.9441176470588224"/>
    <n v="17831"/>
    <n v="16.767233159965276"/>
    <n v="35644169"/>
    <s v="&gt;₹5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46D5CBP"/>
    <s v="Casio FX-991ES Plus-2nd Edition Scientific Calculator, Black"/>
    <s v="OfficeProducts"/>
    <s v="OfficeElectronics"/>
    <s v="Calculators"/>
    <s v="Calculators"/>
    <n v="1295"/>
    <n v="1295"/>
    <n v="0"/>
    <s v="No"/>
    <n v="4.5"/>
    <n v="5"/>
    <n v="4.45"/>
    <n v="5760"/>
    <n v="16.734215544758044"/>
    <n v="7459200"/>
    <s v="&gt;₹5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B5DDJNH4"/>
    <s v="boAt Wave Call Smart Watch, Smart Talk with Advanced Dedicated Bluetooth Calling Chip, 1.69‚Äù HD Display with 550 NITS &amp; 70% Color Gamut, 150+ Watch Faces, Multi-Sport Modes, HR, SpO2, IP68(Mauve)"/>
    <s v="Electronics"/>
    <s v="WearableTechnology"/>
    <s v="SmartWatches"/>
    <s v="SmartWatches"/>
    <n v="1999"/>
    <n v="7990"/>
    <n v="0.75"/>
    <s v="Yes"/>
    <n v="3.8"/>
    <n v="4"/>
    <n v="3.9484848484848478"/>
    <n v="17831"/>
    <n v="16.785799006909851"/>
    <n v="35644169"/>
    <s v="&gt;₹5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YL54NVJ"/>
    <s v="Brand Conquer 6 in 1 with OTG, SD Card Reader, USB Type C, USB 3.0 and Micro USB, for Memory Card | Portable Card Reader | Compatible with TF, SD, Micro SD, SDHC, SDXC, MMC, RS-MMC, Micro SDXC"/>
    <s v="Computers&amp;Accessories"/>
    <s v="ExternalDevices&amp;DataStorage"/>
    <s v="ExternalMemoryCardReaders"/>
    <s v="CardReader"/>
    <n v="549"/>
    <n v="999"/>
    <n v="0.45"/>
    <s v="No"/>
    <n v="4.3"/>
    <n v="4"/>
    <n v="4.3"/>
    <n v="7758"/>
    <n v="16.726164733032768"/>
    <n v="4259142"/>
    <s v="&gt;₹50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L5L4GTB"/>
    <s v="Epson 003 65 ml for EcoTank L1110/L3100/L3101/L3110/L3115/L3116/L3150/L3151/L3152/L3156/L5190 Black Ink Bottle"/>
    <s v="Computers&amp;Accessories"/>
    <s v="Printers,Inks&amp;Accessories"/>
    <s v="Inks,Toners&amp;Cartridges"/>
    <s v="InkjetInkCartridges"/>
    <n v="309"/>
    <n v="404"/>
    <n v="0.24"/>
    <s v="No"/>
    <n v="4.4000000000000004"/>
    <n v="4"/>
    <n v="4.25"/>
    <n v="8614"/>
    <n v="16.724834947582202"/>
    <n v="2661726"/>
    <s v="₹200-₹50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B3N7LR6K"/>
    <s v="Fire-Boltt Visionary 1.78&quot; AMOLED Bluetooth Calling Smartwatch with 368*448 Pixel Resolution 100+ Sports Mode, TWS Connection, Voice Assistance, SPO2 &amp; Heart Rate Monitoring"/>
    <s v="Electronics"/>
    <s v="WearableTechnology"/>
    <s v="SmartWatches"/>
    <s v="SmartWatches"/>
    <n v="3999"/>
    <n v="16999"/>
    <n v="0.76"/>
    <s v="Yes"/>
    <n v="4.3"/>
    <n v="4"/>
    <n v="3.9531249999999996"/>
    <n v="17159"/>
    <n v="16.739576136386088"/>
    <n v="68618841"/>
    <s v="&gt;₹50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0HZIOGXW"/>
    <s v="Crompton IHL 152 1500-Watt Immersion Water Heater with Copper Heating Element (Black)"/>
    <s v="Home&amp;Kitchen"/>
    <s v="Heating,Cooling&amp;AirQuality"/>
    <s v="WaterHeaters&amp;Geysers"/>
    <s v="ImmersionRods"/>
    <n v="610"/>
    <n v="825"/>
    <n v="0.26"/>
    <s v="No"/>
    <n v="4.0999999999999996"/>
    <n v="4"/>
    <n v="4.0571428571428569"/>
    <n v="13165"/>
    <n v="16.713212765924588"/>
    <n v="8030650"/>
    <s v="&gt;₹50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8D64C9FN"/>
    <s v="Ant Esports GM320 RGB Optical Wired Gaming Mouse | 8 Programmable Buttons | 12800 DPI"/>
    <s v="Computers&amp;Accessories"/>
    <s v="Accessories&amp;Peripherals"/>
    <s v="PCGamingPeripherals"/>
    <s v="GamingMice"/>
    <n v="575"/>
    <n v="2799"/>
    <n v="0.79"/>
    <s v="Yes"/>
    <n v="4.2"/>
    <n v="4"/>
    <n v="4.25"/>
    <n v="8537"/>
    <n v="16.708263639488695"/>
    <n v="4908775"/>
    <s v="&gt;₹50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1MY839VW"/>
    <s v="Orient Electric Fabrijoy DIFJ10BP 1000-Watt Dry Iron, Non-Stick (White and Blue)"/>
    <s v="Home&amp;Kitchen"/>
    <s v="Kitchen&amp;HomeAppliances"/>
    <s v="Vacuum,Cleaning&amp;Ironing"/>
    <s v="Irons,Steamers&amp;Accessories"/>
    <n v="549"/>
    <n v="1090"/>
    <n v="0.5"/>
    <s v="Yes"/>
    <n v="4.2"/>
    <n v="4"/>
    <n v="4.0599999999999987"/>
    <n v="13029"/>
    <n v="16.706674327793088"/>
    <n v="7152921"/>
    <s v="&gt;₹50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B3NDPCS9"/>
    <s v="Fire-Boltt Visionary 1.78&quot; AMOLED Bluetooth Calling Smartwatch with 368*448 Pixel Resolution 100+ Sports Mode, TWS Connection, Voice Assistance, SPO2 &amp; Heart Rate Monitoring"/>
    <s v="Electronics"/>
    <s v="WearableTechnology"/>
    <s v="SmartWatches"/>
    <s v="SmartWatches"/>
    <n v="3999"/>
    <n v="17999"/>
    <n v="0.78"/>
    <s v="Yes"/>
    <n v="4.3"/>
    <n v="4"/>
    <n v="3.9419354838709673"/>
    <n v="17161"/>
    <n v="16.692393454550992"/>
    <n v="68626839"/>
    <s v="&gt;₹50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16XVRKZM"/>
    <s v="APC Back-UPS BX600C-IN 600VA / 360W, 230V, UPS System, an Ideal Power Backup &amp; Protection for Home Office, Desktop PC &amp; Home Electronics"/>
    <s v="Computers&amp;Accessories"/>
    <s v="Accessories&amp;Peripherals"/>
    <s v="UninterruptedPowerSupplies"/>
    <s v="PowerBanks"/>
    <n v="3299"/>
    <n v="4100"/>
    <n v="0.2"/>
    <s v="No"/>
    <n v="3.9"/>
    <n v="4"/>
    <n v="3.9750000000000001"/>
    <n v="15783"/>
    <n v="16.687912862170435"/>
    <n v="52068117"/>
    <s v="&gt;₹5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8D11DZ2W"/>
    <s v="Boult Audio AirBass PowerBuds with Inbuilt Powerbank, 120H Total Playtime, IPX7 Fully Waterproof, Lightning Boult Type-C Fast Charging, Low Latency Gaming, TWS Earbuds with Pro+ Calling Mic (Black)"/>
    <s v="Electronics"/>
    <s v="Headphones,Earbuds&amp;Accessories"/>
    <s v="Headphones"/>
    <s v="In-Ear"/>
    <n v="1499"/>
    <n v="8999"/>
    <n v="0.83"/>
    <s v="Yes"/>
    <n v="3.7"/>
    <n v="4"/>
    <n v="3.7478260869565219"/>
    <n v="28324"/>
    <n v="16.685958564250196"/>
    <n v="42457676"/>
    <s v="&gt;₹50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0NH12R1O"/>
    <s v="Amazon Basics USB 3.0 Cable - A Male to Micro B - 6 Feet (1.8 Meters), Black"/>
    <s v="Computers&amp;Accessories"/>
    <s v="Accessories&amp;Peripherals"/>
    <s v="Cables&amp;Accessories"/>
    <s v="Cables"/>
    <n v="299"/>
    <n v="485"/>
    <n v="0.38"/>
    <s v="No"/>
    <n v="4.3"/>
    <n v="4"/>
    <n v="4.1287878787878807"/>
    <n v="10911"/>
    <n v="16.671650566176222"/>
    <n v="3262389"/>
    <s v="₹200-₹50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8HLZ28QC"/>
    <s v="Oakter Mini UPS for 12V WiFi Router Broadband Modem | Backup Upto 4 Hours | WiFi Router UPS Power Backup During Power Cuts | UPS for 12V Router Broadband Modem | Current Surge &amp; Deep Discharge Protection"/>
    <s v="Computers&amp;Accessories"/>
    <s v="NetworkingDevices"/>
    <s v="Routers"/>
    <s v="Routers"/>
    <n v="1199"/>
    <n v="3490"/>
    <n v="0.66"/>
    <s v="Yes"/>
    <n v="4.0999999999999996"/>
    <n v="4"/>
    <n v="4.0999999999999996"/>
    <n v="11716"/>
    <n v="16.6821473626811"/>
    <n v="14047484"/>
    <s v="&gt;₹50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85194JFL"/>
    <s v="tizum HDMI to VGA Adapter Cable 1080P for Projector, Computer, Laptop, TV, Projectors &amp; TV"/>
    <s v="Electronics"/>
    <s v="HomeTheater,TV&amp;Video"/>
    <s v="Accessories"/>
    <s v="Cables"/>
    <n v="279"/>
    <n v="499"/>
    <n v="0.44"/>
    <s v="No"/>
    <n v="3.7"/>
    <n v="4"/>
    <n v="4.1274809160305352"/>
    <n v="10962"/>
    <n v="16.674731558843504"/>
    <n v="3058398"/>
    <s v="₹200-₹50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8CFJBZRK"/>
    <s v="Prestige IRIS Plus 750 watt mixer grinder"/>
    <s v="Home&amp;Kitchen"/>
    <s v="Kitchen&amp;HomeAppliances"/>
    <s v="SmallKitchenAppliances"/>
    <s v="MixerGrinders"/>
    <n v="3249"/>
    <n v="6295"/>
    <n v="0.48"/>
    <s v="No"/>
    <n v="3.8"/>
    <n v="4"/>
    <n v="4.019047619047619"/>
    <n v="14062"/>
    <n v="16.671322916131214"/>
    <n v="45687438"/>
    <s v="&gt;₹50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1I1LDZGA"/>
    <s v="Pigeon Kessel Multipurpose Kettle (12173) 1.2 litres with Stainless Steel Body, used for boiling Water and milk, Tea, Coffee, Oats, Noodles, Soup etc. 600 Watt (Black &amp; Silver)"/>
    <s v="Home&amp;Kitchen"/>
    <s v="Kitchen&amp;HomeAppliances"/>
    <s v="SmallKitchenAppliances"/>
    <s v="Kettles&amp;HotWaterDispensers"/>
    <n v="1499"/>
    <n v="1775"/>
    <n v="0.16"/>
    <s v="No"/>
    <n v="3.9"/>
    <n v="4"/>
    <n v="4"/>
    <n v="14667"/>
    <n v="16.665483605154261"/>
    <n v="21985833"/>
    <s v="&gt;₹500"/>
    <s v="Warranty: 1 year on product|Power: 600 watts ; Power: 230v,50HzAC ; Operating Mode: Corded|Includes: Kettle|360 degree swivel base|Cool touch handle and lid knob"/>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8JMC1988"/>
    <s v="boAt Stone 180 5W Bluetooth Speaker with Upto 10 Hours Playback, 1.75&quot; Driver, IPX7 &amp; TWS Feature(Black)"/>
    <s v="Electronics"/>
    <s v="HomeAudio"/>
    <s v="Speakers"/>
    <s v="OutdoorSpeakers"/>
    <n v="999"/>
    <n v="2490"/>
    <n v="0.6"/>
    <s v="Yes"/>
    <n v="4.0999999999999996"/>
    <n v="4"/>
    <n v="3.9"/>
    <n v="18331"/>
    <n v="16.626518409433722"/>
    <n v="18312669"/>
    <s v="&gt;₹50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0H3H03Q4"/>
    <s v="HUL Pureit Germkill kit for Classic 23 L water purifier - 3000 L Capacity"/>
    <s v="Home&amp;Kitchen"/>
    <s v="Kitchen&amp;HomeAppliances"/>
    <s v="WaterPurifiers&amp;Accessories"/>
    <s v="WaterCartridges"/>
    <n v="1130"/>
    <n v="1130"/>
    <n v="0"/>
    <s v="No"/>
    <n v="4.2"/>
    <n v="4"/>
    <n v="4.0333333333333341"/>
    <n v="13250"/>
    <n v="16.626402904378153"/>
    <n v="14972500"/>
    <s v="&gt;₹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Good product,Nice product up to the mark,Good one,Excellent,Water purifier,Good,Super,Good it helping us"/>
    <s v="Nice product, value of money,Nice,I have received the product with broken seal. Otherwise purchase is ok.,100%,Nice,Good,Super super super super,Good"/>
  </r>
  <r>
    <s v="B07F1P8KNV"/>
    <s v="Wayona Nylon Braided Usb Type C 3Ft 1M 3A Fast Charger Cable For Samsung Galaxy S9 S8 (Wc3Cb1, Black)"/>
    <s v="Computers&amp;Accessories"/>
    <s v="Accessories&amp;Peripherals"/>
    <s v="Cables&amp;Accessories"/>
    <s v="Cables"/>
    <n v="325"/>
    <n v="1099"/>
    <n v="0.7"/>
    <s v="Yes"/>
    <n v="4.2"/>
    <n v="4"/>
    <n v="4.1307692307692321"/>
    <n v="10576"/>
    <n v="16.623712806443947"/>
    <n v="3437200"/>
    <s v="₹200-₹50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7GVGTSLN"/>
    <s v="Wayona Usb Type C Fast Charger Cable Fast Charging Usb C Cable/Cord Compatible For Samsung Galaxy S10E S10 S9 S8 Plus S10+,Note 10 Note 9 Note 8,S20,M31S,M40,Realme X3,Pixel 2 Xl (3 Ft Pack Of 1,Grey)"/>
    <s v="Computers&amp;Accessories"/>
    <s v="Accessories&amp;Peripherals"/>
    <s v="Cables&amp;Accessories"/>
    <s v="Cables"/>
    <n v="325"/>
    <n v="1299"/>
    <n v="0.75"/>
    <s v="Yes"/>
    <n v="4.2"/>
    <n v="4"/>
    <n v="4.1302325581395349"/>
    <n v="10576"/>
    <n v="16.621553041235881"/>
    <n v="3437200"/>
    <s v="₹200-₹50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8Z1YWBC"/>
    <s v="EGate i9 Pro-Max 1080p Native Full HD Projector 4k Support | 3600 L (330 ANSI ) | 150&quot; (381 cm) Large Screen | VGA, AV, HDMI, SD Card, USB, Audio Out | (E03i31 / E04i32) Black"/>
    <s v="Electronics"/>
    <s v="HomeTheater,TV&amp;Video"/>
    <s v="Projectors"/>
    <s v="Projectors"/>
    <n v="9490"/>
    <n v="15990"/>
    <n v="0.41"/>
    <s v="No"/>
    <n v="3.9"/>
    <n v="4"/>
    <n v="4.1333333333333337"/>
    <n v="10480"/>
    <n v="16.617664580066695"/>
    <n v="99455200"/>
    <s v="&gt;₹5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JGCGNDG"/>
    <s v="Crompton Amica 15-L 5 Star Rated Storage Water Heater (Geyser) with Free Installation (White)"/>
    <s v="Home&amp;Kitchen"/>
    <s v="Heating,Cooling&amp;AirQuality"/>
    <s v="WaterHeaters&amp;Geysers"/>
    <s v="StorageWaterHeaters"/>
    <n v="6800"/>
    <n v="11500"/>
    <n v="0.41"/>
    <s v="No"/>
    <n v="4.0999999999999996"/>
    <n v="4"/>
    <n v="4.1400000000000006"/>
    <n v="10308"/>
    <n v="16.614716474045185"/>
    <n v="70094400"/>
    <s v="&gt;₹5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7YR26BJ3"/>
    <s v="KENT 16052 Elegant Electric Glass Kettle 1.8L 2000 W | Blue LED Illumination | Borosilicate Glass Body | Boil Drying Protection | Used as Boiler | Milk | Tea | Water &amp; Soup | 1 Year Warranty"/>
    <s v="Home&amp;Kitchen"/>
    <s v="Kitchen&amp;HomeAppliances"/>
    <s v="SmallKitchenAppliances"/>
    <s v="Kettles&amp;HotWaterDispensers"/>
    <n v="1199"/>
    <n v="2000"/>
    <n v="0.4"/>
    <s v="No"/>
    <n v="4"/>
    <n v="4"/>
    <n v="4.0041666666666673"/>
    <n v="14030"/>
    <n v="16.605634034448617"/>
    <n v="16821970"/>
    <s v="&gt;₹500"/>
    <s v="Power - 2000 W|Capacity - 1.8 L|Durable and Long-lasting"/>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0R1P3B4O"/>
    <s v="Fujifilm Instax Mini Single Pack 10 Sheets Instant Film for Fuji Instant Cameras"/>
    <s v="Electronics"/>
    <s v="Cameras&amp;Photography"/>
    <s v="Accessories"/>
    <s v="Film"/>
    <n v="549"/>
    <n v="549"/>
    <n v="0"/>
    <s v="No"/>
    <n v="4.5"/>
    <n v="5"/>
    <n v="4.5"/>
    <n v="4875"/>
    <n v="16.596286636258551"/>
    <n v="2676375"/>
    <s v="&gt;₹50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0N1U7JXM"/>
    <s v="3M Post-it Sticky Note Cube, 200 Sheets (4 Colors x 50 Sheets) | 3&quot; x 3&quot; Size | For notes, reminders, study, school and organizing"/>
    <s v="OfficeProducts"/>
    <s v="OfficePaperProducts"/>
    <s v="Paper"/>
    <s v="Stationery"/>
    <n v="90"/>
    <n v="175"/>
    <n v="0.49"/>
    <s v="No"/>
    <n v="4.4000000000000004"/>
    <n v="4"/>
    <n v="4.2863636363636362"/>
    <n v="7429"/>
    <n v="16.592465688073737"/>
    <n v="668610"/>
    <s v="&lt;₹200"/>
    <s v="Material: Paper; Size: 3&quot;x3&quot;|Colour:Multicolour|Add creativity to your communication|Bring variety and personality to your note|Colour code your tasks"/>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9MKG4ZCM"/>
    <s v="Xiaomi Mi 4A Dual_Band Ethernet 1200Mbps Speed Router| 2.4GHz &amp; 5GHz Frequency|128MB RAM | DualCore 4 Thread CPU|4 Omni Directional Antenna|Mi Wi-Fi app-Parental Control &amp; Anti Hacking|Repeater, White"/>
    <s v="Computers&amp;Accessories"/>
    <s v="NetworkingDevices"/>
    <s v="Routers"/>
    <s v="Routers"/>
    <n v="1565"/>
    <n v="2999"/>
    <n v="0.48"/>
    <s v="No"/>
    <n v="4"/>
    <n v="4"/>
    <n v="4.0999999999999996"/>
    <n v="11113"/>
    <n v="16.588068609042374"/>
    <n v="17391845"/>
    <s v="&gt;₹50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83RCTXLL"/>
    <s v="HP X200 Wireless Mouse with 2.4 GHz Wireless connectivity, Adjustable DPI up to 1600, ambidextrous Design, and 18-Month Long Battery Life. 3-Years Warranty (6VY95AA)"/>
    <s v="Computers&amp;Accessories"/>
    <s v="Accessories&amp;Peripherals"/>
    <s v="Keyboards,Mice&amp;InputDevices"/>
    <s v="Mice"/>
    <n v="681"/>
    <n v="1199"/>
    <n v="0.43"/>
    <s v="No"/>
    <n v="4.2"/>
    <n v="4"/>
    <n v="4.2333333333333334"/>
    <n v="8258"/>
    <n v="16.581659606545003"/>
    <n v="5623698"/>
    <s v="&gt;₹50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7FXHB6J"/>
    <s v="Zebronics Zeb-Companion 107 USB Wireless Keyboard and Mouse Set with Nano Receiver (Black)"/>
    <s v="Computers&amp;Accessories"/>
    <s v="Accessories&amp;Peripherals"/>
    <s v="Keyboards,Mice&amp;InputDevices"/>
    <s v="Keyboard&amp;MouseSets"/>
    <n v="699"/>
    <n v="999"/>
    <n v="0.3"/>
    <s v="No"/>
    <n v="3.5"/>
    <n v="4"/>
    <n v="3.9599999999999995"/>
    <n v="15295"/>
    <n v="16.570928384730816"/>
    <n v="10691205"/>
    <s v="&gt;₹50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YZG8PPY"/>
    <s v="TATA SKY HD Connection with 1 month basic package and free installation"/>
    <s v="Electronics"/>
    <s v="HomeTheater,TV&amp;Video"/>
    <s v="SatelliteEquipment"/>
    <s v="SatelliteReceivers"/>
    <n v="1249"/>
    <n v="2299"/>
    <n v="0.46"/>
    <s v="No"/>
    <n v="4.3"/>
    <n v="4"/>
    <n v="4.2666666666666666"/>
    <n v="7636"/>
    <n v="16.567137239904422"/>
    <n v="9537364"/>
    <s v="&gt;₹500"/>
    <s v="Enjoy the high definition experience with 1080i resolution|Modify or make your pack ba|Device Type High Definition Compression|Vivid colors and sharper images"/>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P22HXH6"/>
    <s v="Lenovo 300 FHD Webcam with Full Stereo Dual Built-in mics | FHD 1080P 2.1 Megapixel CMOS Camera |Privacy Shutter | Ultra-Wide 95 Lens | 360 Rotation | Flexible Mount, Plug-n-Play | Cloud Grey"/>
    <s v="Computers&amp;Accessories"/>
    <s v="Accessories&amp;Peripherals"/>
    <s v="Audio&amp;VideoAccessories"/>
    <s v="Webcams&amp;VoIPEquipment"/>
    <n v="1890"/>
    <n v="5490"/>
    <n v="0.66"/>
    <s v="Yes"/>
    <n v="4.0999999999999996"/>
    <n v="4"/>
    <n v="4.0999999999999996"/>
    <n v="10976"/>
    <n v="16.565983023245703"/>
    <n v="20744640"/>
    <s v="&gt;₹50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Y4ORQ46"/>
    <s v="Logitech H111 Wired On Ear Headphones With Mic Black"/>
    <s v="Electronics"/>
    <s v="Headphones,Earbuds&amp;Accessories"/>
    <s v="Headphones"/>
    <s v="On-Ear"/>
    <n v="745"/>
    <n v="795"/>
    <n v="0.06"/>
    <s v="No"/>
    <n v="4"/>
    <n v="4"/>
    <n v="4"/>
    <n v="13797"/>
    <n v="16.559264562442305"/>
    <n v="10278765"/>
    <s v="&gt;₹50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9WRMNJ9G"/>
    <s v="OnePlus 10R 5G (Forest Green, 8GB RAM, 128GB Storage, 80W SuperVOOC)"/>
    <s v="Electronics"/>
    <s v="Mobiles&amp;Accessories"/>
    <s v="Smartphones&amp;BasicMobiles"/>
    <s v="Smartphones"/>
    <n v="34999"/>
    <n v="38999"/>
    <n v="0.1"/>
    <s v="No"/>
    <n v="4.2"/>
    <n v="4"/>
    <n v="4.0949999999999998"/>
    <n v="11029"/>
    <n v="16.554346723442581"/>
    <n v="386003971"/>
    <s v="&gt;₹50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8CFCK6CW"/>
    <s v="Boult Audio Truebuds with 30H Playtime, IPX7 Waterproof, Lightning Boult‚Ñ¢ Type C Fast Charging (10 Min=100Mins), BoomX‚Ñ¢ Tech Rich Bass, Pro+ Calling HD Mic, Touch Controls in Ear Earbuds TWS (Grey)"/>
    <s v="Electronics"/>
    <s v="Headphones,Earbuds&amp;Accessories"/>
    <s v="Headphones"/>
    <s v="In-Ear"/>
    <n v="1199"/>
    <n v="7999"/>
    <n v="0.85"/>
    <s v="Yes"/>
    <n v="3.6"/>
    <n v="4"/>
    <n v="3.7500000000000004"/>
    <n v="25910"/>
    <n v="16.550565653690278"/>
    <n v="31066090"/>
    <s v="&gt;₹50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7H3N8RJH"/>
    <s v="AmazonBasics Cylinder Bagless Vacuum Cleaner with Power Suction, Low Sound, High Energy Efficiency and 2 Years Warranty (1.5L, Black)"/>
    <s v="Home&amp;Kitchen"/>
    <s v="Kitchen&amp;HomeAppliances"/>
    <s v="Vacuum,Cleaning&amp;Ironing"/>
    <s v="Vacuums&amp;FloorCare"/>
    <n v="3799"/>
    <n v="6000"/>
    <n v="0.37"/>
    <s v="No"/>
    <n v="4.2"/>
    <n v="4"/>
    <n v="4.0588235294117654"/>
    <n v="11935"/>
    <n v="16.547250464639585"/>
    <n v="45341065"/>
    <s v="&gt;₹5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8FGNPQ9X"/>
    <s v="Zinq UPS for Router, Mini UPS for 12V WiFi Router Broadband Modem with Upto 4 Hours Power Backup, Upto 2Amp, Works with Existing Adapter, Also Works with Set-top Box, Smart Camera, CCTV (Black)"/>
    <s v="Computers&amp;Accessories"/>
    <s v="NetworkingDevices"/>
    <s v="Routers"/>
    <s v="Routers"/>
    <n v="1199"/>
    <n v="2999"/>
    <n v="0.6"/>
    <s v="Yes"/>
    <n v="4.0999999999999996"/>
    <n v="4"/>
    <n v="4.1333333333333329"/>
    <n v="10725"/>
    <n v="16.659142876191801"/>
    <n v="12859275"/>
    <s v="&gt;₹50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8KRMK9LZ"/>
    <s v="Tukzer Stylus Pen, iPad Pencil with Palm Rejection Tilt Sensor| 2nd Gen for 2018-2022 iPad 6/7/8/9th Gen; iPad 10.2&quot;, Pro 12.9/11&quot;, Mini 6/5th, Air 5/4/3rd, Precise for Writing/Drawing (3 Spare Tips)"/>
    <s v="Electronics"/>
    <s v="Mobiles&amp;Accessories"/>
    <s v="MobileAccessories"/>
    <s v="StylusPens"/>
    <n v="2025"/>
    <n v="5999"/>
    <n v="0.66"/>
    <s v="Yes"/>
    <n v="4.2"/>
    <n v="4"/>
    <n v="4.3499999999999996"/>
    <n v="6233"/>
    <n v="16.507235571042571"/>
    <n v="12621825"/>
    <s v="&gt;₹50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7XJYYH7L"/>
    <s v="Wecool Nylon Braided Multifunction Fast Charging Cable For Android Smartphone, Ios And Type C Usb Devices, 3 In 1 Charging Cable, 3A, (3 Feet) (Black)"/>
    <s v="Computers&amp;Accessories"/>
    <s v="Accessories&amp;Peripherals"/>
    <s v="Cables&amp;Accessories"/>
    <s v="Cables"/>
    <n v="333"/>
    <n v="999"/>
    <n v="0.67"/>
    <s v="Yes"/>
    <n v="3.3"/>
    <n v="3"/>
    <n v="4.1296874999999993"/>
    <n v="9792"/>
    <n v="16.481234904936844"/>
    <n v="3260736"/>
    <s v="₹200-₹50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9NBZ36F7"/>
    <s v="Usha CookJoy (CJ1600WPC) 1600 Watt Induction cooktop (Black)"/>
    <s v="Home&amp;Kitchen"/>
    <s v="Kitchen&amp;HomeAppliances"/>
    <s v="SmallKitchenAppliances"/>
    <s v="InductionCooktop"/>
    <n v="2089"/>
    <n v="4000"/>
    <n v="0.48"/>
    <s v="No"/>
    <n v="4.2"/>
    <n v="4"/>
    <n v="4.0666666666666664"/>
    <n v="11199"/>
    <n v="16.466819958858739"/>
    <n v="23394711"/>
    <s v="&gt;₹5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9NKZXMWJ"/>
    <s v="Flix (Beetel) Usb To Type C Pvc Data Sync And 2A 480Mbps Data Sync, Tough Fast Charging Long Cable For Usb Type C Devices, Charging Adapter (White, 1 Meter) - Xcd-C12"/>
    <s v="Computers&amp;Accessories"/>
    <s v="Accessories&amp;Peripherals"/>
    <s v="Cables&amp;Accessories"/>
    <s v="Cables"/>
    <n v="139"/>
    <n v="249"/>
    <n v="0.44"/>
    <s v="No"/>
    <n v="4"/>
    <n v="4"/>
    <n v="4.1362204724409439"/>
    <n v="9378"/>
    <n v="16.429715183362138"/>
    <n v="1303542"/>
    <s v="&lt;₹20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9RYPLR"/>
    <s v="FLiX (Beetel) USB to iPhone Lightning Textured Pattern Data Sync &amp; 2A Fast Charging Cable, Made in India, 480Mbps Data Sync, Tough Cable, 1 Meter Long USB Cable for Apple Devices (Black)(XCD-L102)"/>
    <s v="Computers&amp;Accessories"/>
    <s v="Accessories&amp;Peripherals"/>
    <s v="Cables&amp;Accessories"/>
    <s v="Cables"/>
    <n v="129"/>
    <n v="249"/>
    <n v="0.48"/>
    <s v="No"/>
    <n v="4"/>
    <n v="4"/>
    <n v="4.1373015873015868"/>
    <n v="9378"/>
    <n v="16.434009540821855"/>
    <n v="1209762"/>
    <s v="&lt;₹200"/>
    <s v="TPE material|Output port, 1 meter USB cable length|Customer care number: 1800-102-2700 for product related queries"/>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L4DJ2Z"/>
    <s v="FLiX (Beetel) USB to Type C PVC Data Sync &amp; 2A Smartphone Fast Charging Cable, Made in India, 480Mbps Data Sync, Tough Cable, 1 Meter Long USB Cable for USB Type C Devices Black XCD-C12"/>
    <s v="Computers&amp;Accessories"/>
    <s v="Accessories&amp;Peripherals"/>
    <s v="Cables&amp;Accessories"/>
    <s v="Cables"/>
    <n v="139"/>
    <n v="249"/>
    <n v="0.44"/>
    <s v="No"/>
    <n v="4"/>
    <n v="4"/>
    <n v="4.1383999999999999"/>
    <n v="9377"/>
    <n v="16.438180969222273"/>
    <n v="1303403"/>
    <s v="&lt;₹20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8HRR1XV"/>
    <s v="Wacom One by CTL-472/K0-CX Digital Drawing Graphics Pen Tablet (Red &amp; Black) Small (6-inch x 3.5-inch)(15x8cm) | Battery Free Cordless Pen with 2048 Pressure Level"/>
    <s v="Computers&amp;Accessories"/>
    <s v="Accessories&amp;Peripherals"/>
    <s v="Keyboards,Mice&amp;InputDevices"/>
    <s v="GraphicTablets"/>
    <n v="3303"/>
    <n v="4699"/>
    <n v="0.3"/>
    <s v="No"/>
    <n v="4.4000000000000004"/>
    <n v="4"/>
    <n v="3.9818181818181824"/>
    <n v="13544"/>
    <n v="16.451992782760946"/>
    <n v="44735832"/>
    <s v="&gt;₹50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B3N8VG24"/>
    <s v="FLiX (Beetel USB to Type C PVC Data Sync &amp; 15W(3A) TPE Fast Charging Cable, Made in India, 480Mbps Data Sync, 1 Meter Long cable for all Andriod &amp; all Type C Devices (Black)(XCD - FPC02)"/>
    <s v="Computers&amp;Accessories"/>
    <s v="Accessories&amp;Peripherals"/>
    <s v="Cables&amp;Accessories"/>
    <s v="Cables"/>
    <n v="88"/>
    <n v="299"/>
    <n v="0.71"/>
    <s v="Yes"/>
    <n v="4"/>
    <n v="4"/>
    <n v="4.1395161290322573"/>
    <n v="9378"/>
    <n v="16.442806047231272"/>
    <n v="825264"/>
    <s v="&lt;₹20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3MQXNFB"/>
    <s v="FLiX (Beetel Flow USB to Micro USB PVC Data Sync &amp; 12W(2.4A) Fast Charging Cable,Made in India,480Mbps Data Sync,Solid Cable,1 Meter Long cable for all Andriod &amp; Micro USB Devices (Black)(XCD-FPM01)"/>
    <s v="Computers&amp;Accessories"/>
    <s v="Accessories&amp;Peripherals"/>
    <s v="Cables&amp;Accessories"/>
    <s v="Cables"/>
    <n v="57.89"/>
    <n v="199"/>
    <n v="0.71"/>
    <s v="Yes"/>
    <n v="4"/>
    <n v="4"/>
    <n v="4.1406504065040641"/>
    <n v="9378"/>
    <n v="16.447311574904386"/>
    <n v="542892.42000000004"/>
    <s v="&lt;₹20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JN8L25"/>
    <s v="FLiX (Beetel USB to Micro USB PVC Data Sync &amp; 2A Fast Charging Cable, Made in India, 480Mbps Data Sync, Solid Cable, 1 Meter Long USB Cable for Micro USB Devices (White)(XCD-M11)"/>
    <s v="Computers&amp;Accessories"/>
    <s v="Accessories&amp;Peripherals"/>
    <s v="Cables&amp;Accessories"/>
    <s v="Cables"/>
    <n v="59"/>
    <n v="199"/>
    <n v="0.7"/>
    <s v="Yes"/>
    <n v="4"/>
    <n v="4"/>
    <n v="4.1418032786885242"/>
    <n v="9378"/>
    <n v="16.4518909636869"/>
    <n v="553302"/>
    <s v="&lt;₹20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HVCHS9"/>
    <s v="Flix Micro Usb Cable For Smartphone (Black)"/>
    <s v="Computers&amp;Accessories"/>
    <s v="Accessories&amp;Peripherals"/>
    <s v="Cables&amp;Accessories"/>
    <s v="Cables"/>
    <n v="59"/>
    <n v="199"/>
    <n v="0.7"/>
    <s v="Yes"/>
    <n v="4"/>
    <n v="4"/>
    <n v="4.1429752066115695"/>
    <n v="9378"/>
    <n v="16.456546044845982"/>
    <n v="553302"/>
    <s v="&lt;₹20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N1WL9XW"/>
    <s v="FLiX (Beetel) 3in1 (Type C|Micro|Iphone Lightening) Textured Pattern 3A Fast Charging Cable with QC &amp; PD Support for Type C,Micro USB &amp; Lightning Iphone Cable,Made in India,1.5 Meter Long Cable(T101)"/>
    <s v="Computers&amp;Accessories"/>
    <s v="Accessories&amp;Peripherals"/>
    <s v="Cables&amp;Accessories"/>
    <s v="Cables"/>
    <n v="182"/>
    <n v="599"/>
    <n v="0.7"/>
    <s v="Yes"/>
    <n v="4"/>
    <n v="4"/>
    <n v="4.1441666666666661"/>
    <n v="9378"/>
    <n v="16.461278710691051"/>
    <n v="1706796"/>
    <s v="&lt;₹20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3P71WKK"/>
    <s v="HealthSense Weight Machine for Kitchen, Kitchen Food Weighing Scale for Health, Fitness, Home Baking &amp; Cooking with Hanging Design, Touch Button, Tare Function &amp; 1 Year Warranty ‚Äì Chef-Mate KS 40"/>
    <s v="Home&amp;Kitchen"/>
    <s v="Kitchen&amp;HomeAppliances"/>
    <s v="SmallKitchenAppliances"/>
    <s v="DigitalKitchenScales"/>
    <n v="799"/>
    <n v="1500"/>
    <n v="0.47"/>
    <s v="No"/>
    <n v="4.3"/>
    <n v="4"/>
    <n v="4.1199999999999992"/>
    <n v="9695"/>
    <n v="16.424761540107507"/>
    <n v="7746305"/>
    <s v="&gt;₹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8461VC1Z"/>
    <s v="Scarters Mouse Pad, Desk Mat Extended for Work from Home/Office/Gaming | Vegan PU Leather | Anti-Skid, Anti-Slip, Reversible Splash-Proof ‚Äì Deskspread ~ Navy Blue &amp; Yellow"/>
    <s v="Computers&amp;Accessories"/>
    <s v="Accessories&amp;Peripherals"/>
    <s v="Keyboards,Mice&amp;InputDevices"/>
    <s v="Keyboard&amp;MiceAccessories"/>
    <n v="999"/>
    <n v="1995"/>
    <n v="0.5"/>
    <s v="Yes"/>
    <n v="4.5"/>
    <n v="5"/>
    <n v="4.25"/>
    <n v="7317"/>
    <n v="16.423667721890002"/>
    <n v="7309683"/>
    <s v="&gt;₹50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188KPKB2"/>
    <s v="Preethi Blue Leaf Diamond MG-214 mixer grinder 750 watt (Blue/White), 3 jars &amp; Flexi Lid, FBT motor with 2yr Guarantee &amp; Lifelong Free Service"/>
    <s v="Home&amp;Kitchen"/>
    <s v="Kitchen&amp;HomeAppliances"/>
    <s v="SmallKitchenAppliances"/>
    <s v="MixerGrinders"/>
    <n v="3599"/>
    <n v="9455"/>
    <n v="0.62"/>
    <s v="Yes"/>
    <n v="4.0999999999999996"/>
    <n v="4"/>
    <n v="4.03"/>
    <n v="11828"/>
    <n v="16.413980568125332"/>
    <n v="42568972"/>
    <s v="&gt;₹50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8VFF6JQ8"/>
    <s v="Samsung 25W USB Travel Adapter for Cellular Phones - White"/>
    <s v="Electronics"/>
    <s v="Mobiles&amp;Accessories"/>
    <s v="MobileAccessories"/>
    <s v="Chargers"/>
    <n v="1219"/>
    <n v="1699"/>
    <n v="0.28000000000000003"/>
    <s v="No"/>
    <n v="4.4000000000000004"/>
    <n v="4"/>
    <n v="4.15625"/>
    <n v="8891"/>
    <n v="16.413028980799524"/>
    <n v="10838129"/>
    <s v="&gt;₹50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BHYJ8CVF"/>
    <s v="Portronics Key2 Combo Multimedia USB Wireless Keyboard and Mouse Set with 2.4 GHz Wireless Technology, Soft &amp; Silent Button, Compact Size (Grey)"/>
    <s v="Computers&amp;Accessories"/>
    <s v="Accessories&amp;Peripherals"/>
    <s v="Keyboards,Mice&amp;InputDevices"/>
    <s v="Keyboard&amp;MouseSets"/>
    <n v="1149"/>
    <n v="1499"/>
    <n v="0.23"/>
    <s v="No"/>
    <n v="4.0999999999999996"/>
    <n v="4"/>
    <n v="4.0749999999999993"/>
    <n v="10443"/>
    <n v="16.376882467339943"/>
    <n v="11999007"/>
    <s v="&gt;₹500"/>
    <s v="2.4 GHz Wireless Technology"/>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7JF9B592"/>
    <s v="MAONO AU-400 Lavalier Auxiliary Omnidirectional Microphone (Black)"/>
    <s v="MusicalInstruments"/>
    <s v="Microphones"/>
    <s v="Condenser"/>
    <s v="Condenser"/>
    <n v="478"/>
    <n v="699"/>
    <n v="0.32"/>
    <s v="No"/>
    <n v="3.8"/>
    <n v="4"/>
    <n v="3.8"/>
    <n v="20218"/>
    <n v="16.361886754598721"/>
    <n v="9664204"/>
    <s v="₹200-₹50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7MKMFKPG"/>
    <s v="Bosch Pro 1000W Mixer Grinder MGM8842MIN - Black"/>
    <s v="Home&amp;Kitchen"/>
    <s v="Kitchen&amp;HomeAppliances"/>
    <s v="SmallKitchenAppliances"/>
    <s v="MixerGrinders"/>
    <n v="6999"/>
    <n v="10590"/>
    <n v="0.34"/>
    <s v="No"/>
    <n v="4.4000000000000004"/>
    <n v="4"/>
    <n v="4.0263157894736841"/>
    <n v="11499"/>
    <n v="16.349651830897436"/>
    <n v="80481501"/>
    <s v="&gt;₹50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78JDNZJ8"/>
    <s v="Havells Instanio 3-Litre Instant Geyser (White/Blue)"/>
    <s v="Home&amp;Kitchen"/>
    <s v="Heating,Cooling&amp;AirQuality"/>
    <s v="WaterHeaters&amp;Geysers"/>
    <s v="InstantWaterHeaters"/>
    <n v="3600"/>
    <n v="6190"/>
    <n v="0.42"/>
    <s v="No"/>
    <n v="4.3"/>
    <n v="4"/>
    <n v="4.01"/>
    <n v="11924"/>
    <n v="16.346598134725728"/>
    <n v="42926400"/>
    <s v="&gt;₹50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0935MD1C"/>
    <s v="Prestige PRWO 1.8-2 700-Watts Delight Electric Rice Cooker with 2 Aluminium Cooking Pans - 1.8 Liters, White"/>
    <s v="Home&amp;Kitchen"/>
    <s v="Kitchen&amp;HomeAppliances"/>
    <s v="SmallKitchenAppliances"/>
    <s v="Rice&amp;PastaCookers"/>
    <n v="2719"/>
    <n v="3945"/>
    <n v="0.31"/>
    <s v="No"/>
    <n v="3.7"/>
    <n v="4"/>
    <n v="3.9599999999999995"/>
    <n v="13406"/>
    <n v="16.344233173144886"/>
    <n v="36450914"/>
    <s v="&gt;₹50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7ZKD8T1Q"/>
    <s v="Cuzor 12V Mini ups for WiFi Router | Power Backup up to 4 Hours | Replaceable Battery | Ups for Wi-Fi Router and Modem | Ups for Router up to 2A | ups for uninterrupted wi-fi"/>
    <s v="Computers&amp;Accessories"/>
    <s v="NetworkingDevices"/>
    <s v="Routers"/>
    <s v="Routers"/>
    <n v="1499"/>
    <n v="2999"/>
    <n v="0.5"/>
    <s v="Yes"/>
    <n v="4.5"/>
    <n v="5"/>
    <n v="4.1500000000000004"/>
    <n v="8656"/>
    <n v="16.340074782696753"/>
    <n v="12975344"/>
    <s v="&gt;₹50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1LYU3BZF"/>
    <s v="Havells Ambrose 1200mm Ceiling Fan (Gold Mist Wood)"/>
    <s v="Home&amp;Kitchen"/>
    <s v="Heating,Cooling&amp;AirQuality"/>
    <s v="Fans"/>
    <s v="CeilingFans"/>
    <n v="2199"/>
    <n v="3190"/>
    <n v="0.31"/>
    <s v="No"/>
    <n v="4.3"/>
    <n v="4"/>
    <n v="4.0999999999999996"/>
    <n v="9650"/>
    <n v="16.33674649404869"/>
    <n v="21220350"/>
    <s v="&gt;₹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1D5H90L4"/>
    <s v="AmazonBasics - High-Speed Male to Female HDMI Extension Cable - 6 Feet"/>
    <s v="Electronics"/>
    <s v="HomeTheater,TV&amp;Video"/>
    <s v="Accessories"/>
    <s v="Cables"/>
    <n v="299"/>
    <n v="700"/>
    <n v="0.56999999999999995"/>
    <s v="Yes"/>
    <n v="4.4000000000000004"/>
    <n v="4"/>
    <n v="4.1453781512605037"/>
    <n v="8714"/>
    <n v="16.333898354624516"/>
    <n v="2605486"/>
    <s v="₹200-₹5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0LZLPYHW"/>
    <s v="Classmate 2100117 Soft Cover 6 Subject Spiral Binding Notebook, Single Line, 300 Pages"/>
    <s v="OfficeProducts"/>
    <s v="OfficePaperProducts"/>
    <s v="Paper"/>
    <s v="Stationery"/>
    <n v="137"/>
    <n v="160"/>
    <n v="0.14000000000000001"/>
    <s v="No"/>
    <n v="4.4000000000000004"/>
    <n v="4"/>
    <n v="4.2809523809523808"/>
    <n v="6537"/>
    <n v="16.333737998588909"/>
    <n v="895569"/>
    <s v="&lt;₹20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747VDH9L"/>
    <s v="INALSA Hand Blender 1000 Watt with Chopper, Whisker, 600 ml Multipurpose Jar|Variable Speed And Turbo Speed Function |100% Copper Motor |Low Noise |ANTI-SPLASH TECHNOLOGY|2 Year Warranty"/>
    <s v="Home&amp;Kitchen"/>
    <s v="Kitchen&amp;HomeAppliances"/>
    <s v="SmallKitchenAppliances"/>
    <s v="HandBlenders"/>
    <n v="2742"/>
    <n v="3995"/>
    <n v="0.31"/>
    <s v="No"/>
    <n v="4.4000000000000004"/>
    <n v="4"/>
    <n v="4.03125"/>
    <n v="11148"/>
    <n v="16.315419784196841"/>
    <n v="30567816"/>
    <s v="&gt;₹50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8GXTJM3"/>
    <s v="DIGITEK¬Æ (DLS-9FT) Lightweight &amp; Portable Aluminum Alloy Light Stand for Ring Light, Reflector, Flash Units, Diffuser, Portrait, Softbox, Studio Lighting &amp; More Ideal for Outdoor &amp; Indoor Shoots"/>
    <s v="Electronics"/>
    <s v="Cameras&amp;Photography"/>
    <s v="Accessories"/>
    <s v="PhotoStudio&amp;Lighting"/>
    <n v="699"/>
    <n v="1299"/>
    <n v="0.46"/>
    <s v="No"/>
    <n v="4.3"/>
    <n v="4"/>
    <n v="4.3"/>
    <n v="6183"/>
    <n v="16.302458767914153"/>
    <n v="4321917"/>
    <s v="&gt;₹5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B8SSZ76F"/>
    <s v="Amazon Basics USB C to Lightning TPE MFi Certified Charging Cable (White, 1.2 meter)"/>
    <s v="Computers&amp;Accessories"/>
    <s v="Accessories&amp;Peripherals"/>
    <s v="Cables&amp;Accessories"/>
    <s v="Cables"/>
    <n v="799"/>
    <n v="1999"/>
    <n v="0.6"/>
    <s v="Yes"/>
    <n v="4.2"/>
    <n v="4"/>
    <n v="4.14322033898305"/>
    <n v="8583"/>
    <n v="16.298143209402664"/>
    <n v="6857817"/>
    <s v="&gt;₹50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7T5DKR5D"/>
    <s v="ZEBRONICS Zeb-Bro in Ear Wired Earphones with Mic, 3.5mm Audio Jack, 10mm Drivers, Phone/Tablet Compatible(Black)"/>
    <s v="Electronics"/>
    <s v="Headphones,Earbuds&amp;Accessories"/>
    <s v="Headphones"/>
    <s v="In-Ear"/>
    <n v="149"/>
    <n v="399"/>
    <n v="0.63"/>
    <s v="Yes"/>
    <n v="3.5"/>
    <n v="4"/>
    <n v="3.7571428571428576"/>
    <n v="21764"/>
    <n v="16.297579008610985"/>
    <n v="3242836"/>
    <s v="&lt;₹20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8VS3YLRK"/>
    <s v="Portronics Adapto 20 Type C 20W Fast PD/Type C Adapter Charger with Fast Charging for iPhone 12/12 Pro/12 Mini/12 Pro Max/11/XS/XR/X/8/Plus, iPad Pro/Air/Mini, Galaxy 10/9/8 (Adapter Only) White"/>
    <s v="Electronics"/>
    <s v="Mobiles&amp;Accessories"/>
    <s v="MobileAccessories"/>
    <s v="Chargers"/>
    <n v="529"/>
    <n v="1499"/>
    <n v="0.65"/>
    <s v="Yes"/>
    <n v="4.0999999999999996"/>
    <n v="4"/>
    <n v="4.1399999999999997"/>
    <n v="8599"/>
    <n v="16.288823588148368"/>
    <n v="4548871"/>
    <s v="&gt;₹50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F57RN3K"/>
    <s v="Fire-Boltt Ninja Call Pro Plus 1.83&quot; Smart Watch with Bluetooth Calling, AI Voice Assistance, 100 Sports Modes IP67 Rating, 240*280 Pixel High Resolution"/>
    <s v="Electronics"/>
    <s v="WearableTechnology"/>
    <s v="SmartWatches"/>
    <s v="SmartWatches"/>
    <n v="1799"/>
    <n v="19999"/>
    <n v="0.91"/>
    <s v="Yes"/>
    <n v="4.2"/>
    <n v="4"/>
    <n v="3.9299999999999997"/>
    <n v="13937"/>
    <n v="16.286707808522642"/>
    <n v="25072663"/>
    <s v="&gt;₹50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0URH5E34"/>
    <s v="Inventis 5V 1.2W Portable Flexible USB LED Light Lamp (Colors may vary)"/>
    <s v="Computers&amp;Accessories"/>
    <s v="Accessories&amp;Peripherals"/>
    <s v="USBGadgets"/>
    <s v="Lamps"/>
    <n v="39"/>
    <n v="39"/>
    <n v="0"/>
    <s v="No"/>
    <n v="3.6"/>
    <n v="4"/>
    <n v="3.94"/>
    <n v="13572"/>
    <n v="16.28274284542627"/>
    <n v="529308"/>
    <s v="&lt;₹20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JBNZPFM"/>
    <s v="Karcher WD3 EU Wet and Dry Vacuum Cleaner, 1000 Watts Powerful Suction, 17 L Capacity, Blower Function, Easy Filter Removal for Home and Garden Cleaning¬† (Yellow/Black)"/>
    <s v="Home&amp;Kitchen"/>
    <s v="Kitchen&amp;HomeAppliances"/>
    <s v="Vacuum,Cleaning&amp;Ironing"/>
    <s v="Vacuums&amp;FloorCare"/>
    <n v="6199"/>
    <n v="10999"/>
    <n v="0.44"/>
    <s v="No"/>
    <n v="4.2"/>
    <n v="4"/>
    <n v="4.05"/>
    <n v="10429"/>
    <n v="16.274051449127448"/>
    <n v="64649371"/>
    <s v="&gt;₹50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7WHSJXLF"/>
    <s v="iQOO Z6 Pro 5G by vivo (Phantom Dusk, 8GB RAM, 128GB Storage) | Snapdragon 778G 5G | 66W FlashCharge | 1300 nits Peak Brightness | HDR10+"/>
    <s v="Electronics"/>
    <s v="Mobiles&amp;Accessories"/>
    <s v="Smartphones&amp;BasicMobiles"/>
    <s v="Smartphones"/>
    <n v="20999"/>
    <n v="29990"/>
    <n v="0.3"/>
    <s v="No"/>
    <n v="4.3"/>
    <n v="4"/>
    <n v="4.0894736842105255"/>
    <n v="9499"/>
    <n v="16.266796006891759"/>
    <n v="199469501"/>
    <s v="&gt;₹50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FJNNZCJ"/>
    <s v="V-Guard Zenora RO+UF+MB Water Purifier | Suitable for water with TDS up to 2000 ppm | 8 Stage Purification with World-class RO Membrane and Advanced UF Membrane | Free PAN India Installation &amp; 1-Year Comprehensive Warranty | 7 Litre, Black"/>
    <s v="Home&amp;Kitchen"/>
    <s v="Kitchen&amp;HomeAppliances"/>
    <s v="WaterPurifiers&amp;Accessories"/>
    <s v="WaterFilters&amp;Purifiers"/>
    <n v="8699"/>
    <n v="13049"/>
    <n v="0.33"/>
    <s v="No"/>
    <n v="4.3"/>
    <n v="4"/>
    <n v="4.3142857142857141"/>
    <n v="5891"/>
    <n v="16.26599067039313"/>
    <n v="51245809"/>
    <s v="&gt;₹50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7VX71FZP"/>
    <s v="Amazon Brand - Solimo 2000/1000 Watts Room Heater with Adjustable Thermostat (ISI certified, White colour, Ideal for small to medium room/area)"/>
    <s v="Home&amp;Kitchen"/>
    <s v="Heating,Cooling&amp;AirQuality"/>
    <s v="RoomHeaters"/>
    <s v="FanHeaters"/>
    <n v="1199"/>
    <n v="2000"/>
    <n v="0.4"/>
    <s v="No"/>
    <n v="4"/>
    <n v="4"/>
    <n v="3.8099999999999987"/>
    <n v="18543"/>
    <n v="16.26185502494037"/>
    <n v="22233057"/>
    <s v="&gt;₹5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0N1U9AJS"/>
    <s v="3M Scotch Double Sided Heavy Duty Tape(1m holds 4.5Kgs) for indoor hanging applications (Photo frames, Mirrors, Key Holders, Car Interiors, Extension Boards, Wall decoration, etc)(L: 3m, W: 24mm)"/>
    <s v="Home&amp;Kitchen"/>
    <s v="CraftMaterials"/>
    <s v="Scrapbooking"/>
    <s v="Tape"/>
    <n v="130"/>
    <n v="165"/>
    <n v="0.21"/>
    <s v="No"/>
    <n v="3.9"/>
    <n v="4"/>
    <n v="3.9"/>
    <n v="14778"/>
    <n v="16.261615691626325"/>
    <n v="1921140"/>
    <s v="&lt;₹200"/>
    <s v="Sticks to most surfaces includingwalls, ceramic tiles and wood-surfacesthat are clean, dry and smooth#.|A no-mess alternative to glue forlight-duty attaching andmounting tasks.|Ideal for permanent mounting tasks."/>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0GZLB57U"/>
    <s v="Quantum RJ45 Ethernet Patch Cable/LAN Router Cable with Heavy Duty Gold Plated Connectors Supports Hi-Speed Gigabit Upto 1000Mbps, Waterproof and Durable,1-Year Warranty-32.8 Feet (10 Meters)(White)"/>
    <s v="Computers&amp;Accessories"/>
    <s v="Accessories&amp;Peripherals"/>
    <s v="Cables&amp;Accessories"/>
    <s v="Cables"/>
    <n v="238"/>
    <n v="699"/>
    <n v="0.66"/>
    <s v="Yes"/>
    <n v="4.4000000000000004"/>
    <n v="4"/>
    <n v="4.1427350427350422"/>
    <n v="8372"/>
    <n v="16.251456965031281"/>
    <n v="1992536"/>
    <s v="₹200-₹50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BF54972T"/>
    <s v="Fire-Boltt Ninja Call Pro Plus 1.83&quot; Smart Watch with Bluetooth Calling, AI Voice Assistance, 100 Sports Modes IP67 Rating, 240*280 Pixel High Resolution"/>
    <s v="Electronics"/>
    <s v="WearableTechnology"/>
    <s v="SmartWatches"/>
    <s v="SmartWatches"/>
    <n v="1799"/>
    <n v="19999"/>
    <n v="0.91"/>
    <s v="Yes"/>
    <n v="4.2"/>
    <n v="4"/>
    <n v="3.9206896551724131"/>
    <n v="13937"/>
    <n v="16.248123873203689"/>
    <n v="25072663"/>
    <s v="&gt;₹50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HZ2QCGR"/>
    <s v="POPIO Type C Dash Charging USB Data Cable for OnePlus Devices"/>
    <s v="Computers&amp;Accessories"/>
    <s v="Accessories&amp;Peripherals"/>
    <s v="Cables&amp;Accessories"/>
    <s v="Cables"/>
    <n v="350"/>
    <n v="599"/>
    <n v="0.42"/>
    <s v="No"/>
    <n v="3.9"/>
    <n v="4"/>
    <n v="4.1405172413793103"/>
    <n v="8314"/>
    <n v="16.230257244678665"/>
    <n v="2909900"/>
    <s v="₹200-₹50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7WFPMGQQ"/>
    <s v="iQOO Z6 Pro 5G by vivo (Legion Sky, 6GB RAM, 128GB Storage) | Snapdragon 778G 5G | 66W FlashCharge | 1300 nits Peak Brightness | HDR10+"/>
    <s v="Electronics"/>
    <s v="Mobiles&amp;Accessories"/>
    <s v="Smartphones&amp;BasicMobiles"/>
    <s v="Smartphones"/>
    <n v="19999"/>
    <n v="27990"/>
    <n v="0.28999999999999998"/>
    <s v="No"/>
    <n v="4.3"/>
    <n v="4"/>
    <n v="4.0777777777777775"/>
    <n v="9499"/>
    <n v="16.220272923788965"/>
    <n v="189970501"/>
    <s v="&gt;₹50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187F2IOK"/>
    <s v="Bajaj HM-01 Powerful 250W Hand Mixer, Black"/>
    <s v="Home&amp;Kitchen"/>
    <s v="Kitchen&amp;HomeAppliances"/>
    <s v="SmallKitchenAppliances"/>
    <s v="HandMixers"/>
    <n v="1499"/>
    <n v="2199"/>
    <n v="0.32"/>
    <s v="No"/>
    <n v="4.4000000000000004"/>
    <n v="4"/>
    <n v="4.25"/>
    <n v="6531"/>
    <n v="16.213946248274681"/>
    <n v="9789969"/>
    <s v="&gt;₹50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0S2SEV7K"/>
    <s v="Pilot Frixion Clicker Roller Pen (Blue), (9000019529)"/>
    <s v="OfficeProducts"/>
    <s v="OfficePaperProducts"/>
    <s v="Paper"/>
    <s v="Stationery"/>
    <n v="90"/>
    <n v="100"/>
    <n v="0.1"/>
    <s v="No"/>
    <n v="4.0999999999999996"/>
    <n v="4"/>
    <n v="4.2749999999999995"/>
    <n v="6199"/>
    <n v="16.212474472605034"/>
    <n v="557910"/>
    <s v="&lt;₹2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2T6V3DT"/>
    <s v="AmazonBasics New Release Nylon USB-A to Lightning Cable Cord, Fast Charging MFi Certified Charger for Apple iPhone, iPad (6-Ft, Rose Gold)"/>
    <s v="Computers&amp;Accessories"/>
    <s v="Accessories&amp;Peripherals"/>
    <s v="Cables&amp;Accessories"/>
    <s v="Cables"/>
    <n v="799"/>
    <n v="2100"/>
    <n v="0.62"/>
    <s v="Yes"/>
    <n v="4.3"/>
    <n v="4"/>
    <n v="4.1426086956521742"/>
    <n v="8188"/>
    <n v="16.210984234769569"/>
    <n v="6542212"/>
    <s v="&gt;₹500"/>
    <s v="Added Protection: An additional layer of protection has been added to the Lightning and USB ends to improve durability and reduce fraying;"/>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BF563HB4"/>
    <s v="Fire-Boltt Ninja Call Pro Plus 1.83&quot; Smart Watch with Bluetooth Calling, AI Voice Assistance, 100 Sports Modes IP67 Rating, 240*280 Pixel High Resolution"/>
    <s v="Electronics"/>
    <s v="WearableTechnology"/>
    <s v="SmartWatches"/>
    <s v="SmartWatches"/>
    <n v="1799"/>
    <n v="19999"/>
    <n v="0.91"/>
    <s v="Yes"/>
    <n v="4.2"/>
    <n v="4"/>
    <n v="3.9107142857142847"/>
    <n v="13937"/>
    <n v="16.20678394250481"/>
    <n v="25072663"/>
    <s v="&gt;₹50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8CYPB15D"/>
    <s v="HP 805 Black Original Ink Cartridge"/>
    <s v="Computers&amp;Accessories"/>
    <s v="Printers,Inks&amp;Accessories"/>
    <s v="Inks,Toners&amp;Cartridges"/>
    <s v="InkjetInkCartridges"/>
    <n v="717"/>
    <n v="761"/>
    <n v="0.06"/>
    <s v="No"/>
    <n v="4"/>
    <n v="4"/>
    <n v="4.2"/>
    <n v="7199"/>
    <n v="16.200796485011328"/>
    <n v="5161683"/>
    <s v="&gt;₹500"/>
    <s v="Cartridge color: Black|Yield: 120 pages|Ink type: Pigment-based ink cartridge|Compatible with printers: HP DeskJet Plus All-in-One (4121, 4122, 4123), HP DeskJet All-in-One (2720, 2721, 2722, 2723, 2729, 2332, 2330, 2331, 2333), HP DeskJet (1212, 1210, 1211, 121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9VCHLSJF"/>
    <s v="OnePlus 108 cm (43 inches) Y Series 4K Ultra HD Smart Android LED TV 43Y1S Pro (Black)"/>
    <s v="Electronics"/>
    <s v="HomeTheater,TV&amp;Video"/>
    <s v="Televisions"/>
    <s v="SmartTelevisions"/>
    <n v="29999"/>
    <n v="39999"/>
    <n v="0.25"/>
    <s v="No"/>
    <n v="4.2"/>
    <n v="4"/>
    <n v="4.1928571428571431"/>
    <n v="7298"/>
    <n v="16.19811138902023"/>
    <n v="218932702"/>
    <s v="&gt;₹50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3MMYHYW"/>
    <s v="OnePlus 126 cm (50 inches) Y Series 4K Ultra HD Smart Android LED TV 50Y1S Pro (Black)"/>
    <s v="Electronics"/>
    <s v="HomeTheater,TV&amp;Video"/>
    <s v="Televisions"/>
    <s v="SmartTelevisions"/>
    <n v="32999"/>
    <n v="45999"/>
    <n v="0.28000000000000003"/>
    <s v="No"/>
    <n v="4.2"/>
    <n v="4"/>
    <n v="4.192682926829268"/>
    <n v="7298"/>
    <n v="16.197438346622381"/>
    <n v="240826702"/>
    <s v="&gt;₹50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7TXCY3YK"/>
    <s v="Butterfly Hero Mixer Grinder, 500W, 3 Jars (Grey)"/>
    <s v="Home&amp;Kitchen"/>
    <s v="Kitchen&amp;HomeAppliances"/>
    <s v="SmallKitchenAppliances"/>
    <s v="MixerGrinders"/>
    <n v="2237.81"/>
    <n v="3899"/>
    <n v="0.43"/>
    <s v="No"/>
    <n v="3.9"/>
    <n v="4"/>
    <n v="4.0055555555555564"/>
    <n v="11004"/>
    <n v="16.188813465595743"/>
    <n v="24624861.239999998"/>
    <s v="&gt;₹50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Good quality,Super üëå,Worth for the money but the knob is slippery,Good product,Good quality,Nothing,Worthy product,Good"/>
    <s v="Good quality,Super üëå,Worth for the money but the knob is slippery,Good product,Nice,Ok,Little bit of noice,Good"/>
  </r>
  <r>
    <s v="B009P2L7CO"/>
    <s v="Bajaj DHX-9 1000W Heavy Weight Dry Iron with Advance Soleplate and Anti-Bacterial German Coating Technology, Ivory"/>
    <s v="Home&amp;Kitchen"/>
    <s v="Kitchen&amp;HomeAppliances"/>
    <s v="Vacuum,Cleaning&amp;Ironing"/>
    <s v="Irons,Steamers&amp;Accessories"/>
    <n v="1099"/>
    <n v="1920"/>
    <n v="0.43"/>
    <s v="No"/>
    <n v="4.2"/>
    <n v="4"/>
    <n v="4.0571428571428561"/>
    <n v="9772"/>
    <n v="16.188113189296619"/>
    <n v="10739428"/>
    <s v="&gt;₹500"/>
    <s v="Heavy weight iron for easy ironing. Safety Plus: Thermal Fuse|Deluxe metal cover. Super clean surface finish with pleasant aesthetics|Multiple temprature levels|Non-stick coated sole plate|Temprature setting dial|Thermostatic pilot lamp|Warranty: 2 years on product"/>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7N2MGB3G"/>
    <s v="AGARO Marvel 9 Liters Oven Toaster Griller, Cake Baking OTG (Black)"/>
    <s v="Home&amp;Kitchen"/>
    <s v="Kitchen&amp;HomeAppliances"/>
    <s v="SmallKitchenAppliances"/>
    <s v="OvenToasterGrills"/>
    <n v="1699"/>
    <n v="1999"/>
    <n v="0.15"/>
    <s v="No"/>
    <n v="4.0999999999999996"/>
    <n v="4"/>
    <n v="4.0999999999999996"/>
    <n v="8873"/>
    <n v="16.187289639960198"/>
    <n v="15075227"/>
    <s v="&gt;₹500"/>
    <s v="Bake, Grill, Toast and more|1 Year Manufacturer's Warranty|Automatic Thermostat I Auto Shut Off I Ready Bell. Cavity Material: Stainless Steel|Heat resistant tempered glass window with Cool Touch Handle|Adjustable temperature from 100¬∞C to 250¬∞C"/>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1DGVKBC6"/>
    <s v="FEDUS Cat6 Ethernet Cable, 10 Meter High Speed 550MHZ / 10 Gigabit Speed UTP LAN Cable, Network Cable Internet Cable RJ45 Cable LAN Wire, Patch Computer Cord Gigabit Category 6 Wires for Modem, Router"/>
    <s v="Computers&amp;Accessories"/>
    <s v="Accessories&amp;Peripherals"/>
    <s v="Cables&amp;Accessories"/>
    <s v="Cables"/>
    <n v="287"/>
    <n v="499"/>
    <n v="0.42"/>
    <s v="No"/>
    <n v="4.4000000000000004"/>
    <n v="4"/>
    <n v="4.1412280701754387"/>
    <n v="8076"/>
    <n v="16.180813720423465"/>
    <n v="2317812"/>
    <s v="₹200-₹50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7WDK3ZS2"/>
    <s v="iQOO Z6 Pro 5G by vivo (Legion Sky, 8GB RAM, 128GB Storage) | Snapdragon 778G 5G | 66W FlashCharge | 1300 nits Peak Brightness | HDR10+"/>
    <s v="Electronics"/>
    <s v="Mobiles&amp;Accessories"/>
    <s v="Smartphones&amp;BasicMobiles"/>
    <s v="Smartphones"/>
    <n v="20999"/>
    <n v="29990"/>
    <n v="0.3"/>
    <s v="No"/>
    <n v="4.3"/>
    <n v="4"/>
    <n v="4.0647058823529409"/>
    <n v="9499"/>
    <n v="16.168276536791726"/>
    <n v="199469501"/>
    <s v="&gt;₹50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SPVMSC6"/>
    <s v="Bajaj Frore 1200 mm Ceiling Fan (Brown)"/>
    <s v="Home&amp;Kitchen"/>
    <s v="Heating,Cooling&amp;AirQuality"/>
    <s v="Fans"/>
    <s v="CeilingFans"/>
    <n v="1399"/>
    <n v="2660"/>
    <n v="0.47"/>
    <s v="No"/>
    <n v="4.0999999999999996"/>
    <n v="4"/>
    <n v="4.0714285714285712"/>
    <n v="9349"/>
    <n v="16.166875844266677"/>
    <n v="13079251"/>
    <s v="&gt;₹50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BF4YBLPX"/>
    <s v="Fire-Boltt Ninja Call Pro Plus 1.83&quot; Smart Watch with Bluetooth Calling, AI Voice Assistance, 100 Sports Modes IP67 Rating, 240*280 Pixel High Resolution"/>
    <s v="Electronics"/>
    <s v="WearableTechnology"/>
    <s v="SmartWatches"/>
    <s v="SmartWatches"/>
    <n v="1799"/>
    <n v="19999"/>
    <n v="0.91"/>
    <s v="Yes"/>
    <n v="4.2"/>
    <n v="4"/>
    <n v="3.8999999999999995"/>
    <n v="13937"/>
    <n v="16.162381794717128"/>
    <n v="25072663"/>
    <s v="&gt;₹50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2BJMT8Q"/>
    <s v="Samsung 108 cm (43 inches) Crystal 4K Series Ultra HD Smart LED TV UA43AUE60AKLXL (Black)"/>
    <s v="Electronics"/>
    <s v="HomeTheater,TV&amp;Video"/>
    <s v="Televisions"/>
    <s v="SmartTelevisions"/>
    <n v="30990"/>
    <n v="52900"/>
    <n v="0.41"/>
    <s v="No"/>
    <n v="4.3"/>
    <n v="4"/>
    <n v="4.1924999999999999"/>
    <n v="7109"/>
    <n v="16.148963301059545"/>
    <n v="220307910"/>
    <s v="&gt;₹5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6MSW6CT"/>
    <s v="Sounce Fast Phone Charging Cable &amp; Data Sync USB Cable Compatible for iPhone 13, 12,11, X, 8, 7, 6, 5, iPad Air, Pro, Mini &amp; iOS Devices"/>
    <s v="Computers&amp;Accessories"/>
    <s v="Accessories&amp;Peripherals"/>
    <s v="Cables&amp;Accessories"/>
    <s v="Cables"/>
    <n v="199"/>
    <n v="1899"/>
    <n v="0.9"/>
    <s v="Yes"/>
    <n v="3.9"/>
    <n v="4"/>
    <n v="4.1389380530973447"/>
    <n v="7928"/>
    <n v="16.138623486983072"/>
    <n v="1577672"/>
    <s v="&lt;₹20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B15GSPQW"/>
    <s v="Samsung 138 cm (55 inches) Crystal 4K Neo Series Ultra HD Smart LED TV UA55AUE65AKXXL (Black)"/>
    <s v="Electronics"/>
    <s v="HomeTheater,TV&amp;Video"/>
    <s v="Televisions"/>
    <s v="SmartTelevisions"/>
    <n v="47990"/>
    <n v="70900"/>
    <n v="0.32"/>
    <s v="No"/>
    <n v="4.3"/>
    <n v="4"/>
    <n v="4.1897435897435891"/>
    <n v="7109"/>
    <n v="16.138345968185735"/>
    <n v="341160910"/>
    <s v="&gt;₹5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15CPR37"/>
    <s v="Samsung 108 cm (43 inches) Crystal 4K Neo Series Ultra HD Smart LED TV UA43AUE65AKXXL (Black)"/>
    <s v="Electronics"/>
    <s v="HomeTheater,TV&amp;Video"/>
    <s v="Televisions"/>
    <s v="SmartTelevisions"/>
    <n v="32990"/>
    <n v="47900"/>
    <n v="0.31"/>
    <s v="No"/>
    <n v="4.3"/>
    <n v="4"/>
    <n v="4.1868421052631568"/>
    <n v="7109"/>
    <n v="16.127169828318568"/>
    <n v="234525910"/>
    <s v="&gt;₹5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32W3B7Q"/>
    <s v="Pigeon By Stovekraft ABS Plastic Acer Plus Induction Cooktop 1800 Watts With Feather Touch Control - Black"/>
    <s v="Home&amp;Kitchen"/>
    <s v="Kitchen&amp;HomeAppliances"/>
    <s v="SmallKitchenAppliances"/>
    <s v="InductionCooktop"/>
    <n v="1799"/>
    <n v="3595"/>
    <n v="0.5"/>
    <s v="Yes"/>
    <n v="3.8"/>
    <n v="4"/>
    <n v="4.04"/>
    <n v="9791"/>
    <n v="16.123120475398004"/>
    <n v="17614009"/>
    <s v="&gt;₹50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KCMR8D6"/>
    <s v="Classmate Octane Neon- Blue Gel Pens(Pack of 5)|Smooth Writing Pen|Attractive body colour for Boys &amp; Girls|Waterproof ink for smudge free writing|Preferred by Students for Exam|Study at home essential"/>
    <s v="OfficeProducts"/>
    <s v="OfficePaperProducts"/>
    <s v="Paper"/>
    <s v="Stationery"/>
    <n v="50"/>
    <n v="50"/>
    <n v="0"/>
    <s v="No"/>
    <n v="4.3"/>
    <n v="4"/>
    <n v="4.284210526315789"/>
    <n v="5792"/>
    <n v="16.121070906306485"/>
    <n v="289600"/>
    <s v="&lt;₹200"/>
    <s v="5 vibrant Neon body color|Smooth and fast writing|Japanese waterproof ink|Country of Origin: India"/>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8QJJCY2Q"/>
    <s v="Tizum Mouse Pad/ Computer Mouse Mat with Anti-Slip Rubber Base | Smooth Mouse Control | Spill-Resistant Surface for Laptop, Notebook, MacBook, Gaming, Laser/ Optical Mouse, 9.4‚Äùx 7.9‚Äù, Multicolored"/>
    <s v="Computers&amp;Accessories"/>
    <s v="Accessories&amp;Peripherals"/>
    <s v="Keyboards,Mice&amp;InputDevices"/>
    <s v="Keyboard&amp;MiceAccessories"/>
    <n v="169"/>
    <n v="299"/>
    <n v="0.43"/>
    <s v="No"/>
    <n v="4.4000000000000004"/>
    <n v="4"/>
    <n v="4.2142857142857135"/>
    <n v="5176"/>
    <n v="15.652186552423533"/>
    <n v="874744"/>
    <s v="&lt;₹20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92BL5DCX"/>
    <s v="Samsung 138 cm (55 inches) Crystal 4K Series Ultra HD Smart LED TV UA55AUE60AKLXL (Black)"/>
    <s v="Electronics"/>
    <s v="HomeTheater,TV&amp;Video"/>
    <s v="Televisions"/>
    <s v="SmartTelevisions"/>
    <n v="45999"/>
    <n v="69900"/>
    <n v="0.34"/>
    <s v="No"/>
    <n v="4.3"/>
    <n v="4"/>
    <n v="4.1837837837837828"/>
    <n v="7109"/>
    <n v="16.11538957278291"/>
    <n v="327006891"/>
    <s v="&gt;₹5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F54LXW6"/>
    <s v="Fire-Boltt Ninja Call Pro Plus 1.83&quot; Smart Watch with Bluetooth Calling, AI Voice Assistance, 100 Sports Modes IP67 Rating, 240*280 Pixel High Resolution"/>
    <s v="Electronics"/>
    <s v="WearableTechnology"/>
    <s v="SmartWatches"/>
    <s v="SmartWatches"/>
    <n v="1799"/>
    <n v="19999"/>
    <n v="0.91"/>
    <s v="Yes"/>
    <n v="4.2"/>
    <n v="4"/>
    <n v="3.8884615384615375"/>
    <n v="13937"/>
    <n v="16.114564097099617"/>
    <n v="25072663"/>
    <s v="&gt;₹50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8R69VDHT"/>
    <s v="Pinnaclz Original Combo of 2 Micro USB Fast Charging Cable, USB Charging Cable for Data Transfer Perfect for Android Smart Phones White 1.2 Meter Made in India (Pack of 2)"/>
    <s v="Computers&amp;Accessories"/>
    <s v="Accessories&amp;Peripherals"/>
    <s v="Cables&amp;Accessories"/>
    <s v="Cables"/>
    <n v="115"/>
    <n v="499"/>
    <n v="0.77"/>
    <s v="Yes"/>
    <n v="4"/>
    <n v="4"/>
    <n v="4.1410714285714274"/>
    <n v="7732"/>
    <n v="16.10192684929088"/>
    <n v="889180"/>
    <s v="&lt;₹20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12ELCYUG"/>
    <s v="Preethi MGA-502 0.4-Litre Grind and Store Jar (White), stainless steel, Set of 1"/>
    <s v="Home&amp;Kitchen"/>
    <s v="Kitchen&amp;HomeAppliances"/>
    <s v="SmallKitchenAppliances"/>
    <s v="SmallApplianceParts&amp;Accessories"/>
    <n v="635"/>
    <n v="635"/>
    <n v="0"/>
    <s v="No"/>
    <n v="4.3"/>
    <n v="4"/>
    <n v="4.4000000000000004"/>
    <n v="4570"/>
    <n v="16.104049373673057"/>
    <n v="2901950"/>
    <s v="&gt;₹50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8R69WBN7"/>
    <s v="Pinnaclz Original Combo of 2 USB Type C Fast Charging Cable, USB C Data Cable for Charging and Data Transfer Smart Phones White 1.2 Meter Made in India (Pack of 2)"/>
    <s v="Computers&amp;Accessories"/>
    <s v="Accessories&amp;Peripherals"/>
    <s v="Cables&amp;Accessories"/>
    <s v="Cables"/>
    <n v="149"/>
    <n v="499"/>
    <n v="0.7"/>
    <s v="Yes"/>
    <n v="4"/>
    <n v="4"/>
    <n v="4.1423423423423413"/>
    <n v="7732"/>
    <n v="16.106868604323122"/>
    <n v="1152068"/>
    <s v="&lt;₹20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7YNHCW6N"/>
    <s v="Robustrion Smart Trifold Hard Back Flip Stand Case Cover for Apple iPad 10.2 Cover iPad 9th Generation Cover 2021 8th Gen 2020 7th Gen 2019 Generation Case - Black"/>
    <s v="Computers&amp;Accessories"/>
    <s v="Accessories&amp;Peripherals"/>
    <s v="TabletAccessories"/>
    <s v="Bags,Cases&amp;Sleeves"/>
    <n v="549"/>
    <n v="2499"/>
    <n v="0.78"/>
    <s v="Yes"/>
    <n v="4.3"/>
    <n v="4"/>
    <n v="4.3"/>
    <n v="5556"/>
    <n v="16.10281370617713"/>
    <n v="3050244"/>
    <s v="&gt;₹50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J2NGB69"/>
    <s v="Lenovo 400 Wireless Mouse, 1200DPI Optical Sensor, 2.4GHz Wireless Nano USB, 3-Button (Left,Right,Scroll) Upto 8M Left/Right &amp; 100K Scroll clicks &amp; 1yr Battery, Ambidextrous, Ergonomic GY50R91293"/>
    <s v="Computers&amp;Accessories"/>
    <s v="Accessories&amp;Peripherals"/>
    <s v="Keyboards,Mice&amp;InputDevices"/>
    <s v="Mice"/>
    <n v="629"/>
    <n v="1390"/>
    <n v="0.55000000000000004"/>
    <s v="Yes"/>
    <n v="4.4000000000000004"/>
    <n v="4"/>
    <n v="4.2363636363636363"/>
    <n v="6301"/>
    <n v="16.095972125986357"/>
    <n v="3963329"/>
    <s v="&gt;₹50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LM4W1N2"/>
    <s v="Parker Classic Gold Gold Trim Ball Pen"/>
    <s v="OfficeProducts"/>
    <s v="OfficePaperProducts"/>
    <s v="Paper"/>
    <s v="Stationery"/>
    <n v="480"/>
    <n v="600"/>
    <n v="0.2"/>
    <s v="No"/>
    <n v="4.3"/>
    <n v="4"/>
    <n v="4.2833333333333332"/>
    <n v="5719"/>
    <n v="16.094179656663453"/>
    <n v="2745120"/>
    <s v="₹200-₹5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9SPTNG58"/>
    <s v="Crompton Sea Sapphira 1200 mm Ultra High Speed 3 Blade Ceiling Fan (Lustre Brown, Pack of 1)"/>
    <s v="Home&amp;Kitchen"/>
    <s v="Heating,Cooling&amp;AirQuality"/>
    <s v="Fans"/>
    <s v="CeilingFans"/>
    <n v="1449"/>
    <n v="2349"/>
    <n v="0.38"/>
    <s v="No"/>
    <n v="3.9"/>
    <n v="4"/>
    <n v="4.0666666666666664"/>
    <n v="9019"/>
    <n v="16.084506586003894"/>
    <n v="13068531"/>
    <s v="&gt;₹50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7H1S7XW8"/>
    <s v="STRIFF Wall Mount Phone Holder Wall Mount with Adhesive Strips, Charging Holder Compatible with iPhone, Smartphone and Mini Tablet (Pack of 1) (White)"/>
    <s v="Electronics"/>
    <s v="Mobiles&amp;Accessories"/>
    <s v="MobileAccessories"/>
    <s v="Mounts"/>
    <n v="89"/>
    <n v="499"/>
    <n v="0.82"/>
    <s v="Yes"/>
    <n v="4.0999999999999996"/>
    <n v="4"/>
    <n v="4.05"/>
    <n v="9340"/>
    <n v="16.080093156922381"/>
    <n v="831260"/>
    <s v="&lt;₹20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7T9FV9YP"/>
    <s v="Redgear Cloak Wired RGB Wired Over Ear Gaming Headphones with Mic for PC"/>
    <s v="Computers&amp;Accessories"/>
    <s v="Accessories&amp;Peripherals"/>
    <s v="PCGamingPeripherals"/>
    <s v="Headsets"/>
    <n v="749"/>
    <n v="1799"/>
    <n v="0.57999999999999996"/>
    <s v="Yes"/>
    <n v="4"/>
    <n v="4"/>
    <n v="3.9"/>
    <n v="13199"/>
    <n v="16.070238331702814"/>
    <n v="9886051"/>
    <s v="&gt;₹50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123P3PWE"/>
    <s v="Rico IRPRO 1500 Watt Japanese Technology Electric Water Heater Immersion Rod Shockproof Protection &amp; Stainless Steel Heating Element for Instant Heating| ISI Certified 1 Year Replacement Warranty"/>
    <s v="Home&amp;Kitchen"/>
    <s v="Heating,Cooling&amp;AirQuality"/>
    <s v="WaterHeaters&amp;Geysers"/>
    <s v="ImmersionRods"/>
    <n v="999"/>
    <n v="1075"/>
    <n v="7.0000000000000007E-2"/>
    <s v="No"/>
    <n v="4.0999999999999996"/>
    <n v="4"/>
    <n v="4.05"/>
    <n v="9275"/>
    <n v="16.067810996862097"/>
    <n v="9265725"/>
    <s v="&gt;₹50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B6XWQ1C"/>
    <s v="DIGITEK¬Æ (DTR-200MT) (18 CM) Portable &amp; Flexible Mini Tripod with Mobile Holder &amp; 360 Degree Ball Head, For Smart Phones, Compact Cameras, GoPro, Maximum Operating Height: 7.87 Inch, Maximum Load Upto: 1 kgs"/>
    <s v="Electronics"/>
    <s v="Cameras&amp;Photography"/>
    <s v="Accessories"/>
    <s v="Tripods&amp;Monopods"/>
    <n v="349"/>
    <n v="995"/>
    <n v="0.65"/>
    <s v="Yes"/>
    <n v="4.2"/>
    <n v="4"/>
    <n v="4.2"/>
    <n v="6676"/>
    <n v="16.063241780180629"/>
    <n v="2329924"/>
    <s v="₹200-₹500"/>
    <s v="The mini tripod works with most Smartphones, GoPro, DSLR and compact cameras|High quality tripod equipped with non skid rubber feet for extra solid grip , even in a tilted position.|Digitek Portable Mini Tripod with 3 Leg Base for All Mobile phones"/>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8D75R3Z1"/>
    <s v="PTron Boom Ultima 4D Dual Driver, in-Ear Gaming Wired Headphones with in-line Mic, Volume Control &amp; Passive Noise Cancelling Boom 3 Earphones - (Dark Blue)"/>
    <s v="Electronics"/>
    <s v="Headphones,Earbuds&amp;Accessories"/>
    <s v="Headphones"/>
    <s v="In-Ear"/>
    <n v="299"/>
    <n v="1900"/>
    <n v="0.84"/>
    <s v="Yes"/>
    <n v="3.6"/>
    <n v="4"/>
    <n v="3.7700000000000005"/>
    <n v="18202"/>
    <n v="16.060738993462543"/>
    <n v="5442398"/>
    <s v="₹200-₹5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8FY4FG5X"/>
    <s v="Boult Audio Bass Buds Q2 Lightweight Stereo Wired Over Ear Headphones Set with Mic with Deep Bass, Comfortable Ear Cushions, &amp; Long Cord (Black)"/>
    <s v="Electronics"/>
    <s v="Headphones,Earbuds&amp;Accessories"/>
    <s v="Headphones"/>
    <s v="Over-Ear"/>
    <n v="649"/>
    <n v="2499"/>
    <n v="0.74"/>
    <s v="Yes"/>
    <n v="3.9"/>
    <n v="4"/>
    <n v="3.9"/>
    <n v="13049"/>
    <n v="16.050880995529766"/>
    <n v="8468801"/>
    <s v="&gt;₹50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B53DS4TF"/>
    <s v="Instant Pot Air Fryer, Vortex 2QT, Touch Control Panel, 360¬∞ EvenCrisp‚Ñ¢ Technology, Uses 95 % less Oil, 4-in-1 Appliance: Air Fry, Roast, Bake, Reheat (Vortex 1.97Litre, Black)"/>
    <s v="Home&amp;Kitchen"/>
    <s v="Kitchen&amp;HomeAppliances"/>
    <s v="SmallKitchenAppliances"/>
    <s v="DeepFatFryers"/>
    <n v="4995"/>
    <n v="20049"/>
    <n v="0.75"/>
    <s v="Yes"/>
    <n v="4.8"/>
    <n v="5"/>
    <n v="4.46"/>
    <n v="3964"/>
    <n v="16.048164634775159"/>
    <n v="19800180"/>
    <s v="&gt;₹50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VF8V79P"/>
    <s v="Samsung Original 25W USB Travel Lightning Adapter for Cellular Phones, Black"/>
    <s v="Electronics"/>
    <s v="Mobiles&amp;Accessories"/>
    <s v="MobileAccessories"/>
    <s v="Chargers"/>
    <n v="1075"/>
    <n v="1699"/>
    <n v="0.37"/>
    <s v="No"/>
    <n v="4.4000000000000004"/>
    <n v="4"/>
    <n v="4.1428571428571423"/>
    <n v="7462"/>
    <n v="16.044927115284494"/>
    <n v="8021650"/>
    <s v="&gt;₹50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498D67S"/>
    <s v="HP K500F Backlit Membrane Wired Gaming Keyboard with Mixed Color Lighting, Metal Panel with Logo Lighting, 26 Anti-Ghosting Keys, and Windows Lock Key / 3 Years Warranty(7ZZ97AA)"/>
    <s v="Computers&amp;Accessories"/>
    <s v="Accessories&amp;Peripherals"/>
    <s v="PCGamingPeripherals"/>
    <s v="GamingKeyboards"/>
    <n v="1149"/>
    <n v="1800"/>
    <n v="0.36"/>
    <s v="No"/>
    <n v="4.3"/>
    <n v="4"/>
    <n v="4.3666666666666671"/>
    <n v="4723"/>
    <n v="16.044486515044454"/>
    <n v="5426727"/>
    <s v="&gt;₹5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K32PEW4"/>
    <s v="Casio MJ-120D 150 Steps Check and Correct Desktop Calculator with Tax Keys, Black"/>
    <s v="OfficeProducts"/>
    <s v="OfficeElectronics"/>
    <s v="Calculators"/>
    <s v="Calculators"/>
    <n v="535"/>
    <n v="535"/>
    <n v="0"/>
    <s v="No"/>
    <n v="4.4000000000000004"/>
    <n v="4"/>
    <n v="4.4000000000000004"/>
    <n v="4426"/>
    <n v="16.04288189670693"/>
    <n v="2367910"/>
    <s v="&gt;₹50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0H47GVGY"/>
    <s v="USHA Quartz Room Heater with Overheating Protection (3002, Ivory, 800 Watts)"/>
    <s v="Home&amp;Kitchen"/>
    <s v="Heating,Cooling&amp;AirQuality"/>
    <s v="RoomHeaters"/>
    <s v="ElectricHeaters"/>
    <n v="1199"/>
    <n v="1695"/>
    <n v="0.28999999999999998"/>
    <s v="No"/>
    <n v="3.6"/>
    <n v="4"/>
    <n v="3.8899999999999992"/>
    <n v="13300"/>
    <n v="16.041909901559428"/>
    <n v="15946700"/>
    <s v="&gt;₹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B3X2BY3M"/>
    <s v="Crompton Gracee 5-L Instant Water Heater (Geyser)"/>
    <s v="Home&amp;Kitchen"/>
    <s v="Heating,Cooling&amp;AirQuality"/>
    <s v="WaterHeaters&amp;Geysers"/>
    <s v="InstantWaterHeaters"/>
    <n v="3599"/>
    <n v="7299"/>
    <n v="0.51"/>
    <s v="Yes"/>
    <n v="4"/>
    <n v="4"/>
    <n v="3.9947368421052629"/>
    <n v="10324"/>
    <n v="16.034434504154127"/>
    <n v="37156076"/>
    <s v="&gt;₹50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7GLNJC25"/>
    <s v="ZEBRONICS Zeb-100HB 4 Ports USB Hub for Laptop, PC Computers, Plug &amp; Play, Backward Compatible - Black"/>
    <s v="Computers&amp;Accessories"/>
    <s v="Accessories&amp;Peripherals"/>
    <s v="USBHubs"/>
    <s v="USBHubs"/>
    <n v="330"/>
    <n v="499"/>
    <n v="0.34"/>
    <s v="No"/>
    <n v="3.7"/>
    <n v="4"/>
    <n v="3.9400000000000004"/>
    <n v="8566"/>
    <n v="15.495345341589337"/>
    <n v="2826780"/>
    <s v="₹200-₹500"/>
    <s v="Zeb-100Hb Is A Compact Usb Hub.|It Has 4 Ports And Comes With An Overall Glossy Finish.|Cable Length 1.62 Meter|Backward Compatible|Available In Black Color|Country Of Origin: China|Display Size: 3.0 Centimeters"/>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M66K48D"/>
    <s v="POPIO Tempered Glass Screen Protector Compatible for iPhone 12 / iPhone 12 Pro with Case Friendly Edge to Edge Coverage and Easy Installation kit, Pack of 1"/>
    <s v="Electronics"/>
    <s v="Mobiles&amp;Accessories"/>
    <s v="MobileAccessories"/>
    <s v="Maintenance,Upkeep&amp;Repairs"/>
    <n v="299"/>
    <n v="599"/>
    <n v="0.5"/>
    <s v="Yes"/>
    <n v="4.3"/>
    <n v="4"/>
    <n v="4.3666666666666663"/>
    <n v="4674"/>
    <n v="16.024713053077274"/>
    <n v="1397526"/>
    <s v="₹200-₹50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5JQVC7N"/>
    <s v="OnePlus 138.7 cm (55 inches) U Series 4K LED Smart Android TV 55U1S (Black)"/>
    <s v="Electronics"/>
    <s v="HomeTheater,TV&amp;Video"/>
    <s v="Televisions"/>
    <s v="SmartTelevisions"/>
    <n v="42999"/>
    <n v="59999"/>
    <n v="0.28000000000000003"/>
    <s v="No"/>
    <n v="4.0999999999999996"/>
    <n v="4"/>
    <n v="4.1805555555555536"/>
    <n v="6753"/>
    <n v="16.00969274925162"/>
    <n v="290372247"/>
    <s v="&gt;₹50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4N1BM9L"/>
    <s v="Belkin Apple Certified Lightning to USB Charge and Sync Tough Braided Cable for iPhone, iPad, Air Pods, 3.3 feet (1 meters) ‚Äì Black"/>
    <s v="Computers&amp;Accessories"/>
    <s v="Accessories&amp;Peripherals"/>
    <s v="Cables&amp;Accessories"/>
    <s v="Cables"/>
    <n v="1299"/>
    <n v="1999"/>
    <n v="0.35"/>
    <s v="No"/>
    <n v="4.4000000000000004"/>
    <n v="4"/>
    <n v="4.1436363636363636"/>
    <n v="7318"/>
    <n v="16.012882785042727"/>
    <n v="9506082"/>
    <s v="&gt;₹500"/>
    <s v="The Belkin Difference: Pioneer In Technology And Innovation For 35 Years."/>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5JPKPH3"/>
    <s v="OnePlus 163.8 cm (65 inches) U Series 4K LED Smart Android TV 65U1S (Black)"/>
    <s v="Electronics"/>
    <s v="HomeTheater,TV&amp;Video"/>
    <s v="Televisions"/>
    <s v="SmartTelevisions"/>
    <n v="61999"/>
    <n v="69999"/>
    <n v="0.11"/>
    <s v="No"/>
    <n v="4.0999999999999996"/>
    <n v="4"/>
    <n v="4.1828571428571415"/>
    <n v="6753"/>
    <n v="16.018506818349454"/>
    <n v="418679247"/>
    <s v="&gt;₹50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3J64CBB"/>
    <s v="Kuber Industries Waterproof Canvas Laundry Bag/Hamper|Metalic Printed With Handles|Foldable Bin &amp; 45 Liter Capicity|Size 37 x 37 x 46, Pack of 1 (Brown)"/>
    <s v="Home&amp;Kitchen"/>
    <s v="HomeStorage&amp;Organization"/>
    <s v="LaundryOrganization"/>
    <s v="LaundryBaskets"/>
    <n v="199"/>
    <n v="499"/>
    <n v="0.6"/>
    <s v="Yes"/>
    <n v="4"/>
    <n v="4"/>
    <n v="3.9923076923076923"/>
    <n v="10234"/>
    <n v="16.009504558401801"/>
    <n v="2036566"/>
    <s v="&lt;₹20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4MZXJN6"/>
    <s v="Belkin Apple Certified Lightning to USB Charge and Sync Cable for iPhone, iPad, Air Pods, 39.6 inch (100cm) ‚Äì Black"/>
    <s v="Computers&amp;Accessories"/>
    <s v="Accessories&amp;Peripherals"/>
    <s v="Cables&amp;Accessories"/>
    <s v="Cables"/>
    <n v="999"/>
    <n v="1699"/>
    <n v="0.41"/>
    <s v="No"/>
    <n v="4.4000000000000004"/>
    <n v="4"/>
    <n v="4.1412844036697241"/>
    <n v="7318"/>
    <n v="16.003793749240401"/>
    <n v="7310682"/>
    <s v="&gt;₹500"/>
    <s v="Usb-A To Lightning Cable"/>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T3KB6JZ"/>
    <s v="TCL 100 cm (40 inches) Full HD Certified Android R Smart LED TV 40S6505 (Black)"/>
    <s v="Electronics"/>
    <s v="HomeTheater,TV&amp;Video"/>
    <s v="Televisions"/>
    <s v="SmartTelevisions"/>
    <n v="18990"/>
    <n v="40990"/>
    <n v="0.54"/>
    <s v="Yes"/>
    <n v="4.2"/>
    <n v="4"/>
    <n v="4.1852941176470564"/>
    <n v="6659"/>
    <n v="16.002364200321573"/>
    <n v="126454410"/>
    <s v="&gt;₹50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814ZY6FP"/>
    <s v="Zebronics ZEB-VITA Wireless Bluetooth 10W Portable Bar Speaker With Supporting USB, SD Card, AUX, FM, TWS &amp; Call Function"/>
    <s v="Electronics"/>
    <s v="HomeAudio"/>
    <s v="Speakers"/>
    <s v="BluetoothSpeakers"/>
    <n v="899"/>
    <n v="1199"/>
    <n v="0.25"/>
    <s v="No"/>
    <n v="3.8"/>
    <n v="4"/>
    <n v="3.9666666666666668"/>
    <n v="10751"/>
    <n v="15.991574047648674"/>
    <n v="9665149"/>
    <s v="&gt;₹50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XJ5LD6L"/>
    <s v="Samsung Galaxy M53 5G (Deep Ocean Blue, 6GB, 128GB Storage) | 108MP | sAmoled+ 120Hz | 12GB RAM with RAM Plus | Travel Adapter to be Purchased Separately"/>
    <s v="Electronics"/>
    <s v="Mobiles&amp;Accessories"/>
    <s v="Smartphones&amp;BasicMobiles"/>
    <s v="Smartphones"/>
    <n v="23999"/>
    <n v="32999"/>
    <n v="0.27"/>
    <s v="No"/>
    <n v="3.9"/>
    <n v="4"/>
    <n v="4.05"/>
    <n v="8866"/>
    <n v="15.988495669282189"/>
    <n v="212775134"/>
    <s v="&gt;₹50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8W56G1K9"/>
    <s v="LAPSTER Spiral Charger Spiral Charger Cable Protectors for Wires Data Cable Saver Charging Cord Protective Cable Cover Set of 3 (12 Pieces)"/>
    <s v="Computers&amp;Accessories"/>
    <s v="Accessories&amp;Peripherals"/>
    <s v="Cables&amp;Accessories"/>
    <s v="CableConnectionProtectors"/>
    <n v="99"/>
    <n v="999"/>
    <n v="0.9"/>
    <s v="Yes"/>
    <n v="4.0999999999999996"/>
    <n v="4"/>
    <n v="4.05"/>
    <n v="8751"/>
    <n v="15.965534601406889"/>
    <n v="866349"/>
    <s v="&lt;₹20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0KIDSU8S"/>
    <s v="Havells Ventil Air DX 200mm Exhaust Fan (White)"/>
    <s v="Home&amp;Kitchen"/>
    <s v="Heating,Cooling&amp;AirQuality"/>
    <s v="Fans"/>
    <s v="ExhaustFans"/>
    <n v="1999"/>
    <n v="2360"/>
    <n v="0.15"/>
    <s v="No"/>
    <n v="4.2"/>
    <n v="4"/>
    <n v="4.0999999999999996"/>
    <n v="7801"/>
    <n v="15.958044378500666"/>
    <n v="15594199"/>
    <s v="&gt;₹50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8H21B6V7"/>
    <s v="Nokia 150 (2020) (Cyan)"/>
    <s v="Electronics"/>
    <s v="Mobiles&amp;Accessories"/>
    <s v="Smartphones&amp;BasicMobiles"/>
    <s v="BasicMobiles"/>
    <n v="2599"/>
    <n v="2999"/>
    <n v="0.13"/>
    <s v="No"/>
    <n v="3.9"/>
    <n v="4"/>
    <n v="3.84"/>
    <n v="14266"/>
    <n v="15.952637419170452"/>
    <n v="37077334"/>
    <s v="&gt;₹50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1IOZUHRS"/>
    <s v="Gizga Essentials Laptop Power Cable Cord- 3 Pin Adapter Isi Certified(1 Meter/3.3 Feet)"/>
    <s v="Computers&amp;Accessories"/>
    <s v="Accessories&amp;Peripherals"/>
    <s v="LaptopAccessories"/>
    <s v="LaptopChargers&amp;PowerSupplies"/>
    <n v="179"/>
    <n v="499"/>
    <n v="0.64"/>
    <s v="Yes"/>
    <n v="4.0999999999999996"/>
    <n v="4"/>
    <n v="3.9799999999999995"/>
    <n v="10174"/>
    <n v="15.949986983231085"/>
    <n v="1821146"/>
    <s v="&lt;₹20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7WHS7MZ1"/>
    <s v="iQOO 9 SE 5G (Sunset Sierra, 8GB RAM, 128GB Storage) | Qualcomm Snapdragon 888 | 66W Flash Charge"/>
    <s v="Electronics"/>
    <s v="Mobiles&amp;Accessories"/>
    <s v="Smartphones&amp;BasicMobiles"/>
    <s v="Smartphones"/>
    <n v="29990"/>
    <n v="39990"/>
    <n v="0.25"/>
    <s v="No"/>
    <n v="4.3"/>
    <n v="4"/>
    <n v="4.0599999999999996"/>
    <n v="8399"/>
    <n v="15.932573901411237"/>
    <n v="251886010"/>
    <s v="&gt;₹50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8CDKQ8T6"/>
    <s v="Portronics Konnect L 1.2Mtr, Fast Charging 3A Micro USB Cable with Charge &amp; Sync Function (Grey)"/>
    <s v="Computers&amp;Accessories"/>
    <s v="Accessories&amp;Peripherals"/>
    <s v="Cables&amp;Accessories"/>
    <s v="Cables"/>
    <n v="154"/>
    <n v="349"/>
    <n v="0.56000000000000005"/>
    <s v="Yes"/>
    <n v="4.3"/>
    <n v="4"/>
    <n v="4.1388888888888884"/>
    <n v="7064"/>
    <n v="15.931047576708389"/>
    <n v="1087856"/>
    <s v="&lt;₹20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0VA7YYUO"/>
    <s v="Apsara Platinum Pencils Value Pack - Pack of 20"/>
    <s v="Home&amp;Kitchen"/>
    <s v="CraftMaterials"/>
    <s v="DrawingMaterials"/>
    <s v="DrawingMedia"/>
    <n v="99"/>
    <n v="99"/>
    <n v="0"/>
    <s v="No"/>
    <n v="4.3"/>
    <n v="4"/>
    <n v="4.3"/>
    <n v="5036"/>
    <n v="15.919339388688158"/>
    <n v="498564"/>
    <s v="&lt;₹200"/>
    <s v="Extra dark writing pencils|No. 1 recommended stationary by teachers for children|Designed to aid legibility"/>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9XXZXQC1"/>
    <s v="Xiaomi Pad 5| Qualcomm Snapdragon 860| 120Hz Refresh Rate| 6GB, 128GB| 2.5K+ Display (10.95-inch/27.81cm)|1 Billion Colours| Dolby Vision Atmos| Quad Speakers| Wi-Fi| Gray"/>
    <s v="Computers&amp;Accessories"/>
    <s v="Tablets"/>
    <s v="Tablets"/>
    <s v="Tablets"/>
    <n v="26999"/>
    <n v="37999"/>
    <n v="0.28999999999999998"/>
    <s v="No"/>
    <n v="4.5999999999999996"/>
    <n v="5"/>
    <n v="4.5999999999999996"/>
    <n v="2886"/>
    <n v="15.918055205851314"/>
    <n v="77919114"/>
    <s v="&gt;₹50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PZ6HZLT"/>
    <s v="VW 80 cm (32 inches) HD Ready Android Smart LED TV VW32PRO (Black)"/>
    <s v="Electronics"/>
    <s v="HomeTheater,TV&amp;Video"/>
    <s v="Televisions"/>
    <s v="SmartTelevisions"/>
    <n v="8999"/>
    <n v="18999"/>
    <n v="0.53"/>
    <s v="Yes"/>
    <n v="4"/>
    <n v="4"/>
    <n v="4.1848484848484837"/>
    <n v="6347"/>
    <n v="15.913459345067759"/>
    <n v="57116653"/>
    <s v="&gt;₹50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993BB11X"/>
    <s v="Ambrane 10000mAh Slim Power Bank, 20W Fast Charging, Dual Output, Type C PD (Input &amp; Output), Quick Charge, Li-Polymer, Multi-Layer Protection for iPhone, Anrdoid &amp; Other Devices (Stylo 10K, Black)"/>
    <s v="Electronics"/>
    <s v="Mobiles&amp;Accessories"/>
    <s v="MobileAccessories"/>
    <s v="Chargers"/>
    <n v="999"/>
    <n v="1599"/>
    <n v="0.38"/>
    <s v="No"/>
    <n v="4"/>
    <n v="4"/>
    <n v="4.1230769230769226"/>
    <n v="7222"/>
    <n v="15.909789550500893"/>
    <n v="7214778"/>
    <s v="&gt;₹50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8D9NDZ1Y"/>
    <s v="HP Deskjet 2331 Colour Printer, Scanner and Copier for Home/Small Office, Compact Size, Reliable, Easy Set-Up Through Smart App On Your Pc Connected Through USB, Ideal for Home."/>
    <s v="Computers&amp;Accessories"/>
    <s v="Printers,Inks&amp;Accessories"/>
    <s v="Printers"/>
    <s v="Printers"/>
    <n v="3999"/>
    <n v="4332.96"/>
    <n v="0.08"/>
    <s v="No"/>
    <n v="3.5"/>
    <n v="4"/>
    <n v="3.6666666666666665"/>
    <n v="21762"/>
    <n v="15.904968794210646"/>
    <n v="87026238"/>
    <s v="&gt;₹50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7FL3WRX5"/>
    <s v="Wonderchef Nutri-blend Complete Kitchen Machine | 22000 RPM Mixer Grinder, Blender, Chopper, Juicer | 400W Powerful motor | SS Blades | 4 Unbreakable Jars | 2 Years Warranty | Online Recipe Book By Chef Sanjeev Kapoor | Black"/>
    <s v="Home&amp;Kitchen"/>
    <s v="Kitchen&amp;HomeAppliances"/>
    <s v="SmallKitchenAppliances"/>
    <s v="JuicerMixerGrinders"/>
    <n v="3299"/>
    <n v="6500"/>
    <n v="0.49"/>
    <s v="No"/>
    <n v="3.7"/>
    <n v="4"/>
    <n v="3.9249999999999994"/>
    <n v="11217"/>
    <n v="15.895918085018476"/>
    <n v="37004883"/>
    <s v="&gt;₹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8CS3BT4L"/>
    <s v="Kodak 80 cm (32 inches) HD Ready Certified Android LED TV 32HDX7XPRO (Black)"/>
    <s v="Electronics"/>
    <s v="HomeTheater,TV&amp;Video"/>
    <s v="Televisions"/>
    <s v="SmartTelevisions"/>
    <n v="9999"/>
    <n v="12999"/>
    <n v="0.23"/>
    <s v="No"/>
    <n v="4.2"/>
    <n v="4"/>
    <n v="4.1906249999999989"/>
    <n v="6088"/>
    <n v="15.859612972522228"/>
    <n v="60873912"/>
    <s v="&gt;₹50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7W14CHV8"/>
    <s v="CARECASE¬Æ Optical Bay 2nd Hard Drive Caddy, 9.5 mm CD/DVD Drive Slot for SSD and HDD"/>
    <s v="Computers&amp;Accessories"/>
    <s v="Accessories&amp;Peripherals"/>
    <s v="HardDriveAccessories"/>
    <s v="Caddies"/>
    <n v="199"/>
    <n v="799"/>
    <n v="0.75"/>
    <s v="Yes"/>
    <n v="4.0999999999999996"/>
    <n v="4"/>
    <n v="4.0999999999999996"/>
    <n v="7333"/>
    <n v="15.847897713060792"/>
    <n v="1459267"/>
    <s v="&lt;₹20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162K34H2"/>
    <s v="boAt LTG 500 Apple MFI Certified for iPhone, iPad and iPod 2Mtr Data Cable(Space Grey)"/>
    <s v="Computers&amp;Accessories"/>
    <s v="Accessories&amp;Peripherals"/>
    <s v="Cables&amp;Accessories"/>
    <s v="Cables"/>
    <n v="849"/>
    <n v="999"/>
    <n v="0.15"/>
    <s v="No"/>
    <n v="4.0999999999999996"/>
    <n v="4"/>
    <n v="4.1373831775700927"/>
    <n v="6736"/>
    <n v="15.839833088906826"/>
    <n v="5718864"/>
    <s v="&gt;₹50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97XJQZ8H"/>
    <s v="Cookwell Bullet Mixer Grinder (5 Jars, 3 Blades, Silver)"/>
    <s v="Home&amp;Kitchen"/>
    <s v="Kitchen&amp;HomeAppliances"/>
    <s v="SmallKitchenAppliances"/>
    <s v="MixerGrinders"/>
    <n v="2464"/>
    <n v="6000"/>
    <n v="0.59"/>
    <s v="Yes"/>
    <n v="4.0999999999999996"/>
    <n v="4"/>
    <n v="4.011764705882352"/>
    <n v="8866"/>
    <n v="15.83755126572324"/>
    <n v="21845824"/>
    <s v="&gt;₹5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71R3LHFM"/>
    <s v="Wonderchef Nutri-blend Mixer, Grinder &amp; Blender | Powerful 400W 22000 RPM motor | Stainless steel Blades | 3 unbreakable jars | 2 Years warranty | Online recipe book by Chef Sanjeev Kapoor | Black"/>
    <s v="Home&amp;Kitchen"/>
    <s v="Kitchen&amp;HomeAppliances"/>
    <s v="SmallKitchenAppliances"/>
    <s v="MixerGrinders"/>
    <n v="2899"/>
    <n v="5500"/>
    <n v="0.47"/>
    <s v="No"/>
    <n v="3.8"/>
    <n v="4"/>
    <n v="4.0062499999999996"/>
    <n v="8958"/>
    <n v="15.833739768466973"/>
    <n v="25969242"/>
    <s v="&gt;₹5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Q3QMFS"/>
    <s v="Classmate Drawing Book - Unruled, 40 Pages, 210 mm x 297 mm - Pack Of 4"/>
    <s v="OfficeProducts"/>
    <s v="OfficePaperProducts"/>
    <s v="Paper"/>
    <s v="Stationery"/>
    <n v="120"/>
    <n v="120"/>
    <n v="0"/>
    <s v="No"/>
    <n v="4.5"/>
    <n v="5"/>
    <n v="4.2823529411764696"/>
    <n v="4951"/>
    <n v="15.822354723628118"/>
    <n v="594120"/>
    <s v="&lt;₹20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0E9G8KOY"/>
    <s v="HUL Pureit Germkill kit for Classic 23 L water purifier - 1500 L Capacity"/>
    <s v="Home&amp;Kitchen"/>
    <s v="Kitchen&amp;HomeAppliances"/>
    <s v="WaterPurifiers&amp;Accessories"/>
    <s v="WaterPurifierAccessories"/>
    <n v="600"/>
    <n v="600"/>
    <n v="0"/>
    <s v="No"/>
    <n v="4.0999999999999996"/>
    <n v="4"/>
    <n v="3.9181818181818184"/>
    <n v="10907"/>
    <n v="15.820619551956314"/>
    <n v="6544200"/>
    <s v="&gt;₹5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9WN3SRC7"/>
    <s v="Sony Bravia 164 cm (65 inches) 4K Ultra HD Smart LED Google TV KD-65X74K (Black)"/>
    <s v="Electronics"/>
    <s v="HomeTheater,TV&amp;Video"/>
    <s v="Televisions"/>
    <s v="SmartTelevisions"/>
    <n v="77990"/>
    <n v="139900"/>
    <n v="0.44"/>
    <s v="No"/>
    <n v="4.7"/>
    <n v="5"/>
    <n v="4.1903225806451605"/>
    <n v="5935"/>
    <n v="15.812156664709645"/>
    <n v="462870650"/>
    <s v="&gt;₹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8LHTJTBB"/>
    <s v="Dyazo 6 Angles Adjustable Aluminum Ergonomic Foldable Portable Tabletop Laptop/Desktop Riser Stand Holder Compatible for MacBook, HP, Dell, Lenovo &amp; All Other Notebook (Silver)"/>
    <s v="Computers&amp;Accessories"/>
    <s v="Accessories&amp;Peripherals"/>
    <s v="LaptopAccessories"/>
    <s v="NotebookComputerStands"/>
    <n v="599"/>
    <n v="1999"/>
    <n v="0.7"/>
    <s v="Yes"/>
    <n v="4.4000000000000004"/>
    <n v="4"/>
    <n v="4.3000000000000007"/>
    <n v="4736"/>
    <n v="15.804664554330216"/>
    <n v="2836864"/>
    <s v="&gt;₹50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1486F4G6"/>
    <s v="Borosil Jumbo 1000-Watt Grill Sandwich Maker (Black)"/>
    <s v="Home&amp;Kitchen"/>
    <s v="Kitchen&amp;HomeAppliances"/>
    <s v="SmallKitchenAppliances"/>
    <s v="SandwichMakers"/>
    <n v="2863"/>
    <n v="3690"/>
    <n v="0.22"/>
    <s v="No"/>
    <n v="4.3"/>
    <n v="4"/>
    <n v="4.1111111111111116"/>
    <n v="6987"/>
    <n v="15.804561907055897"/>
    <n v="20003781"/>
    <s v="&gt;₹50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s v="B08ZHYNTM1"/>
    <s v="Havells Festiva 1200mm Dust Resistant Ceiling Fan (Gold Mist)"/>
    <s v="Home&amp;Kitchen"/>
    <s v="Heating,Cooling&amp;AirQuality"/>
    <s v="Fans"/>
    <s v="CeilingFans"/>
    <n v="2899"/>
    <n v="4005"/>
    <n v="0.28000000000000003"/>
    <s v="No"/>
    <n v="4.3"/>
    <n v="4"/>
    <n v="4.0999999999999996"/>
    <n v="7140"/>
    <n v="15.80041203560655"/>
    <n v="20698860"/>
    <s v="&gt;₹500"/>
    <s v="Design and finish exotic rich looks with modern styling|Aerodynamically Blade Shape|Speed: 400 RPM; Air Delivery: 230 CMM|Wider tip blade; 2 years comprehensive warranty|Material Type: Aluminium; Mounting Type: Downrod Mount"/>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82T6GVLJ"/>
    <s v="Amazon Basics New Release Nylon USB-A to Lightning Cable Cord, Fast Charging MFi Certified Charger for Apple iPhone, iPad (3-Ft, Rose Gold)"/>
    <s v="Computers&amp;Accessories"/>
    <s v="Accessories&amp;Peripherals"/>
    <s v="Cables&amp;Accessories"/>
    <s v="Cables"/>
    <n v="849"/>
    <n v="1809"/>
    <n v="0.53"/>
    <s v="Yes"/>
    <n v="4.3"/>
    <n v="4"/>
    <n v="4.1377358490566039"/>
    <n v="6547"/>
    <n v="15.790049650816243"/>
    <n v="5558403"/>
    <s v="&gt;₹500"/>
    <s v="Added Protection: An additional layer of protection has been added to the Lightning and USB ends to improve durability and reduce fraying;"/>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SLNG3LW"/>
    <s v="Inalsa Vacuum Cleaner Wet and Dry Micro WD10 with 3in1 Multifunction Wet/Dry/Blowing| 14KPA Suction and Impact Resistant Polymer Tank,(Yellow/Black)"/>
    <s v="Home&amp;Kitchen"/>
    <s v="Kitchen&amp;HomeAppliances"/>
    <s v="Vacuum,Cleaning&amp;Ironing"/>
    <s v="Vacuums&amp;FloorCare"/>
    <n v="3859"/>
    <n v="10295"/>
    <n v="0.63"/>
    <s v="Yes"/>
    <n v="3.9"/>
    <n v="4"/>
    <n v="4.04"/>
    <n v="8095"/>
    <n v="15.789412817962724"/>
    <n v="31238605"/>
    <s v="&gt;₹50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9PNR6F8Q"/>
    <s v="realme 10W Fast Charging Micro-USB Cable (Braided, Black)"/>
    <s v="Computers&amp;Accessories"/>
    <s v="Accessories&amp;Peripherals"/>
    <s v="Cables&amp;Accessories"/>
    <s v="Cables"/>
    <n v="249"/>
    <n v="399"/>
    <n v="0.38"/>
    <s v="No"/>
    <n v="4"/>
    <n v="4"/>
    <n v="4.1361904761904764"/>
    <n v="6558"/>
    <n v="15.787167458102418"/>
    <n v="1632942"/>
    <s v="₹200-₹50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9NR6G588"/>
    <s v="Boult Audio ZCharge Bluetooth Wireless in Ear Earphones with Mic, 40H Playtime and Super Fast Charging, Environmental Noise Cancellation for Pro+ Calling and IPX5 Water Resistant (Black)"/>
    <s v="Electronics"/>
    <s v="Headphones,Earbuds&amp;Accessories"/>
    <s v="Headphones"/>
    <s v="In-Ear"/>
    <n v="1199"/>
    <n v="4999"/>
    <n v="0.76"/>
    <s v="Yes"/>
    <n v="3.8"/>
    <n v="4"/>
    <n v="3.7789473684210533"/>
    <n v="14961"/>
    <n v="15.77706615259193"/>
    <n v="17938239"/>
    <s v="&gt;₹500"/>
    <s v="Note : If the size of the earbud tips does not match the size of your ear canals or the headset is not worn properly in your ears, you may not obtain the correct sound qualities or call performance. Change the earbud tips to ones that fit more snugly in your ear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97R45BH8"/>
    <s v="Bajaj New Shakti Neo 15L Vertical Storage Water Heater (Geyser 15 litres) 4 Star BEE Rated Heater For Water Heating with Titanium Armour, Swirl Flow Technology, Glasslined Tank (White), 1 Yr Warranty"/>
    <s v="Home&amp;Kitchen"/>
    <s v="Heating,Cooling&amp;AirQuality"/>
    <s v="WaterHeaters&amp;Geysers"/>
    <s v="StorageWaterHeaters"/>
    <n v="5499"/>
    <n v="13150"/>
    <n v="0.57999999999999996"/>
    <s v="Yes"/>
    <n v="4.2"/>
    <n v="4"/>
    <n v="4.1444444444444448"/>
    <n v="6398"/>
    <n v="15.774220189923014"/>
    <n v="35182602"/>
    <s v="&gt;₹500"/>
    <s v="Copper element with efficient longer life|Suitable for 8 bar pressure|Unique Weldfree joint in outer metal body|It comes with Titanium glass lined enamel coated mild steel tank|Installation is not provided free by the brand"/>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0O24PUO6"/>
    <s v="Orpat OEH-1260 2000-Watt Fan Heater (Grey)"/>
    <s v="Home&amp;Kitchen"/>
    <s v="Heating,Cooling&amp;AirQuality"/>
    <s v="RoomHeaters"/>
    <s v="FanHeaters"/>
    <n v="1464"/>
    <n v="1650"/>
    <n v="0.11"/>
    <s v="No"/>
    <n v="4.0999999999999996"/>
    <n v="4"/>
    <n v="3.8000000000000003"/>
    <n v="14120"/>
    <n v="15.769488721499796"/>
    <n v="20671680"/>
    <s v="&gt;₹5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BBN56J5H"/>
    <s v="Redmi A1 (Black, 2GB RAM, 32GB Storage) | Segment Best AI Dual Cam | 5000mAh Battery | Leather Texture Design | Android 12"/>
    <s v="Electronics"/>
    <s v="Mobiles&amp;Accessories"/>
    <s v="Smartphones&amp;BasicMobiles"/>
    <s v="Smartphones"/>
    <n v="6499"/>
    <n v="8999"/>
    <n v="0.28000000000000003"/>
    <s v="No"/>
    <n v="4"/>
    <n v="4"/>
    <n v="4.0428571428571427"/>
    <n v="7807"/>
    <n v="15.736982353119911"/>
    <n v="50737693"/>
    <s v="&gt;₹50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8F47T4X5"/>
    <s v="VR 18 Pcs - 3 Different Size Plastic Food Snack Bag Pouch Clip Sealer Large, Medium, Small Plastic Snack Seal Sealing Bag Clips Vacuum Sealer (Set of 18, Multi-Color) (Multicolor)"/>
    <s v="Home&amp;Kitchen"/>
    <s v="Kitchen&amp;HomeAppliances"/>
    <s v="SmallKitchenAppliances"/>
    <s v="VacuumSealers"/>
    <n v="89"/>
    <n v="89"/>
    <n v="0"/>
    <s v="No"/>
    <n v="4.2"/>
    <n v="4"/>
    <n v="3.6714285714285717"/>
    <n v="19621"/>
    <n v="15.760500296341533"/>
    <n v="1746269"/>
    <s v="&lt;₹20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08LN8KDM"/>
    <s v="Philips GC1920/28 1440-Watt Non-Stick Soleplate Steam Iron"/>
    <s v="Home&amp;Kitchen"/>
    <s v="Kitchen&amp;HomeAppliances"/>
    <s v="Vacuum,Cleaning&amp;Ironing"/>
    <s v="Irons,Steamers&amp;Accessories"/>
    <n v="1849"/>
    <n v="2095"/>
    <n v="0.12"/>
    <s v="No"/>
    <n v="4.3"/>
    <n v="4"/>
    <n v="4.0541666666666663"/>
    <n v="7681"/>
    <n v="15.752360402719873"/>
    <n v="14202169"/>
    <s v="&gt;₹50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BBN3WF7V"/>
    <s v="Redmi A1 (Light Green, 2GB RAM 32GB ROM) | Segment Best AI Dual Cam | 5000mAh Battery | Leather Texture Design | Android 12"/>
    <s v="Electronics"/>
    <s v="Mobiles&amp;Accessories"/>
    <s v="Smartphones&amp;BasicMobiles"/>
    <s v="Smartphones"/>
    <n v="6499"/>
    <n v="8999"/>
    <n v="0.28000000000000003"/>
    <s v="No"/>
    <n v="4"/>
    <n v="4"/>
    <n v="4.046153846153846"/>
    <n v="7807"/>
    <n v="15.749814901926479"/>
    <n v="50737693"/>
    <s v="&gt;₹50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1M5B0TPW"/>
    <s v="Borosil Chef Delite BCH20DBB21 300-Watt Chopper (Black)"/>
    <s v="Home&amp;Kitchen"/>
    <s v="Kitchen&amp;HomeAppliances"/>
    <s v="SmallKitchenAppliances"/>
    <s v="MiniFoodProcessors&amp;Choppers"/>
    <n v="1819"/>
    <n v="2490"/>
    <n v="0.27"/>
    <s v="No"/>
    <n v="4.4000000000000004"/>
    <n v="4"/>
    <n v="4.0374999999999996"/>
    <n v="7946"/>
    <n v="15.747070472555706"/>
    <n v="14453774"/>
    <s v="&gt;₹500"/>
    <s v="Material: Plastic Body- Plastic Bowl- SS Blades|Contents: 1N Motor Unit- 1N Chopping Container- 1 Blade set- 1N Rubber Lid &amp; 1 User Manual"/>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7KRCW6LZ"/>
    <s v="TP-Link Nano AC600 USB Wi-Fi Adapter(Archer T2U Nano)- 2.4G/5G Dual Band Wireless Network Adapter for PC Desktop Laptop, Mini Travel Size, Supports Windows 11,10, 8.1, 8, 7, XP/Mac OS 10.9-10.15"/>
    <s v="Computers&amp;Accessories"/>
    <s v="NetworkingDevices"/>
    <s v="NetworkAdapters"/>
    <s v="WirelessUSBAdapters"/>
    <n v="999"/>
    <n v="1599"/>
    <n v="0.38"/>
    <s v="No"/>
    <n v="4.3"/>
    <n v="4"/>
    <n v="3.8571428571428572"/>
    <n v="12093"/>
    <n v="15.747055576469704"/>
    <n v="12080907"/>
    <s v="&gt;₹50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756KCV5K"/>
    <s v="Prestige PIC 15.0+ 1900-Watt Induction Cooktop (Black)"/>
    <s v="Home&amp;Kitchen"/>
    <s v="Kitchen&amp;HomeAppliances"/>
    <s v="SmallKitchenAppliances"/>
    <s v="InductionCooktop"/>
    <n v="3180"/>
    <n v="5295"/>
    <n v="0.4"/>
    <s v="No"/>
    <n v="4.2"/>
    <n v="4"/>
    <n v="4.1000000000000005"/>
    <n v="6919"/>
    <n v="15.74443498727271"/>
    <n v="22002420"/>
    <s v="&gt;₹500"/>
    <s v="Concealed and feather touch buttons|Anti magnetic wall, Push Button Controls|Body Material - Full Glass|Automatic voltage regulator . Indian menu option|Unique design for protection against insects|Warranty: 1 year on product|Power: 1900 watts; Operating Voltage: 230 volts"/>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BN4DZBD"/>
    <s v="Redmi A1 (Light Blue, 2GB RAM, 32GB Storage) | Segment Best AI Dual Cam | 5000mAh Battery | Leather Texture Design | Android 12"/>
    <s v="Electronics"/>
    <s v="Mobiles&amp;Accessories"/>
    <s v="Smartphones&amp;BasicMobiles"/>
    <s v="Smartphones"/>
    <n v="6499"/>
    <n v="8999"/>
    <n v="0.28000000000000003"/>
    <s v="No"/>
    <n v="4"/>
    <n v="4"/>
    <n v="4.05"/>
    <n v="7807"/>
    <n v="15.764786208867474"/>
    <n v="50737693"/>
    <s v="&gt;₹50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8CYNJ5KY"/>
    <s v="HP 682 Black Original Ink Cartridge"/>
    <s v="Computers&amp;Accessories"/>
    <s v="Printers,Inks&amp;Accessories"/>
    <s v="Inks,Toners&amp;Cartridges"/>
    <s v="InkjetInkCartridges"/>
    <n v="828"/>
    <n v="861"/>
    <n v="0.04"/>
    <s v="No"/>
    <n v="4.2"/>
    <n v="4"/>
    <n v="4.3000000000000007"/>
    <n v="4567"/>
    <n v="15.736822209522506"/>
    <n v="3781476"/>
    <s v="&gt;₹500"/>
    <s v="Page yield-480|Compatible with HP Deskjet plus ink advantage 6075, 6078, 6475, 6478|Original HP ink cartridge"/>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98R25TGC"/>
    <s v="Noise Buds VS201 V2 in-Ear Truly Wireless Earbuds with Dual Equalizer | with Mic | Total 14-Hour Playtime | Full Touch Control | IPX5 Water Resistance and Bluetooth v5.1 (Olive Green)"/>
    <s v="Electronics"/>
    <s v="Headphones,Earbuds&amp;Accessories"/>
    <s v="Headphones"/>
    <s v="In-Ear"/>
    <n v="1299"/>
    <n v="2999"/>
    <n v="0.56999999999999995"/>
    <s v="Yes"/>
    <n v="3.8"/>
    <n v="4"/>
    <n v="3.7777777777777786"/>
    <n v="14629"/>
    <n v="15.735367454251179"/>
    <n v="19003071"/>
    <s v="&gt;₹50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7GXPDLYQ"/>
    <s v="PRO365 Indo Mocktails/Coffee Foamer/Cappuccino/Lemonade/Milk Frother (6 Months Warranty)"/>
    <s v="Home&amp;Kitchen"/>
    <s v="Kitchen&amp;HomeAppliances"/>
    <s v="SmallKitchenAppliances"/>
    <s v="HandBlenders"/>
    <n v="249"/>
    <n v="499"/>
    <n v="0.5"/>
    <s v="Yes"/>
    <n v="3.3"/>
    <n v="3"/>
    <n v="4.0066666666666668"/>
    <n v="8427"/>
    <n v="15.729069604590491"/>
    <n v="2098323"/>
    <s v="₹200-₹50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7WJXCTG9"/>
    <s v="Pigeon by Stovekraft Amaze Plus Electric Kettle (14313) with Stainless Steel Body, 1.8 litre, used for boiling Water, making tea and coffee, instant noodles, soup etc. 1500 Watt (Silver)"/>
    <s v="Home&amp;Kitchen"/>
    <s v="Kitchen&amp;HomeAppliances"/>
    <s v="SmallKitchenAppliances"/>
    <s v="Kettles&amp;HotWaterDispensers"/>
    <n v="699"/>
    <n v="1345"/>
    <n v="0.48"/>
    <s v="No"/>
    <n v="3.9"/>
    <n v="4"/>
    <n v="4.0043478260869572"/>
    <n v="8446"/>
    <n v="15.723882596270508"/>
    <n v="5903754"/>
    <s v="&gt;₹50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8235JZFB"/>
    <s v="Crompton InstaGlide 1000-Watts Dry Iron with American Heritage Coating, Pack of 1 Iron"/>
    <s v="Home&amp;Kitchen"/>
    <s v="Kitchen&amp;HomeAppliances"/>
    <s v="Vacuum,Cleaning&amp;Ironing"/>
    <s v="Irons,Steamers&amp;Accessories"/>
    <n v="850"/>
    <n v="1000"/>
    <n v="0.15"/>
    <s v="No"/>
    <n v="4.0999999999999996"/>
    <n v="4"/>
    <n v="4.0489361702127651"/>
    <n v="7619"/>
    <n v="15.717787894594167"/>
    <n v="6476150"/>
    <s v="&gt;₹5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0LY17RHI"/>
    <s v="Camlin Elegante Fountain Pen - Black/Blue/Red"/>
    <s v="OfficeProducts"/>
    <s v="OfficePaperProducts"/>
    <s v="Paper"/>
    <s v="Stationery"/>
    <n v="225"/>
    <n v="225"/>
    <n v="0"/>
    <s v="No"/>
    <n v="4.0999999999999996"/>
    <n v="4"/>
    <n v="4.2687499999999998"/>
    <n v="4798"/>
    <n v="15.713912263774022"/>
    <n v="1079550"/>
    <s v="₹200-₹500"/>
    <s v="Handcrafted with Gold plated nib|Brass Cap Chrome body|Elegant design"/>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81FG1QYX"/>
    <s v="Wayona Type C Cable Nylon Braided USB C QC 3.0 Fast Charging Short Power Bank Cable for Samsung Galaxy S10e/S10+/S10/S9/S9+/Note 9/S8/Note 8, LG G7 G5 G6, Moto G6 G7 (0.25M, Black)"/>
    <s v="Computers&amp;Accessories"/>
    <s v="Accessories&amp;Peripherals"/>
    <s v="Cables&amp;Accessories"/>
    <s v="Cables"/>
    <n v="339"/>
    <n v="999"/>
    <n v="0.66"/>
    <s v="Yes"/>
    <n v="4.3"/>
    <n v="4"/>
    <n v="4.1374999999999993"/>
    <n v="6255"/>
    <n v="15.707177761964285"/>
    <n v="2120445"/>
    <s v="₹200-₹50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1FJWN52"/>
    <s v="Wayona Usb Type C To Usb Nylon Braided Quick Charger Fast Charging Short Cable For Smartphone (Samsung Galaxy S21/S20/S10/S9/S9+/Note 9/S8/Note 8, Lg G7 G5 G6, Moto G6 G7) (0.25M,Grey)"/>
    <s v="Computers&amp;Accessories"/>
    <s v="Accessories&amp;Peripherals"/>
    <s v="Cables&amp;Accessories"/>
    <s v="Cables"/>
    <n v="339"/>
    <n v="999"/>
    <n v="0.66"/>
    <s v="Yes"/>
    <n v="4.3"/>
    <n v="4"/>
    <n v="4.1359223300970864"/>
    <n v="6255"/>
    <n v="15.701188458854979"/>
    <n v="2120445"/>
    <s v="₹200-₹50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PLHTTB4"/>
    <s v="Zodo 8. 5 inch LCD E-Writer Electronic Writing Pad/Tablet Drawing Board (Paperless Memo Digital Tablet)"/>
    <s v="Computers&amp;Accessories"/>
    <s v="Accessories&amp;Peripherals"/>
    <s v="Keyboards,Mice&amp;InputDevices"/>
    <s v="GraphicTablets"/>
    <n v="100"/>
    <n v="499"/>
    <n v="0.8"/>
    <s v="Yes"/>
    <n v="3.5"/>
    <n v="4"/>
    <n v="3.94"/>
    <n v="9638"/>
    <n v="15.697086002268451"/>
    <n v="963800"/>
    <s v="&lt;₹200"/>
    <s v="Size: 8. 5 inch|Good grade"/>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1N4EV2TL"/>
    <s v="Logitech MK240 Nano Wireless USB Keyboard and Mouse Set, 12 Function Keys 2.4GHz Wireless, 1000DPI, Spill-Resistant Design, PC/Mac, Black/Chartreuse Yellow"/>
    <s v="Computers&amp;Accessories"/>
    <s v="Accessories&amp;Peripherals"/>
    <s v="Keyboards,Mice&amp;InputDevices"/>
    <s v="Keyboard&amp;MouseSets"/>
    <n v="1495"/>
    <n v="1995"/>
    <n v="0.25"/>
    <s v="No"/>
    <n v="4.3"/>
    <n v="4"/>
    <n v="4.0666666666666673"/>
    <n v="7241"/>
    <n v="15.696757983289373"/>
    <n v="10825295"/>
    <s v="&gt;₹50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JW1GVS7"/>
    <s v="URBN 20000 mAh Lithium_Polymer 22.5W Super Fast Charging Ultra Compact Power Bank with Quick Charge &amp; Power Delivery, Type C Input/Output, Made in India, Type C Cable Included (Camo)"/>
    <s v="Electronics"/>
    <s v="Mobiles&amp;Accessories"/>
    <s v="MobileAccessories"/>
    <s v="PowerBanks"/>
    <n v="2179"/>
    <n v="3999"/>
    <n v="0.46"/>
    <s v="No"/>
    <n v="4"/>
    <n v="4"/>
    <n v="4"/>
    <n v="8380"/>
    <n v="15.693183362622015"/>
    <n v="18260020"/>
    <s v="&gt;₹50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8CNLYKW5"/>
    <s v="Lifelong Power - Pro 500 Watt 3 Jar Mixer Grinder with 3 Speed Control and 1100 Watt Dry Non-Stick soleplate Iron Super Combo (White and Grey, 1 Year Warranty)"/>
    <s v="Home&amp;Kitchen"/>
    <s v="Kitchen&amp;HomeAppliances"/>
    <s v="SmallKitchenAppliances"/>
    <s v="MixerGrinders"/>
    <n v="1699"/>
    <n v="3398"/>
    <n v="0.5"/>
    <s v="Yes"/>
    <n v="3.8"/>
    <n v="4"/>
    <n v="4.0199999999999996"/>
    <n v="7988"/>
    <n v="15.688019533057584"/>
    <n v="13571612"/>
    <s v="&gt;₹50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7QDSN9V6"/>
    <s v="INALSA Electric Kettle 1.5 Litre with Stainless Steel Body - Absa|Auto Shut Off &amp; Boil Dry Protection Safety Features| Cordless Base &amp; Cord Winder|Hot Water Kettle |Water Heater Jug"/>
    <s v="Home&amp;Kitchen"/>
    <s v="Kitchen&amp;HomeAppliances"/>
    <s v="SmallKitchenAppliances"/>
    <s v="Kettles&amp;HotWaterDispensers"/>
    <n v="699"/>
    <n v="1595"/>
    <n v="0.56000000000000005"/>
    <s v="Yes"/>
    <n v="4.0999999999999996"/>
    <n v="4"/>
    <n v="4.0090909090909097"/>
    <n v="8090"/>
    <n v="15.667536097428149"/>
    <n v="5654910"/>
    <s v="&gt;₹50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8K9PX15C"/>
    <s v="Zebronics Zeb Wonderbar 10 USB Powered 2.0 Computer Speaker with RGB Lights"/>
    <s v="Computers&amp;Accessories"/>
    <s v="Accessories&amp;Peripherals"/>
    <s v="Audio&amp;VideoAccessories"/>
    <s v="PCSpeakers"/>
    <n v="849"/>
    <n v="1499"/>
    <n v="0.43"/>
    <s v="No"/>
    <n v="4"/>
    <n v="4"/>
    <n v="4.05"/>
    <n v="7352"/>
    <n v="15.659181492185548"/>
    <n v="6241848"/>
    <s v="&gt;₹50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97JQ1J5G"/>
    <s v="Zebronics ZEB-90HB USB Hub, 4 Ports, Pocket Sized, Plug &amp; Play, for Laptop &amp; Computers"/>
    <s v="Computers&amp;Accessories"/>
    <s v="Accessories&amp;Peripherals"/>
    <s v="USBHubs"/>
    <s v="USBHubs"/>
    <n v="179"/>
    <n v="499"/>
    <n v="0.64"/>
    <s v="Yes"/>
    <n v="3.4"/>
    <n v="3"/>
    <n v="3.9999999999999996"/>
    <n v="9385"/>
    <n v="15.889922199505902"/>
    <n v="1679915"/>
    <s v="&lt;₹200"/>
    <s v="4-Port USB 2.0 Hub. Cable length 50 cm|Useful for Laptops, PC &amp; Computers, Mac book|Pocket Sized, Easy to Carry|Plug &amp; Play"/>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994GP1CX"/>
    <s v="LS LAPSTER Quality Assured Universal Silicone 15.6&quot; Keyboard Protector Skin|| Keyboard Dust Cover|| Keyboard Skin for 15.6&quot; Laptop| 15.6&quot; Keyguard| (3.93 x 11.81 x 0.39 inches)"/>
    <s v="Computers&amp;Accessories"/>
    <s v="Accessories&amp;Peripherals"/>
    <s v="Keyboards,Mice&amp;InputDevices"/>
    <s v="Keyboard&amp;MiceAccessories"/>
    <n v="115"/>
    <n v="999"/>
    <n v="0.88"/>
    <s v="Yes"/>
    <n v="3.3"/>
    <n v="3"/>
    <n v="4.1833333333333327"/>
    <n v="5692"/>
    <n v="15.709843952278304"/>
    <n v="654580"/>
    <s v="&lt;₹200"/>
    <s v="-Easy to attach, remove and wash.|-Protect from food and water spillage.|-Suitable for 15.6Inch Laptop Silicone Keyboard Protector Keyguard.|-Keep your laptop keyboard protected from dust and water spilling.|-Its transparent colour, keeps the original texture and look of the keyboard."/>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L9FW9GF"/>
    <s v="Zebronics Zeb-Power Wired USB Mouse, 3-Button, 1200 DPI Optical Sensor, Plug &amp; Play, for Windows/Mac"/>
    <s v="Computers&amp;Accessories"/>
    <s v="Accessories&amp;Peripherals"/>
    <s v="Keyboards,Mice&amp;InputDevices"/>
    <s v="Mice"/>
    <n v="149"/>
    <n v="249"/>
    <n v="0.4"/>
    <s v="No"/>
    <n v="4"/>
    <n v="4"/>
    <n v="4.2200000000000006"/>
    <n v="5057"/>
    <n v="15.630790641535391"/>
    <n v="753493"/>
    <s v="&lt;₹20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MCD9JFY"/>
    <s v="Tygot 10 Inches Big LED Ring Light for Camera, Phone tiktok YouTube Video Shooting and Makeup, 10&quot; inch Ring Light with 7 Feet Long Foldable and Lightweight Tripod Stand"/>
    <s v="Electronics"/>
    <s v="Cameras&amp;Photography"/>
    <s v="Flashes"/>
    <s v="Macro&amp;RinglightFlashes"/>
    <n v="799"/>
    <n v="1999"/>
    <n v="0.6"/>
    <s v="Yes"/>
    <n v="3.8"/>
    <n v="4"/>
    <n v="3.8"/>
    <n v="12958"/>
    <n v="15.627771661486921"/>
    <n v="10353442"/>
    <s v="&gt;₹50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09UORDX4"/>
    <s v="Philips Hi113 1000-Watt Plastic Body Ptfe Coating Dry Iron, Pack of 1"/>
    <s v="Home&amp;Kitchen"/>
    <s v="Kitchen&amp;HomeAppliances"/>
    <s v="Vacuum,Cleaning&amp;Ironing"/>
    <s v="Irons,Steamers&amp;Accessories"/>
    <n v="949"/>
    <n v="975"/>
    <n v="0.03"/>
    <s v="No"/>
    <n v="4.3"/>
    <n v="4"/>
    <n v="4.0478260869565199"/>
    <n v="7223"/>
    <n v="15.619661188832051"/>
    <n v="6854627"/>
    <s v="&gt;₹500"/>
    <s v="Black american heritage coating for easy gliding|Button groove speeds up ironing along buttons and seams|Iron temperature-ready light; Warranty: 2 years on product|Power: 1000 watts; operating voltage: 240 volts|Color Name: White; Size Name: Multi; Material Type: Other"/>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0J5DYCCA"/>
    <s v="Havells Ventil Air DSP 230mm Exhaust Fan (Pista Green)"/>
    <s v="Home&amp;Kitchen"/>
    <s v="Heating,Cooling&amp;AirQuality"/>
    <s v="Fans"/>
    <s v="ExhaustFans"/>
    <n v="1399"/>
    <n v="1890"/>
    <n v="0.26"/>
    <s v="No"/>
    <n v="4"/>
    <n v="4"/>
    <n v="4"/>
    <n v="8031"/>
    <n v="15.619294799203777"/>
    <n v="11235369"/>
    <s v="&gt;₹50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B5LVS732"/>
    <s v="Noise Pulse Go Buzz Smart Watch Bluetooth Calling with 1.69&quot; Display, 550 NITS, 150+ Cloud Watch Face, SPo2, Heart Rate Tracking, 100 Sports Mode with Auto Detection, Longer Battery (Jet Black)"/>
    <s v="Electronics"/>
    <s v="WearableTechnology"/>
    <s v="SmartWatches"/>
    <s v="SmartWatches"/>
    <n v="1898"/>
    <n v="4999"/>
    <n v="0.62"/>
    <s v="Yes"/>
    <n v="4.0999999999999996"/>
    <n v="4"/>
    <n v="3.8759999999999986"/>
    <n v="10689"/>
    <n v="15.616317585389217"/>
    <n v="20287722"/>
    <s v="&gt;₹50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78HG2ZPS"/>
    <s v="Butterfly Smart Wet Grinder, 2L (White) with Coconut Scrapper Attachment, Output - 150 W, Input 260 W"/>
    <s v="Home&amp;Kitchen"/>
    <s v="Kitchen&amp;HomeAppliances"/>
    <s v="SmallKitchenAppliances"/>
    <s v="Mills&amp;Grinders"/>
    <n v="3657.66"/>
    <n v="5156"/>
    <n v="0.28999999999999998"/>
    <s v="No"/>
    <n v="3.9"/>
    <n v="4"/>
    <n v="3.8"/>
    <n v="12837"/>
    <n v="15.612290011123385"/>
    <n v="46953381.420000002"/>
    <s v="&gt;₹50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0P93X6EK"/>
    <s v="Classmate Soft Cover 6 Subject Spiral Binding Notebook, Unruled, 300 Pages"/>
    <s v="OfficeProducts"/>
    <s v="OfficePaperProducts"/>
    <s v="Paper"/>
    <s v="Stationery"/>
    <n v="157"/>
    <n v="160"/>
    <n v="0.02"/>
    <s v="No"/>
    <n v="4.5"/>
    <n v="5"/>
    <n v="4.28"/>
    <n v="4428"/>
    <n v="15.606188311618768"/>
    <n v="695196"/>
    <s v="&lt;₹20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8WRKSF9D"/>
    <s v="V-Guard Divino 5 Star Rated 15 Litre Storage Water Heater (Geyser) with Advanced Safety Features, White"/>
    <s v="Home&amp;Kitchen"/>
    <s v="Heating,Cooling&amp;AirQuality"/>
    <s v="WaterHeaters&amp;Geysers"/>
    <s v="StorageWaterHeaters"/>
    <n v="6499"/>
    <n v="8500"/>
    <n v="0.24"/>
    <s v="No"/>
    <n v="4.4000000000000004"/>
    <n v="4"/>
    <n v="4.1375000000000002"/>
    <n v="5865"/>
    <n v="15.591515267641757"/>
    <n v="38116635"/>
    <s v="&gt;₹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0P0R95EA"/>
    <s v="Usha IH2415 1500-Watt Immersion Heater (Silver)"/>
    <s v="Home&amp;Kitchen"/>
    <s v="Heating,Cooling&amp;AirQuality"/>
    <s v="WaterHeaters&amp;Geysers"/>
    <s v="ImmersionRods"/>
    <n v="510"/>
    <n v="640"/>
    <n v="0.2"/>
    <s v="No"/>
    <n v="4.0999999999999996"/>
    <n v="4"/>
    <n v="4.0399999999999991"/>
    <n v="7229"/>
    <n v="15.590918721069901"/>
    <n v="3686790"/>
    <s v="&gt;₹50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97MKZHNV"/>
    <s v="Racold Pronto Pro 3Litres 3KW Vertical Instant Water Heater (Geyser)"/>
    <s v="Home&amp;Kitchen"/>
    <s v="Heating,Cooling&amp;AirQuality"/>
    <s v="WaterHeaters&amp;Geysers"/>
    <s v="InstantWaterHeaters"/>
    <n v="2949"/>
    <n v="4849"/>
    <n v="0.39"/>
    <s v="No"/>
    <n v="4.2"/>
    <n v="4"/>
    <n v="3.9944444444444449"/>
    <n v="7968"/>
    <n v="15.583940841596425"/>
    <n v="23497632"/>
    <s v="&gt;₹50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J2BQZD6"/>
    <s v="Kuber Industries Nylon Mesh Laundry Basket|Sturdy Material &amp; Durable Handles|Netted Lightweight Laundry Bag, Size 36 x 36 x 58, Capicity 30 Ltr (Pink)"/>
    <s v="Home&amp;Kitchen"/>
    <s v="HomeStorage&amp;Organization"/>
    <s v="LaundryOrganization"/>
    <s v="LaundryBaskets"/>
    <n v="199"/>
    <n v="399"/>
    <n v="0.5"/>
    <s v="Yes"/>
    <n v="3.7"/>
    <n v="4"/>
    <n v="3.9916666666666658"/>
    <n v="7945"/>
    <n v="15.568093004871379"/>
    <n v="1581055"/>
    <s v="&lt;₹20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9BCNQ9R2"/>
    <s v="DYAZO USB 3.0 Type C Female to USB A Male Connector/Converter/Adapter Compatible for Samsung Galaxy Note s 20 10 Plus Ultra,Google Pixel 4 5 3 2 &amp; Other Type-c Devices"/>
    <s v="Electronics"/>
    <s v="Mobiles&amp;Accessories"/>
    <s v="MobileAccessories"/>
    <s v="Cables&amp;Adapters"/>
    <n v="139"/>
    <n v="499"/>
    <n v="0.72"/>
    <s v="Yes"/>
    <n v="4.2"/>
    <n v="4"/>
    <n v="4.2"/>
    <n v="4971"/>
    <n v="15.525430703872352"/>
    <n v="690969"/>
    <s v="&lt;₹2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1F7B2JCI"/>
    <s v="Dynore Stainless Steel Set of 4 Measuring Cup and 4 Measuring Spoon"/>
    <s v="Home&amp;Kitchen"/>
    <s v="Kitchen&amp;HomeAppliances"/>
    <s v="Coffee,Tea&amp;Espresso"/>
    <s v="CoffeeMakerAccessories"/>
    <n v="184"/>
    <n v="450"/>
    <n v="0.59"/>
    <s v="Yes"/>
    <n v="4.2"/>
    <n v="4"/>
    <n v="4.2"/>
    <n v="4971"/>
    <n v="15.525430703872352"/>
    <n v="914664"/>
    <s v="&lt;₹2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7YWS9SP9"/>
    <s v="Zebronics, ZEB-NC3300 USB Powered Laptop Cooling Pad with Dual Fan, Dual USB Port and Blue LED Lights"/>
    <s v="Computers&amp;Accessories"/>
    <s v="Accessories&amp;Peripherals"/>
    <s v="LaptopAccessories"/>
    <s v="CoolingPads"/>
    <n v="599"/>
    <n v="999"/>
    <n v="0.4"/>
    <s v="No"/>
    <n v="4"/>
    <n v="4"/>
    <n v="4"/>
    <n v="7601"/>
    <n v="15.52371146106834"/>
    <n v="4552999"/>
    <s v="&gt;₹500"/>
    <s v="Zebronics Zeb- NC3300 USB powered laptop cooling pad. Speakers: No|Light in weight has dual 120mm fan with Blue LED lights, dual USB ports|It has silent operation and retractable stand for easy usage|1 year carry in to service center"/>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1LYLJ99X"/>
    <s v="HP v222w 64GB USB 2.0 Pen Drive (Silver)"/>
    <s v="Computers&amp;Accessories"/>
    <s v="ExternalDevices&amp;DataStorage"/>
    <s v="PenDrives"/>
    <s v="PenDrives"/>
    <n v="449"/>
    <n v="1300"/>
    <n v="0.65"/>
    <s v="Yes"/>
    <n v="4.2"/>
    <n v="4"/>
    <n v="4.2"/>
    <n v="4959"/>
    <n v="15.521023041258831"/>
    <n v="2226591"/>
    <s v="₹200-₹5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LY9W8AF"/>
    <s v="Cello Eliza Plastic Laundry Bag/Basket, 50 litres, Light Grey"/>
    <s v="Home&amp;Kitchen"/>
    <s v="HomeStorage&amp;Organization"/>
    <s v="LaundryOrganization"/>
    <s v="LaundryBaskets"/>
    <n v="998.06"/>
    <n v="1282"/>
    <n v="0.22"/>
    <s v="No"/>
    <n v="4.2"/>
    <n v="4"/>
    <n v="4.0181818181818176"/>
    <n v="7274"/>
    <n v="15.51754713604374"/>
    <n v="7259888.4399999995"/>
    <s v="&gt;₹50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162LYSFS"/>
    <s v="boAt LTG 500 Apple MFI Certified for iPhone, iPad and iPod 2Mtr Data Cable(Metallic Silver)"/>
    <s v="Computers&amp;Accessories"/>
    <s v="Accessories&amp;Peripherals"/>
    <s v="Cables&amp;Accessories"/>
    <s v="Cables"/>
    <n v="799"/>
    <n v="1749"/>
    <n v="0.54"/>
    <s v="Yes"/>
    <n v="4.0999999999999996"/>
    <n v="4"/>
    <n v="4.1343137254901956"/>
    <n v="5626"/>
    <n v="15.50482132471018"/>
    <n v="4495174"/>
    <s v="&gt;₹500"/>
    <s v="Spaceship grade aluminium cable casing ensures long-lasting durability and reliable charging|Length: 2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B2X35B1K"/>
    <s v="Noise ColorFit Ultra 2 Buzz 1.78&quot; AMOLED Bluetooth Calling Watch with 368*448px Always On Display, Premium Metallic Finish, 100+ Watch Faces, 100+ Sports Modes, Health Suite (Jet Black)"/>
    <s v="Electronics"/>
    <s v="WearableTechnology"/>
    <s v="SmartWatches"/>
    <s v="SmartWatches"/>
    <n v="3999"/>
    <n v="6999"/>
    <n v="0.43"/>
    <s v="No"/>
    <n v="4.0999999999999996"/>
    <n v="4"/>
    <n v="3.8666666666666658"/>
    <n v="10229"/>
    <n v="15.504852450353683"/>
    <n v="40905771"/>
    <s v="&gt;₹50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MKP344P"/>
    <s v="Tecno Spark 8T (Turquoise Cyan, 4GB RAM,64GB Storage) | 50MP AI Camera | 7GB Expandable RAM"/>
    <s v="Electronics"/>
    <s v="Mobiles&amp;Accessories"/>
    <s v="Smartphones&amp;BasicMobiles"/>
    <s v="Smartphones"/>
    <n v="8499"/>
    <n v="12999"/>
    <n v="0.35"/>
    <s v="No"/>
    <n v="4.0999999999999996"/>
    <n v="4"/>
    <n v="4.0545454545454538"/>
    <n v="6662"/>
    <n v="15.503243061068988"/>
    <n v="56620338"/>
    <s v="&gt;₹50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9ND94ZRG"/>
    <s v="Boult Audio Airbass Propods X TWS Bluetooth Truly Wireless in Ear Earbuds with Mic, 32H Playtime, Fast Charging Type-C, Ipx5 Water Resistant, Touch Controls and Voice Assistant (Red)"/>
    <s v="Electronics"/>
    <s v="Headphones,Earbuds&amp;Accessories"/>
    <s v="Headphones"/>
    <s v="In-Ear"/>
    <n v="1099"/>
    <n v="5999"/>
    <n v="0.82"/>
    <s v="Yes"/>
    <n v="3.5"/>
    <n v="4"/>
    <n v="3.7764705882352945"/>
    <n v="12966"/>
    <n v="15.532017446838612"/>
    <n v="14249634"/>
    <s v="&gt;₹500"/>
    <s v="Note : If the size of the earbud tips does not match the size of your ear canals or the headset is not worn properly in your ears, you may not obtain the correct sound qualities or call performance. Change the earbud tips to ones that fit more snugly in your ears"/>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7SBGFDX9"/>
    <s v="Pentonic Multicolor Ball Point Pen, Pack of 10"/>
    <s v="OfficeProducts"/>
    <s v="OfficePaperProducts"/>
    <s v="Paper"/>
    <s v="Stationery"/>
    <n v="120"/>
    <n v="120"/>
    <n v="0"/>
    <s v="No"/>
    <n v="4.0999999999999996"/>
    <n v="4"/>
    <n v="4.2642857142857142"/>
    <n v="4308"/>
    <n v="15.498019764076824"/>
    <n v="516960"/>
    <s v="&lt;₹200"/>
    <s v="0.7 mm tip size|Black Body, Multicolor Ink(Black, Red, Green, Pink, Turquoise Blue, Orange, Blue, Brown, Purple, Lime Green), Pack of 10|Easy flow Ink Technology|Sleek Matte Finish|Featherlite feel"/>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8MTCKDYN"/>
    <s v="Gizga Essentials Spiral Cable Protector Cord Saver for Mac Charger, iPhone Charger, Wire Protector, Lightweight Durable Flexible Wire Winder for Charging Cables, Data Cables, Earphones, Pack of 10"/>
    <s v="Electronics"/>
    <s v="Mobiles&amp;Accessories"/>
    <s v="MobileAccessories"/>
    <s v="Cables"/>
    <n v="119"/>
    <n v="299"/>
    <n v="0.6"/>
    <s v="Yes"/>
    <n v="4.0999999999999996"/>
    <n v="4"/>
    <n v="4.1346534653465339"/>
    <n v="5999"/>
    <n v="15.621346160002071"/>
    <n v="713881"/>
    <s v="&lt;₹20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Y5MP7C4"/>
    <s v="Noise Buds Vs104 Bluetooth Truly Wireless in Ear Earbuds with Mic, 30-Hours of Playtime, Instacharge, 13Mm Driver and Hyper Sync (Charcoal Black)"/>
    <s v="Electronics"/>
    <s v="Headphones,Earbuds&amp;Accessories"/>
    <s v="Headphones"/>
    <s v="In-Ear"/>
    <n v="1299"/>
    <n v="3499"/>
    <n v="0.63"/>
    <s v="Yes"/>
    <n v="3.9"/>
    <n v="4"/>
    <n v="3.7937500000000006"/>
    <n v="12452"/>
    <n v="15.536445692347479"/>
    <n v="16175148"/>
    <s v="&gt;₹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82T6GXS5"/>
    <s v="AmazonBasics New Release Nylon USB-A to Lightning Cable Cord, MFi Certified Charger for Apple iPhone, iPad, Silver, 6-Ft"/>
    <s v="Computers&amp;Accessories"/>
    <s v="Accessories&amp;Peripherals"/>
    <s v="Cables&amp;Accessories"/>
    <s v="Cables"/>
    <n v="999"/>
    <n v="2100"/>
    <n v="0.52"/>
    <s v="Yes"/>
    <n v="4.5"/>
    <n v="5"/>
    <n v="4.1349999999999998"/>
    <n v="5492"/>
    <n v="15.464112691953318"/>
    <n v="5486508"/>
    <s v="&gt;₹500"/>
    <s v="Added Protection: An additional layer of protection has been added to the Lightning and USB ends to improve durability and reduce fraying;"/>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7NPBG1B4"/>
    <s v="AmazonBasics High Speed 55 Watt Oscillating Pedestal Fan, 400mm Sweep Length, White (Without Remote)"/>
    <s v="Home&amp;Kitchen"/>
    <s v="Heating,Cooling&amp;AirQuality"/>
    <s v="Fans"/>
    <s v="PedestalFans"/>
    <n v="1982.84"/>
    <n v="3300"/>
    <n v="0.4"/>
    <s v="No"/>
    <n v="4.0999999999999996"/>
    <n v="4"/>
    <n v="4.0999999999999996"/>
    <n v="5873"/>
    <n v="15.452629162965803"/>
    <n v="11645219.32"/>
    <s v="&gt;₹5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9SJ1FTYV"/>
    <s v="Sounce Protective Case Cover Compatible Boat Xtend Overall Protective Case TPU HD Clear Ultra-Thin Cover with Unbreakable Screen Guard"/>
    <s v="Electronics"/>
    <s v="Mobiles&amp;Accessories"/>
    <s v="MobileAccessories"/>
    <s v="Cases&amp;Covers"/>
    <n v="199"/>
    <n v="1899"/>
    <n v="0.9"/>
    <s v="Yes"/>
    <n v="4"/>
    <n v="4"/>
    <n v="4.2"/>
    <n v="4740"/>
    <n v="15.438653812339618"/>
    <n v="943260"/>
    <s v="&lt;₹20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7CWNJLPC"/>
    <s v="AmazonBasics Double Braided Nylon USB Type-C to Type-C 2.0 Cable Smartphone (Dark Grey, 3 feet)"/>
    <s v="Computers&amp;Accessories"/>
    <s v="Accessories&amp;Peripherals"/>
    <s v="Cables&amp;Accessories"/>
    <s v="Cables"/>
    <n v="499"/>
    <n v="1200"/>
    <n v="0.57999999999999996"/>
    <s v="Yes"/>
    <n v="4.3"/>
    <n v="4"/>
    <n v="4.1313131313131306"/>
    <n v="5451"/>
    <n v="15.436882237267858"/>
    <n v="2720049"/>
    <s v="₹200-₹5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MZCQYHZ"/>
    <s v="Ambrane 10000mAh Slim Power Bank, 20W Fast Charging, Dual Output, Type C PD (Input &amp; Output), Quick Charge, Li-Polymer, Multi-Layer Protection for iPhone, Anrdoid &amp; Other Devices (Stylo 10K, Green)"/>
    <s v="Electronics"/>
    <s v="Mobiles&amp;Accessories"/>
    <s v="MobileAccessories"/>
    <s v="PowerBanks"/>
    <n v="999"/>
    <n v="1599"/>
    <n v="0.38"/>
    <s v="No"/>
    <n v="4"/>
    <n v="4"/>
    <n v="4"/>
    <n v="7222"/>
    <n v="15.434870459441166"/>
    <n v="7214778"/>
    <s v="&gt;₹50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7SY4C3TD"/>
    <s v="HP GT 53 XL Cartridge Ink"/>
    <s v="Computers&amp;Accessories"/>
    <s v="Printers,Inks&amp;Accessories"/>
    <s v="Inks,Toners&amp;Cartridges"/>
    <s v="InkjetInkCartridges"/>
    <n v="596"/>
    <n v="723"/>
    <n v="0.18"/>
    <s v="No"/>
    <n v="4.4000000000000004"/>
    <n v="4"/>
    <n v="4.4000000000000004"/>
    <n v="3219"/>
    <n v="15.434565835461656"/>
    <n v="1918524"/>
    <s v="&gt;₹50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0935MGHS"/>
    <s v="Prestige PSMFB 800 Watt Sandwich Toaster with Fixed Plates, Black"/>
    <s v="Home&amp;Kitchen"/>
    <s v="Kitchen&amp;HomeAppliances"/>
    <s v="SmallKitchenAppliances"/>
    <s v="SandwichMakers"/>
    <n v="1199"/>
    <n v="1795"/>
    <n v="0.33"/>
    <s v="No"/>
    <n v="4.2"/>
    <n v="4"/>
    <n v="4.0874999999999995"/>
    <n v="5967"/>
    <n v="15.433700279124102"/>
    <n v="7154433"/>
    <s v="&gt;₹500"/>
    <s v="Content: Prestige sandwich toaster with fixed sandwich plate|Voltage: 230V; Wattage: 800W; Capacity 4 Slices|Weight: 1.06kg."/>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CWDX49D"/>
    <s v="AmazonBasics Double Braided Nylon USB Type-C to Type-C 2.0 Cable, Charging Adapter, Smartphone 6 feet, Dark Grey"/>
    <s v="Computers&amp;Accessories"/>
    <s v="Accessories&amp;Peripherals"/>
    <s v="Cables&amp;Accessories"/>
    <s v="Cables"/>
    <n v="649"/>
    <n v="1600"/>
    <n v="0.59"/>
    <s v="Yes"/>
    <n v="4.3"/>
    <n v="4"/>
    <n v="4.1295918367346935"/>
    <n v="5451"/>
    <n v="15.43045052394611"/>
    <n v="3537699"/>
    <s v="&gt;₹5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7QHHCB27"/>
    <s v="KENT 16044 Hand Blender Stainless Steel 400 W | Variable Speed Control | Easy to Clean and Store | Low Noise Operation"/>
    <s v="Home&amp;Kitchen"/>
    <s v="Kitchen&amp;HomeAppliances"/>
    <s v="SmallKitchenAppliances"/>
    <s v="HandBlenders"/>
    <n v="1499"/>
    <n v="2100"/>
    <n v="0.28999999999999998"/>
    <s v="No"/>
    <n v="4.0999999999999996"/>
    <n v="4"/>
    <n v="4.0571428571428578"/>
    <n v="6355"/>
    <n v="15.430060347771962"/>
    <n v="9526145"/>
    <s v="&gt;₹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9CTRPSJR"/>
    <s v="Storio Kids Toys LCD Writing Tablet 8.5Inch E-Note Pad Best Birthday Gift for Girls Boys, Multicolor (SC1667)"/>
    <s v="Computers&amp;Accessories"/>
    <s v="Accessories&amp;Peripherals"/>
    <s v="Keyboards,Mice&amp;InputDevices"/>
    <s v="GraphicTablets"/>
    <n v="217"/>
    <n v="237"/>
    <n v="0.08"/>
    <s v="No"/>
    <n v="3.8"/>
    <n v="4"/>
    <n v="3.9888888888888889"/>
    <n v="7354"/>
    <n v="15.423368678509046"/>
    <n v="1595818"/>
    <s v="₹200-₹50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11VCGL5"/>
    <s v="Mi Air Purifier 3 with True HEPA Filter, removes air pollutants, smoke, odor, bacteria &amp; viruses with 99.97% efficiency, coverage area up to 484 sq. ft., Wi-Fi &amp; Voice control - Alexa/GA (white)"/>
    <s v="Home&amp;Kitchen"/>
    <s v="Heating,Cooling&amp;AirQuality"/>
    <s v="AirPurifiers"/>
    <s v="HEPAAirPurifiers"/>
    <n v="9970"/>
    <n v="12999"/>
    <n v="0.23"/>
    <s v="No"/>
    <n v="4.3"/>
    <n v="4"/>
    <n v="4.2749999999999995"/>
    <n v="4049"/>
    <n v="15.421870224242706"/>
    <n v="40368530"/>
    <s v="&gt;₹50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Z3K96FR"/>
    <s v="Robustrion Tempered Glass Screen Protector for iPad 10.2 inch 9th Gen Generation 2021 8th Gen 2020 7th Gen 2019"/>
    <s v="Computers&amp;Accessories"/>
    <s v="Accessories&amp;Peripherals"/>
    <s v="TabletAccessories"/>
    <s v="ScreenProtectors"/>
    <n v="399"/>
    <n v="1499"/>
    <n v="0.73"/>
    <s v="Yes"/>
    <n v="4.0999999999999996"/>
    <n v="4"/>
    <n v="4.0999999999999996"/>
    <n v="5730"/>
    <n v="15.408744674676772"/>
    <n v="2286270"/>
    <s v="₹200-₹50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0K57MR22"/>
    <s v="Sujata Dynamix DX Mixer Grinder, 900W, 3 Jars (White)"/>
    <s v="Home&amp;Kitchen"/>
    <s v="Kitchen&amp;HomeAppliances"/>
    <s v="SmallKitchenAppliances"/>
    <s v="MixerGrinders"/>
    <n v="6120"/>
    <n v="8478"/>
    <n v="0.28000000000000003"/>
    <s v="No"/>
    <n v="4.5999999999999996"/>
    <n v="5"/>
    <n v="4.0357142857142856"/>
    <n v="6550"/>
    <n v="15.40152709770747"/>
    <n v="40086000"/>
    <s v="&gt;₹5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8KHM9VBJ"/>
    <s v="Airtel AMF-311WW Data Card (Black), 4g Hotspot Support with 2300 Mah Battery"/>
    <s v="Computers&amp;Accessories"/>
    <s v="NetworkingDevices"/>
    <s v="DataCards&amp;Dongles"/>
    <s v="Routers"/>
    <n v="2099"/>
    <n v="3250"/>
    <n v="0.35"/>
    <s v="No"/>
    <n v="3.8"/>
    <n v="4"/>
    <n v="3.8"/>
    <n v="11213"/>
    <n v="15.389090096697407"/>
    <n v="23536087"/>
    <s v="&gt;₹50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7LDN9Q2P"/>
    <s v="Havells D'zire 1000 watt Dry Iron With American Heritage Sole Plate, Aerodynamic Design, Easy Grip Temperature Knob &amp; 2 years Warranty. (Mint)"/>
    <s v="Home&amp;Kitchen"/>
    <s v="Kitchen&amp;HomeAppliances"/>
    <s v="Vacuum,Cleaning&amp;Ironing"/>
    <s v="Irons,Steamers&amp;Accessories"/>
    <n v="889"/>
    <n v="1295"/>
    <n v="0.31"/>
    <s v="No"/>
    <n v="4.3"/>
    <n v="4"/>
    <n v="4.0422222222222217"/>
    <n v="6400"/>
    <n v="15.385699550375872"/>
    <n v="5689600"/>
    <s v="&gt;₹5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Nice product,Nice iron,Wonderful product,Best product üëç,Good electric iron,As expected,Acch iron hai ap order kar sakte hai,GOOD"/>
    <s v="Nice,Good iron, performance, look and shape is very good,I like this product,Yes,Working well now.,Nice product,Acch hai,GOOD"/>
  </r>
  <r>
    <s v="B00SMFPJG0"/>
    <s v="Kent Gold, Optima, Gold+ Spare Kit"/>
    <s v="Home&amp;Kitchen"/>
    <s v="Kitchen&amp;HomeAppliances"/>
    <s v="WaterPurifiers&amp;Accessories"/>
    <s v="WaterCartridges"/>
    <n v="649"/>
    <n v="670"/>
    <n v="0.03"/>
    <s v="No"/>
    <n v="4.0999999999999996"/>
    <n v="4"/>
    <n v="3.9499999999999997"/>
    <n v="7786"/>
    <n v="15.370912190049783"/>
    <n v="5053114"/>
    <s v="&gt;₹500"/>
    <s v="Color: White|For gold, gold+, kool, star and optima models|1 UF membrane + 1 activated carbon pack + 1 sediment filters|Membrane life: 4000L"/>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8CRRQK6Z"/>
    <s v="Zebronics Zeb-JUKEBAR 3900, 80W Multimedia soundbar with subwoofer Supporting Bluetooth, HDMI(ARC), Coaxial Input, AUX, USB &amp; Remote Control (Black)"/>
    <s v="Electronics"/>
    <s v="HomeAudio"/>
    <s v="Speakers"/>
    <s v="SoundbarSpeakers"/>
    <n v="4999"/>
    <n v="12499"/>
    <n v="0.6"/>
    <s v="Yes"/>
    <n v="4.2"/>
    <n v="4"/>
    <n v="4.2"/>
    <n v="4541"/>
    <n v="15.36043794551161"/>
    <n v="22700459"/>
    <s v="&gt;₹50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7L1N3TJX"/>
    <s v="Artis AR-45W-MG2 45 Watts MG2 Laptop Adapter/Charger Compatible with MB Air 13‚Äù &amp; MB Air 11‚Äù (14.5 V, 3.1 A) Connector: MG2 (T Tip Connector)"/>
    <s v="Computers&amp;Accessories"/>
    <s v="Accessories&amp;Peripherals"/>
    <s v="LaptopAccessories"/>
    <s v="LaptopChargers&amp;PowerSupplies"/>
    <n v="1699"/>
    <n v="3499"/>
    <n v="0.51"/>
    <s v="Yes"/>
    <n v="3.6"/>
    <n v="4"/>
    <n v="3.95"/>
    <n v="7689"/>
    <n v="15.349409042215653"/>
    <n v="13063611"/>
    <s v="&gt;₹50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MSLTW8Z"/>
    <s v="Gizga Essentials Multi-Purpose Portable &amp; Foldable Wooden Desk for Bed Tray, Laptop Table, Study Table (Black)"/>
    <s v="Computers&amp;Accessories"/>
    <s v="Accessories&amp;Peripherals"/>
    <s v="LaptopAccessories"/>
    <s v="Lapdesks"/>
    <n v="549"/>
    <n v="1999"/>
    <n v="0.73"/>
    <s v="Yes"/>
    <n v="3.6"/>
    <n v="4"/>
    <n v="4.0299999999999994"/>
    <n v="6422"/>
    <n v="15.345183825716823"/>
    <n v="3525678"/>
    <s v="&gt;₹50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8LW31NQ6"/>
    <s v="Lenovo 600 Bluetooth 5.0 Silent Mouse: Compact, Portable, Dongle-Free Multi-Device connectivity with Microsoft Swift Pair | 3-Level Adjustable DPI up to 2400 | Battery Life: up to 1 yr"/>
    <s v="Computers&amp;Accessories"/>
    <s v="Accessories&amp;Peripherals"/>
    <s v="Keyboards,Mice&amp;InputDevices"/>
    <s v="Mice"/>
    <n v="1439"/>
    <n v="2890"/>
    <n v="0.5"/>
    <s v="Yes"/>
    <n v="4.5"/>
    <n v="5"/>
    <n v="4.2444444444444445"/>
    <n v="4099"/>
    <n v="15.334260369632656"/>
    <n v="5898461"/>
    <s v="&gt;₹50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085W2MUQ"/>
    <s v="Orpat HHB-100E 250-Watt Hand Blender (White)"/>
    <s v="Home&amp;Kitchen"/>
    <s v="Kitchen&amp;HomeAppliances"/>
    <s v="SmallKitchenAppliances"/>
    <s v="HandBlenders"/>
    <n v="765"/>
    <n v="970"/>
    <n v="0.21"/>
    <s v="No"/>
    <n v="4.2"/>
    <n v="4"/>
    <n v="4.0538461538461537"/>
    <n v="6055"/>
    <n v="15.332399628009943"/>
    <n v="4632075"/>
    <s v="&gt;₹500"/>
    <s v="Unique comfort grip|Sleek and strong and motor with 18000 RPM|Easy to store and wash with smooth and safe switch|Elegant design and wall mountable|Long power cord with unbreakable poly carbonate bowl|Multi-purpose fixed stainless steel blade|Warranty: 1 year on product"/>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8N6P8G5K"/>
    <s v="INALSA Air Fryer Digital 4L Nutri Fry - 1400W with Smart AirCrisp Technology| 8-Preset Menu, Touch Control &amp; Digital Display|Variable Temperature &amp; Timer Control|Free Recipe book|2 Yr Warranty (Black)"/>
    <s v="Home&amp;Kitchen"/>
    <s v="Kitchen&amp;HomeAppliances"/>
    <s v="SmallKitchenAppliances"/>
    <s v="DeepFatFryers"/>
    <n v="6790"/>
    <n v="10995"/>
    <n v="0.38"/>
    <s v="No"/>
    <n v="4.5"/>
    <n v="5"/>
    <n v="4.375"/>
    <n v="3192"/>
    <n v="15.330870268610072"/>
    <n v="21673680"/>
    <s v="&gt;₹50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B1YZX72F"/>
    <s v="Acer 127 cm (50 inches) I Series 4K Ultra HD Android Smart LED TV AR50AR2851UDFL (Black)"/>
    <s v="Electronics"/>
    <s v="HomeTheater,TV&amp;Video"/>
    <s v="Televisions"/>
    <s v="SmartTelevisions"/>
    <n v="27999"/>
    <n v="40990"/>
    <n v="0.32"/>
    <s v="No"/>
    <n v="4.3"/>
    <n v="4"/>
    <n v="4.1733333333333329"/>
    <n v="4703"/>
    <n v="15.326430253204128"/>
    <n v="131679297"/>
    <s v="&gt;₹50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1YY6JJL"/>
    <s v="Acer 109 cm (43 inches) I Series 4K Ultra HD Android Smart LED TV AR43AR2851UDFL (Black)"/>
    <s v="Electronics"/>
    <s v="HomeTheater,TV&amp;Video"/>
    <s v="Televisions"/>
    <s v="SmartTelevisions"/>
    <n v="23999"/>
    <n v="34990"/>
    <n v="0.31"/>
    <s v="No"/>
    <n v="4.3"/>
    <n v="4"/>
    <n v="4.1689655172413786"/>
    <n v="4703"/>
    <n v="15.310389591376934"/>
    <n v="112867297"/>
    <s v="&gt;₹50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PL79D2X"/>
    <s v="boAt Airdopes 181 in-Ear True Wireless Earbuds with ENx  Tech, Beast  Mode(Low Latency Upto 60ms) for Gaming, with Mic, ASAP  Charge, 20H Playtime, Bluetooth v5.2, IPX4 &amp; IWP (Cool Grey)"/>
    <s v="Electronics"/>
    <s v="Headphones,Earbuds&amp;Accessories"/>
    <s v="Headphones"/>
    <s v="In-Ear"/>
    <n v="1598"/>
    <n v="2990"/>
    <n v="0.47"/>
    <s v="No"/>
    <n v="3.8"/>
    <n v="4"/>
    <n v="3.7866666666666671"/>
    <n v="11015"/>
    <n v="15.30579727118238"/>
    <n v="17601970"/>
    <s v="&gt;₹50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0LHZWD0C"/>
    <s v="Luxor 5 Subject Single Ruled Notebook - A4, 70 GSM, 300 pages"/>
    <s v="OfficeProducts"/>
    <s v="OfficePaperProducts"/>
    <s v="Paper"/>
    <s v="Stationery"/>
    <n v="252"/>
    <n v="315"/>
    <n v="0.2"/>
    <s v="No"/>
    <n v="4.5"/>
    <n v="5"/>
    <n v="4.2769230769230777"/>
    <n v="3785"/>
    <n v="15.303603222715729"/>
    <n v="953820"/>
    <s v="₹200-₹500"/>
    <s v="Twin wiro binding|Paper color: White|Paper density: 70 gsm|No of pages 300"/>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B1YVCJ2Y"/>
    <s v="Acer 80 cm (32 inches) I Series HD Ready Android Smart LED TV AR32AR2841HDFL (Black)"/>
    <s v="Electronics"/>
    <s v="HomeTheater,TV&amp;Video"/>
    <s v="Televisions"/>
    <s v="SmartTelevisions"/>
    <n v="11499"/>
    <n v="19990"/>
    <n v="0.42"/>
    <s v="No"/>
    <n v="4.3"/>
    <n v="4"/>
    <n v="4.1642857142857137"/>
    <n v="4703"/>
    <n v="15.293203167990654"/>
    <n v="54079797"/>
    <s v="&gt;₹50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8GJ57MKL"/>
    <s v="Coway Professional Air Purifier for Home, Longest Filter Life 8500 Hrs, Green True HEPA Filter, Traps 99.99% Virus &amp; PM 0.1 Particles, Warranty 7 Years (AirMega 150 (AP-1019C))"/>
    <s v="Home&amp;Kitchen"/>
    <s v="Heating,Cooling&amp;AirQuality"/>
    <s v="AirPurifiers"/>
    <s v="HEPAAirPurifiers"/>
    <n v="14400"/>
    <n v="59900"/>
    <n v="0.76"/>
    <s v="Yes"/>
    <n v="4.4000000000000004"/>
    <n v="4"/>
    <n v="4.2666666666666666"/>
    <n v="3837"/>
    <n v="15.292181207037665"/>
    <n v="55252800"/>
    <s v="&gt;₹500"/>
    <s v="Coway"/>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971DWFDT"/>
    <s v="Portronics CarPower Mini Car Charger with Dual Output, Fast Charging (Type C PD 18W + QC 3.0A) Compatible with All Smartphones(Black)"/>
    <s v="Electronics"/>
    <s v="Mobiles&amp;Accessories"/>
    <s v="MobileAccessories"/>
    <s v="Chargers"/>
    <n v="337"/>
    <n v="699"/>
    <n v="0.52"/>
    <s v="Yes"/>
    <n v="4.2"/>
    <n v="4"/>
    <n v="4.1333333333333329"/>
    <n v="4969"/>
    <n v="15.278273073431103"/>
    <n v="1674553"/>
    <s v="₹200-₹50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8WLY8V9S"/>
    <s v="Tukzer Gel Mouse Pad Wrist Rest Memory-Foam Ergonomic Mousepad| Cushion Wrist Support &amp; Pain Relief| Suitable for Gaming, Computer, Laptop, Home &amp; Office Non-Slip Rubber Base (Blue)"/>
    <s v="Computers&amp;Accessories"/>
    <s v="Accessories&amp;Peripherals"/>
    <s v="Keyboards,Mice&amp;InputDevices"/>
    <s v="Keyboard&amp;MiceAccessories"/>
    <n v="425"/>
    <n v="899"/>
    <n v="0.53"/>
    <s v="Yes"/>
    <n v="4.5"/>
    <n v="5"/>
    <n v="4.3600000000000003"/>
    <n v="4219"/>
    <n v="15.806362286192899"/>
    <n v="1793075"/>
    <s v="₹200-₹50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7ZJND9B9"/>
    <s v="ACTIVA 1200 MM HIGH SPEED 390 RPM BEE APPROVED 5 STAR RATED APSRA CEILING FAN BROWN 2 Years Warranty"/>
    <s v="Home&amp;Kitchen"/>
    <s v="Heating,Cooling&amp;AirQuality"/>
    <s v="Fans"/>
    <s v="CeilingFans"/>
    <n v="1099"/>
    <n v="1990"/>
    <n v="0.45"/>
    <s v="No"/>
    <n v="3.9"/>
    <n v="4"/>
    <n v="4.05"/>
    <n v="5911"/>
    <n v="15.275524422816416"/>
    <n v="6496189"/>
    <s v="&gt;₹50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1YZ9CB8"/>
    <s v="Acer 139 cm (55 inches) I Series 4K Ultra HD Android Smart LED TV AR55AR2851UDFL (Black)"/>
    <s v="Electronics"/>
    <s v="HomeTheater,TV&amp;Video"/>
    <s v="Televisions"/>
    <s v="SmartTelevisions"/>
    <n v="32999"/>
    <n v="47990"/>
    <n v="0.31"/>
    <s v="No"/>
    <n v="4.3"/>
    <n v="4"/>
    <n v="4.159259259259259"/>
    <n v="4703"/>
    <n v="15.274743676205393"/>
    <n v="155194297"/>
    <s v="&gt;₹50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V575RK"/>
    <s v="Fire-Boltt Ring Pro Bluetooth Calling, 1.75‚Äù 320*385px High Res, IP68 &amp; SpO2 Monitoring, Pin Code Locking Functionality &amp; Split Screen Access, Built in Mic &amp; Speaker for HD Calls, Black, Free Size"/>
    <s v="Electronics"/>
    <s v="WearableTechnology"/>
    <s v="SmartWatches"/>
    <s v="SmartWatches"/>
    <n v="2499"/>
    <n v="9999"/>
    <n v="0.75"/>
    <s v="Yes"/>
    <n v="4"/>
    <n v="4"/>
    <n v="3.8565217391304345"/>
    <n v="9090"/>
    <n v="15.266471914945425"/>
    <n v="22715910"/>
    <s v="&gt;₹50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BC9BW512"/>
    <s v="Acer 100 cm (40 inches) P Series Full HD Android Smart LED TV AR40AR2841FDFL (Black)"/>
    <s v="Electronics"/>
    <s v="HomeTheater,TV&amp;Video"/>
    <s v="Televisions"/>
    <s v="SmartTelevisions"/>
    <n v="18999"/>
    <n v="24990"/>
    <n v="0.24"/>
    <s v="No"/>
    <n v="4.3"/>
    <n v="4"/>
    <n v="4.1538461538461542"/>
    <n v="4702"/>
    <n v="15.254480680945253"/>
    <n v="89333298"/>
    <s v="&gt;₹50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6XPYRWV5"/>
    <s v="Pigeon by Stovekraft 2 Slice Auto Pop up Toaster. A Smart Bread Toaster for Your Home (750 Watt) (black)"/>
    <s v="Home&amp;Kitchen"/>
    <s v="Kitchen&amp;HomeAppliances"/>
    <s v="SmallKitchenAppliances"/>
    <s v="Pop-upToasters"/>
    <n v="1099"/>
    <n v="1795"/>
    <n v="0.39"/>
    <s v="No"/>
    <n v="4.2"/>
    <n v="4"/>
    <n v="4.2"/>
    <n v="4244"/>
    <n v="15.237086317235882"/>
    <n v="4664156"/>
    <s v="&gt;₹500"/>
    <s v="2 slice capacity and auto pop up|Cool touch body and variable browning control|Bread slice centering device for even toasting|Easy slide out crumb tray and cord storage|Power: 750 watts|Warranty: 1 year warranty provided by the manufacturer from date of purchase"/>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8SBH499M"/>
    <s v="ZEBRONICS Zeb-Warrior II 10 watts 2.0 Multimedia Speaker with RGB Lights, USB Powered, AUX Input, Volume Control Pod for PC, Laptops, Desktop"/>
    <s v="Computers&amp;Accessories"/>
    <s v="Accessories&amp;Peripherals"/>
    <s v="Audio&amp;VideoAccessories"/>
    <s v="PCSpeakers"/>
    <n v="649"/>
    <n v="1300"/>
    <n v="0.5"/>
    <s v="Yes"/>
    <n v="4.0999999999999996"/>
    <n v="4"/>
    <n v="4.0999999999999996"/>
    <n v="5195"/>
    <n v="15.234243483844059"/>
    <n v="3371555"/>
    <s v="&gt;₹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KDBLMQP"/>
    <s v="Croma 500W Mixer Grinder with 3 Stainless Steel Leak-proof Jars, 3 speed &amp; Pulse function, 2 years warranty (CRAK4184, White &amp; Purple)"/>
    <s v="Home&amp;Kitchen"/>
    <s v="Kitchen&amp;HomeAppliances"/>
    <s v="SmallKitchenAppliances"/>
    <s v="MixerGrinders"/>
    <n v="1290"/>
    <n v="2500"/>
    <n v="0.48"/>
    <s v="No"/>
    <n v="4"/>
    <n v="4"/>
    <n v="3.9923076923076914"/>
    <n v="6530"/>
    <n v="15.230572737475633"/>
    <n v="8423700"/>
    <s v="&gt;₹5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1113J7M"/>
    <s v="Sujata Powermatic Plus 900 Watts Juicer Mixer Grinder"/>
    <s v="Home&amp;Kitchen"/>
    <s v="Kitchen&amp;HomeAppliances"/>
    <s v="SmallKitchenAppliances"/>
    <s v="JuicerMixerGrinders"/>
    <n v="5890"/>
    <n v="7506"/>
    <n v="0.22"/>
    <s v="No"/>
    <n v="4.5"/>
    <n v="5"/>
    <n v="3.9454545454545458"/>
    <n v="7241"/>
    <n v="15.228896344443191"/>
    <n v="42649490"/>
    <s v="&gt;₹50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7VZH6ZBB"/>
    <s v="Crompton Solarium Qube 15-L 5 Star Rated Storage Water Heater (Geyser) with Free Installation and Connection Pipes (White and Black)"/>
    <s v="Home&amp;Kitchen"/>
    <s v="Heating,Cooling&amp;AirQuality"/>
    <s v="WaterHeaters&amp;Geysers"/>
    <s v="StorageWaterHeaters"/>
    <n v="7799"/>
    <n v="12500"/>
    <n v="0.38"/>
    <s v="No"/>
    <n v="4"/>
    <n v="4"/>
    <n v="4.0999999999999996"/>
    <n v="5160"/>
    <n v="15.222208822186801"/>
    <n v="40242840"/>
    <s v="&gt;₹5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V82W5CN"/>
    <s v="HP USB Wireless Spill Resistance Keyboard and Mouse Set with 10m Working Range 2.4G Wireless Technology / 3 Years Warranty (4SC12PA), Black"/>
    <s v="Computers&amp;Accessories"/>
    <s v="Accessories&amp;Peripherals"/>
    <s v="Keyboards,Mice&amp;InputDevices"/>
    <s v="Keyboard&amp;MouseSets"/>
    <n v="1349"/>
    <n v="2198"/>
    <n v="0.39"/>
    <s v="No"/>
    <n v="4"/>
    <n v="4"/>
    <n v="3.95"/>
    <n v="7113"/>
    <n v="15.215849750356558"/>
    <n v="9595437"/>
    <s v="&gt;₹50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1L6MT7E0"/>
    <s v="Philips AC1215/20 Air purifier, removes 99.97% airborne pollutants, 4-stage filtration with True HEPA filter (white)"/>
    <s v="Home&amp;Kitchen"/>
    <s v="Heating,Cooling&amp;AirQuality"/>
    <s v="AirPurifiers"/>
    <s v="HEPAAirPurifiers"/>
    <n v="8799"/>
    <n v="11995"/>
    <n v="0.27"/>
    <s v="No"/>
    <n v="4.0999999999999996"/>
    <n v="4"/>
    <n v="4.1999999999999993"/>
    <n v="4157"/>
    <n v="15.199314836980889"/>
    <n v="36577443"/>
    <s v="&gt;₹50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8TDJNM3G"/>
    <s v="E-COSMOS 5V 1.2W Portable Flexible USB LED Light (Colors May Vary, Small) - Set of 2 Pieces"/>
    <s v="Computers&amp;Accessories"/>
    <s v="Accessories&amp;Peripherals"/>
    <s v="USBGadgets"/>
    <s v="Lamps"/>
    <n v="59"/>
    <n v="59"/>
    <n v="0"/>
    <s v="No"/>
    <n v="3.8"/>
    <n v="4"/>
    <n v="4.0249999999999995"/>
    <n v="5958"/>
    <n v="15.195072876334764"/>
    <n v="351522"/>
    <s v="&lt;₹200"/>
    <s v="Portable, easy to use|LED lights for maximum illumination|Plugs into any USB port|Multipurpose Energy Use|4Pcs of USB light."/>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9JS562TP"/>
    <s v="Motorola a10 Dual Sim keypad Mobile with 1750 mAh Battery, Expandable Storage Upto 32GB, Wireless FM with Recording - Rose Gold"/>
    <s v="Electronics"/>
    <s v="Mobiles&amp;Accessories"/>
    <s v="Smartphones&amp;BasicMobiles"/>
    <s v="BasicMobiles"/>
    <n v="1399"/>
    <n v="1630"/>
    <n v="0.14000000000000001"/>
    <s v="No"/>
    <n v="4"/>
    <n v="4"/>
    <n v="3.8250000000000002"/>
    <n v="9378"/>
    <n v="15.193498749662565"/>
    <n v="13119822"/>
    <s v="&gt;₹50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KLVMZ3B"/>
    <s v="Portronics Konnect L 1.2M POR-1401 Fast Charging 3A 8 Pin USB Cable with Charge &amp; Sync Function (White)"/>
    <s v="Computers&amp;Accessories"/>
    <s v="Accessories&amp;Peripherals"/>
    <s v="Cables&amp;Accessories"/>
    <s v="Cables"/>
    <n v="159"/>
    <n v="399"/>
    <n v="0.6"/>
    <s v="Yes"/>
    <n v="4.0999999999999996"/>
    <n v="4"/>
    <n v="4.1278350515463913"/>
    <n v="4768"/>
    <n v="15.183941236108456"/>
    <n v="758112"/>
    <s v="&lt;₹20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9GB5B4BK"/>
    <s v="HP 150 Wireless USB Mouse with Ergonomic and ambidextrous Design, 1600 DPI Optical Tracking, 2.4 GHz Wireless connectivity, Dual-Function Scroll Wheel and 12 Month Long Battery Life. 3-Years Warranty."/>
    <s v="Computers&amp;Accessories"/>
    <s v="Accessories&amp;Peripherals"/>
    <s v="Keyboards,Mice&amp;InputDevices"/>
    <s v="Mice"/>
    <n v="599"/>
    <n v="899"/>
    <n v="0.33"/>
    <s v="No"/>
    <n v="4"/>
    <n v="4"/>
    <n v="4.2125000000000004"/>
    <n v="4018"/>
    <n v="15.182347101083948"/>
    <n v="2406782"/>
    <s v="&gt;₹50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94YFFSMY"/>
    <s v="Tygot Bluetooth Extendable Selfie Sticks with Wireless Remote and Tripod Stand, 3-in-1 Multifunctional Selfie Stick with Tripod Stand Compatible with iPhone/OnePlus/Samsung/Oppo/Vivo and All Phones"/>
    <s v="Electronics"/>
    <s v="Mobiles&amp;Accessories"/>
    <s v="MobileAccessories"/>
    <s v="Photo&amp;VideoAccessories"/>
    <n v="399"/>
    <n v="1999"/>
    <n v="0.8"/>
    <s v="Yes"/>
    <n v="4"/>
    <n v="4"/>
    <n v="4.3"/>
    <n v="3382"/>
    <n v="15.175998590488316"/>
    <n v="1349418"/>
    <s v="₹200-₹50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0LZPQVMK"/>
    <s v="Parker Vector Standard Chrome Trim Ball Pen (Ink - Black)"/>
    <s v="OfficeProducts"/>
    <s v="OfficePaperProducts"/>
    <s v="Paper"/>
    <s v="Stationery"/>
    <n v="272"/>
    <n v="320"/>
    <n v="0.15"/>
    <s v="No"/>
    <n v="4"/>
    <n v="4"/>
    <n v="4.2583333333333337"/>
    <n v="3686"/>
    <n v="15.188083110972714"/>
    <n v="1002592"/>
    <s v="₹200-₹50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98JYT4SY"/>
    <s v="Zebronics Zeb-Jaguar Wireless Mouse, 2.4GHz with USB Nano Receiver, High Precision Optical Tracking, 4 Buttons, Plug &amp; Play, Ambidextrous, for PC/Mac/Laptop (Black+Grey)"/>
    <s v="Computers&amp;Accessories"/>
    <s v="Accessories&amp;Peripherals"/>
    <s v="Keyboards,Mice&amp;InputDevices"/>
    <s v="Mice"/>
    <n v="399"/>
    <n v="1190"/>
    <n v="0.66"/>
    <s v="Yes"/>
    <n v="4.0999999999999996"/>
    <n v="4"/>
    <n v="4.2428571428571429"/>
    <n v="2809"/>
    <n v="14.632368243025839"/>
    <n v="1120791"/>
    <s v="₹200-₹50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6Y36JKC3"/>
    <s v="Abode Kitchen Essential Measuring Cup &amp; Spoon for Spices | for Cooking and Baking Cake | Multipurpose Tablespoon Cups with Ring Holder | (Black)"/>
    <s v="Home&amp;Kitchen"/>
    <s v="Kitchen&amp;HomeAppliances"/>
    <s v="Coffee,Tea&amp;Espresso"/>
    <s v="CoffeeMakerAccessories"/>
    <n v="149"/>
    <n v="300"/>
    <n v="0.5"/>
    <s v="Yes"/>
    <n v="4.0999999999999996"/>
    <n v="4"/>
    <n v="4.1999999999999993"/>
    <n v="4074"/>
    <n v="15.162535974919178"/>
    <n v="607026"/>
    <s v="&lt;₹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141EZMAI"/>
    <s v="Gizga Essentials USB WiFi Adapter for PC, 150 Mbps Wireless Network Adapter for Desktop - Nano Size WiFi Dongle Compatible with Windows, Mac OS &amp; Linux Kernel | WPA/WPA2 Encryption Standards| Black"/>
    <s v="Computers&amp;Accessories"/>
    <s v="NetworkingDevices"/>
    <s v="NetworkAdapters"/>
    <s v="WirelessUSBAdapters"/>
    <n v="269"/>
    <n v="800"/>
    <n v="0.66"/>
    <s v="Yes"/>
    <n v="3.6"/>
    <n v="4"/>
    <n v="3.7833333333333332"/>
    <n v="10134"/>
    <n v="15.155366532293154"/>
    <n v="2726046"/>
    <s v="₹200-₹5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7C564GC"/>
    <s v="rts [2 Pack] Mini USB C Type C Adapter Plug, Type C Female to USB A Male Charger Charging Cable Adapter Converter compatible for iPhone, Samsung S20 ultra/S21/S10/S8/S9/MacBook Pro iPad Silver"/>
    <s v="Computers&amp;Accessories"/>
    <s v="Accessories&amp;Peripherals"/>
    <s v="Adapters"/>
    <s v="USBtoUSBAdapters"/>
    <n v="294"/>
    <n v="4999"/>
    <n v="0.94"/>
    <s v="Yes"/>
    <n v="4.3"/>
    <n v="4"/>
    <n v="4.1500000000000004"/>
    <n v="4426"/>
    <n v="15.13135451621222"/>
    <n v="1301244"/>
    <s v="₹200-₹50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1MUAUOCX"/>
    <s v="Sujata Chutney Steel Jar, 400 ml, (White), Stainless Steel"/>
    <s v="Home&amp;Kitchen"/>
    <s v="Kitchen&amp;HomeAppliances"/>
    <s v="SmallKitchenAppliances"/>
    <s v="SmallApplianceParts&amp;Accessories"/>
    <n v="688"/>
    <n v="747"/>
    <n v="0.08"/>
    <s v="No"/>
    <n v="4.5"/>
    <n v="5"/>
    <n v="4.5"/>
    <n v="2280"/>
    <n v="15.11156378374492"/>
    <n v="1568640"/>
    <s v="&gt;₹500"/>
    <s v="Warranty: No Warranty|Includes: 1 jar only|Perfectly fit to sujata's motor|Totally shock-proof and safe|Low maintenance, trouble free running"/>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8XNL93PL"/>
    <s v="Portronics Ruffpad 15 Re-Writable LCD Screen 38.1cm (15-inch) Writing Pad for Drawing, Playing, Handwriting Gifts for Kids &amp; Adults (Grey)"/>
    <s v="OfficeProducts"/>
    <s v="OfficePaperProducts"/>
    <s v="Paper"/>
    <s v="Stationery"/>
    <n v="1399"/>
    <n v="2999"/>
    <n v="0.53"/>
    <s v="Yes"/>
    <n v="4.3"/>
    <n v="4"/>
    <n v="4.2818181818181822"/>
    <n v="3530"/>
    <n v="15.191452954292899"/>
    <n v="4938470"/>
    <s v="&gt;₹50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7FXLC2G2"/>
    <s v="Tata Swach Bulb 6000-Litre Cartridge, 1 Piece, White, Hollow Fiber Membrane"/>
    <s v="Home&amp;Kitchen"/>
    <s v="Kitchen&amp;HomeAppliances"/>
    <s v="WaterPurifiers&amp;Accessories"/>
    <s v="WaterFilters&amp;Purifiers"/>
    <n v="698"/>
    <n v="699"/>
    <n v="0"/>
    <s v="No"/>
    <n v="4.2"/>
    <n v="4"/>
    <n v="4.3166666666666673"/>
    <n v="3160"/>
    <n v="15.107575740374189"/>
    <n v="2205680"/>
    <s v="&gt;₹5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8QDPB1SL"/>
    <s v="Duracell Chhota Power AA Battery Set of 10 Pcs"/>
    <s v="Electronics"/>
    <s v="GeneralPurposeBatteries&amp;BatteryChargers"/>
    <s v="DisposableBatteries"/>
    <s v="Batteries"/>
    <n v="190"/>
    <n v="220"/>
    <n v="0.14000000000000001"/>
    <s v="No"/>
    <n v="4.4000000000000004"/>
    <n v="4"/>
    <n v="4.3666666666666671"/>
    <n v="2866"/>
    <n v="15.097434259199652"/>
    <n v="544540"/>
    <s v="&lt;₹200"/>
    <s v="Duracell AA Chota Power Batteries|Alkaline LR03/MN2400|Pack of 1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9NS5TKPN"/>
    <s v="LG 1.5 Ton 5 Star AI DUAL Inverter Split AC (Copper, Super Convertible 6-in-1 Cooling, HD Filter with Anti-Virus Protection, 2022 Model, PS-Q19YNZE, White)"/>
    <s v="Home&amp;Kitchen"/>
    <s v="Heating,Cooling&amp;AirQuality"/>
    <s v="AirConditioners"/>
    <s v="Split-SystemAirConditioners"/>
    <n v="42990"/>
    <n v="75990"/>
    <n v="0.43"/>
    <s v="No"/>
    <n v="4.3"/>
    <n v="4"/>
    <n v="4.3"/>
    <n v="3231"/>
    <n v="15.090726814040957"/>
    <n v="138900690"/>
    <s v="&gt;₹50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95XCRDQW"/>
    <s v="Esquire Laundry Basket Brown, 50 Ltr Capacity(Plastic)"/>
    <s v="Home&amp;Kitchen"/>
    <s v="HomeStorage&amp;Organization"/>
    <s v="LaundryOrganization"/>
    <s v="LaundryBaskets"/>
    <n v="950"/>
    <n v="1599"/>
    <n v="0.41"/>
    <s v="No"/>
    <n v="4.3"/>
    <n v="4"/>
    <n v="3.9999999999999991"/>
    <n v="5911"/>
    <n v="15.086937701547074"/>
    <n v="5615450"/>
    <s v="&gt;₹500"/>
    <s v="Crafted with care|It is designed keeping your choice and requirement in mind|Hassle-free usage"/>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B19VJXQZ"/>
    <s v="ECOVACS DEEBOT N8 2-in-1 Robotic Vacuum Cleaner, 2022 New Launch, Most Powerful Suction, Covers 2000+ Sq. Ft in One Charge, Advanced dToF Technology with OZMO Mopping (DEEBOT N8) - White"/>
    <s v="Home&amp;Kitchen"/>
    <s v="Kitchen&amp;HomeAppliances"/>
    <s v="Vacuum,Cleaning&amp;Ironing"/>
    <s v="Vacuums&amp;FloorCare"/>
    <n v="27900"/>
    <n v="59900"/>
    <n v="0.53"/>
    <s v="Yes"/>
    <n v="4.4000000000000004"/>
    <n v="4"/>
    <n v="4.05"/>
    <n v="5298"/>
    <n v="15.082985374033035"/>
    <n v="147814200"/>
    <s v="&gt;₹5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7GMFY9QM"/>
    <s v="SOFLIN Egg Boiler Electric Automatic Off 7 Egg Poacher for Steaming, Cooking, Boiling and Frying (400 Watts, Blue)"/>
    <s v="Home&amp;Kitchen"/>
    <s v="Kitchen&amp;HomeAppliances"/>
    <s v="SmallKitchenAppliances"/>
    <s v="EggBoilers"/>
    <n v="379"/>
    <n v="999"/>
    <n v="0.62"/>
    <s v="Yes"/>
    <n v="4.3"/>
    <n v="4"/>
    <n v="4.3199999999999994"/>
    <n v="3096"/>
    <n v="15.080866007141317"/>
    <n v="1173384"/>
    <s v="₹200-₹50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7CVR2L5K"/>
    <s v="INALSA Electric Chopper Bullet- 400 Watts with 100% Pure Copper Motor| Chop, Mince, Puree, Dice | Twin Blade Technology| 900 ml Capacity| One Touch Operation, 1.30mtr Long Power Cord (Black/Silver)"/>
    <s v="Home&amp;Kitchen"/>
    <s v="Kitchen&amp;HomeAppliances"/>
    <s v="SmallKitchenAppliances"/>
    <s v="MiniFoodProcessors&amp;Choppers"/>
    <n v="1656"/>
    <n v="2695"/>
    <n v="0.39"/>
    <s v="No"/>
    <n v="4.4000000000000004"/>
    <n v="4"/>
    <n v="3.9857142857142853"/>
    <n v="6027"/>
    <n v="15.066690499661195"/>
    <n v="9980712"/>
    <s v="&gt;₹50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B31BYXQQ"/>
    <s v="Boult Audio Airbass Z20 True Wireless, 40H Battery Life, Zen ENC Mic, Type-C Lightning Boult Fast Charging (10Mins=100Mins), BoomX Tech Bass, ENC, IPX5 in Ear Earbuds with mic (Green)"/>
    <s v="Electronics"/>
    <s v="Headphones,Earbuds&amp;Accessories"/>
    <s v="Headphones"/>
    <s v="In-Ear"/>
    <n v="1399"/>
    <n v="5499"/>
    <n v="0.75"/>
    <s v="Yes"/>
    <n v="3.9"/>
    <n v="4"/>
    <n v="3.785714285714286"/>
    <n v="9504"/>
    <n v="15.059390173119821"/>
    <n v="13296096"/>
    <s v="&gt;₹50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3RC4WFJ"/>
    <s v="PrettyKrafts Laundry Bag / Basket for Dirty Clothes, Folding Round Laundry Bag,Set of 2, Black Wave"/>
    <s v="Home&amp;Kitchen"/>
    <s v="HomeStorage&amp;Organization"/>
    <s v="LaundryOrganization"/>
    <s v="LaundryBags"/>
    <n v="320"/>
    <n v="799"/>
    <n v="0.6"/>
    <s v="Yes"/>
    <n v="4.2"/>
    <n v="4"/>
    <n v="4.2"/>
    <n v="3846"/>
    <n v="15.057513182488625"/>
    <n v="1230720"/>
    <s v="₹200-₹50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7RJ867P"/>
    <s v="PHILIPS Digital Air Fryer HD9252/90 with Touch Panel, uses up to 90% less fat, 7 Pre-set Menu, 1400W, 4.1 Liter, with Rapid Air Technology (Black), Large"/>
    <s v="Home&amp;Kitchen"/>
    <s v="Kitchen&amp;HomeAppliances"/>
    <s v="SmallKitchenAppliances"/>
    <s v="DeepFatFryers"/>
    <n v="8799"/>
    <n v="11595"/>
    <n v="0.24"/>
    <s v="No"/>
    <n v="4.4000000000000004"/>
    <n v="4"/>
    <n v="4.333333333333333"/>
    <n v="2981"/>
    <n v="15.056199769506895"/>
    <n v="26229819"/>
    <s v="&gt;₹50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0F159RIK"/>
    <s v="Bajaj DX-2 600W Dry Iron with Advance Soleplate and Anti-bacterial German Coating Technology, Black"/>
    <s v="Home&amp;Kitchen"/>
    <s v="Kitchen&amp;HomeAppliances"/>
    <s v="Vacuum,Cleaning&amp;Ironing"/>
    <s v="Irons,Steamers&amp;Accessories"/>
    <n v="499"/>
    <n v="625"/>
    <n v="0.2"/>
    <s v="No"/>
    <n v="4.2"/>
    <n v="4"/>
    <n v="4.0363636363636353"/>
    <n v="5355"/>
    <n v="15.050956475844972"/>
    <n v="2672145"/>
    <s v="₹200-₹500"/>
    <s v="Non-stick coated sole plate|Super clean surface finish|Extra lift at the back for easy gliding on clothes, Extra Light Weight|Cool touch handle with comfortable grip|180 degree swivel cord|Warranty: 2 years on product|Power: 600 watts; Operating voltage: 230 volts"/>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6X18Q71"/>
    <s v="Usha Janome Dream Stitch Automatic Zig-Zag Electric Sewing Machine with 14 Stitch Function (White and Blue) with Free Sewing KIT Worth RS 500"/>
    <s v="Home&amp;Kitchen"/>
    <s v="Kitchen&amp;HomeAppliances"/>
    <s v="SewingMachines&amp;Accessories"/>
    <s v="Sewing&amp;EmbroideryMachines"/>
    <n v="9799"/>
    <n v="12150"/>
    <n v="0.19"/>
    <s v="No"/>
    <n v="4.3"/>
    <n v="4"/>
    <n v="3.6500000000000004"/>
    <n v="13251"/>
    <n v="15.046327209316219"/>
    <n v="129846549"/>
    <s v="&gt;₹50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8J4PL1Z3"/>
    <s v="RPM Euro Games Laptop/PC Controller Wired for Windows - 7, 8, 8.1, 10 and XP, Ps3(Upgraded with XYAB Buttons)"/>
    <s v="Computers&amp;Accessories"/>
    <s v="Accessories&amp;Peripherals"/>
    <s v="PCGamingPeripherals"/>
    <s v="Gamepads"/>
    <n v="699"/>
    <n v="1490"/>
    <n v="0.53"/>
    <s v="Yes"/>
    <n v="4"/>
    <n v="4"/>
    <n v="4"/>
    <n v="5736"/>
    <n v="15.034739399529764"/>
    <n v="4009464"/>
    <s v="&gt;₹50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8SCCG9D4"/>
    <s v="JBL Commercial CSLM20B Auxiliary Omnidirectional Lavalier Microphone with Battery for Content Creation, Voiceover/Dubbing, Recording (Black,Small)"/>
    <s v="Computers&amp;Accessories"/>
    <s v="Accessories&amp;Peripherals"/>
    <s v="Audio&amp;VideoAccessories"/>
    <s v="PCMicrophones"/>
    <n v="949"/>
    <n v="2000"/>
    <n v="0.53"/>
    <s v="Yes"/>
    <n v="3.9"/>
    <n v="4"/>
    <n v="3.5999999999999996"/>
    <n v="14969"/>
    <n v="15.030798481234989"/>
    <n v="14205581"/>
    <s v="&gt;₹5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9SD8PRP"/>
    <s v="Lenovo 130 Wireless Compact Mouse, 1K DPI Optical sensor, 2.4GHz Wireless NanoUSB, 10m range, 3button(left,right,scroll) upto 3M left/right clicks, 10 month battery, Ambidextrous, Ergonomic GY51C12380"/>
    <s v="Computers&amp;Accessories"/>
    <s v="Accessories&amp;Peripherals"/>
    <s v="Keyboards,Mice&amp;InputDevices"/>
    <s v="Mice"/>
    <n v="579"/>
    <n v="1090"/>
    <n v="0.47"/>
    <s v="No"/>
    <n v="4.4000000000000004"/>
    <n v="4"/>
    <n v="4.2666666666666666"/>
    <n v="3482"/>
    <n v="15.112334824355141"/>
    <n v="2016078"/>
    <s v="&gt;₹50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6XMZV7RH"/>
    <s v="ATOM Selves-MH 200 GM Digital Pocket Scale"/>
    <s v="Home&amp;Kitchen"/>
    <s v="Kitchen&amp;HomeAppliances"/>
    <s v="SmallKitchenAppliances"/>
    <s v="DigitalKitchenScales"/>
    <n v="308"/>
    <n v="499"/>
    <n v="0.38"/>
    <s v="No"/>
    <n v="3.9"/>
    <n v="4"/>
    <n v="4.0999999999999988"/>
    <n v="4584"/>
    <n v="15.01149129402476"/>
    <n v="1411872"/>
    <s v="₹200-₹500"/>
    <s v="Auto Calibration|Tare Full Capacity|Auto Off: 30 Seconds Off|2AAA Battery Included"/>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6XFTHCNY"/>
    <s v="CableCreation RCA to 3.5mm Male Audio Cable, 3.5mm to 2RCA Cable Male RCA Cable,Y Splitter Stereo Jack Cable for Home Theater,Subwoofer, Receiver, Speakers and More (3Feet/0.9Meter,Black)"/>
    <s v="Electronics"/>
    <s v="HomeTheater,TV&amp;Video"/>
    <s v="Accessories"/>
    <s v="Cables"/>
    <n v="439"/>
    <n v="758"/>
    <n v="0.42"/>
    <s v="No"/>
    <n v="4.2"/>
    <n v="4"/>
    <n v="4.1281249999999998"/>
    <n v="4296"/>
    <n v="14.998160725676362"/>
    <n v="1885944"/>
    <s v="₹200-₹50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0J4YG0PC"/>
    <s v="Classmate Long Notebook - 140 Pages, Single Line, 297mm x 210mm (Pack of 12)"/>
    <s v="OfficeProducts"/>
    <s v="OfficePaperProducts"/>
    <s v="Paper"/>
    <s v="Stationery"/>
    <n v="561"/>
    <n v="720"/>
    <n v="0.22"/>
    <s v="No"/>
    <n v="4.4000000000000004"/>
    <n v="4"/>
    <n v="4.28"/>
    <n v="3182"/>
    <n v="14.992140813297894"/>
    <n v="1785102"/>
    <s v="&gt;₹50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YFWVRCM"/>
    <s v="Imou 360¬∞ 1080P Full HD Security Camera, Human Detection, Motion Tracking, 2-Way Audio, Night Vision, Dome Camera with WiFi &amp; Ethernet Connection, Alexa Google Assistant, Up to 256GB SD Card Support"/>
    <s v="Electronics"/>
    <s v="Cameras&amp;Photography"/>
    <s v="SecurityCameras"/>
    <s v="DomeCameras"/>
    <n v="2299"/>
    <n v="7500"/>
    <n v="0.69"/>
    <s v="Yes"/>
    <n v="4.0999999999999996"/>
    <n v="4"/>
    <n v="4"/>
    <n v="5554"/>
    <n v="14.978736253107545"/>
    <n v="12768646"/>
    <s v="&gt;₹5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9TMZ1MF8"/>
    <s v="Western Digital WD Green SATA 240GB Internal SSD Solid State Drive - SATA 6Gb/s 2.5 inches - WDS240G3G0A"/>
    <s v="Computers&amp;Accessories"/>
    <s v="Components"/>
    <s v="InternalSolidStateDrives"/>
    <s v="InternalHardDrives"/>
    <n v="1709"/>
    <n v="4000"/>
    <n v="0.56999999999999995"/>
    <s v="Yes"/>
    <n v="4.4000000000000004"/>
    <n v="4"/>
    <n v="4.3"/>
    <n v="3029"/>
    <n v="14.970203302559909"/>
    <n v="5176561"/>
    <s v="&gt;₹5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9GFWJDY1"/>
    <s v="ZEBRONICS Zeb-Evolve Wireless in Ear Neckband Earphone with Supporting Bluetooth v5.0, Voice Assistant, Rapid Charge, Call Function &amp; Magnetic Earpiece, with mic (Metallic Blue)"/>
    <s v="Electronics"/>
    <s v="Headphones,Earbuds&amp;Accessories"/>
    <s v="Headphones"/>
    <s v="In-Ear"/>
    <n v="499"/>
    <n v="1499"/>
    <n v="0.67"/>
    <s v="Yes"/>
    <n v="3.6"/>
    <n v="4"/>
    <n v="3.7769230769230777"/>
    <n v="9169"/>
    <n v="14.965564183184467"/>
    <n v="4575331"/>
    <s v="₹200-₹50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JS94MBV"/>
    <s v="Motorola a10 Dual Sim keypad Mobile with 1750 mAh Battery, Expandable Storage Upto 32GB, Wireless FM with Recording - Dark Blue"/>
    <s v="Electronics"/>
    <s v="Mobiles&amp;Accessories"/>
    <s v="Smartphones&amp;BasicMobiles"/>
    <s v="BasicMobiles"/>
    <n v="1399"/>
    <n v="1630"/>
    <n v="0.14000000000000001"/>
    <s v="No"/>
    <n v="4"/>
    <n v="4"/>
    <n v="3.7666666666666671"/>
    <n v="9378"/>
    <n v="14.961789618404094"/>
    <n v="13119822"/>
    <s v="&gt;₹50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7GWTWFS2"/>
    <s v="KENT 16025 Sandwich Grill 700W | Non-Toxic Ceramic Coating | Automatic Temperature Cut-off with LED Indicator | Adjustable Height Control, Metallic Silver, Standard"/>
    <s v="Home&amp;Kitchen"/>
    <s v="Kitchen&amp;HomeAppliances"/>
    <s v="SmallKitchenAppliances"/>
    <s v="SandwichMakers"/>
    <n v="1699"/>
    <n v="1975"/>
    <n v="0.14000000000000001"/>
    <s v="No"/>
    <n v="4.0999999999999996"/>
    <n v="4"/>
    <n v="4.0714285714285712"/>
    <n v="4716"/>
    <n v="14.957068210428929"/>
    <n v="8012484"/>
    <s v="&gt;₹5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75TJHWVC"/>
    <s v="Airtel Digital TV HD Set Top Box with 1 Month Basic Pack with Recording + Free Standard Installation"/>
    <s v="Electronics"/>
    <s v="HomeTheater,TV&amp;Video"/>
    <s v="SatelliteEquipment"/>
    <s v="SatelliteReceivers"/>
    <n v="917"/>
    <n v="2299"/>
    <n v="0.6"/>
    <s v="Yes"/>
    <n v="4.2"/>
    <n v="4"/>
    <n v="4.25"/>
    <n v="3300"/>
    <n v="14.954243478403823"/>
    <n v="3026100"/>
    <s v="&gt;₹5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8MWJTST6"/>
    <s v="Tukzer Fully Foldable Tabletop Desktop Tablet Mobile Stand Holder - Angle &amp; Height Adjustable for Desk, Cradle, Dock, Compatible with Smartphones &amp; Tablets (White)"/>
    <s v="Electronics"/>
    <s v="Mobiles&amp;Accessories"/>
    <s v="MobileAccessories"/>
    <s v="Stands"/>
    <n v="279"/>
    <n v="1299"/>
    <n v="0.79"/>
    <s v="Yes"/>
    <n v="4"/>
    <n v="4"/>
    <n v="4.0333333333333341"/>
    <n v="5072"/>
    <n v="14.944568278013532"/>
    <n v="1415088"/>
    <s v="₹200-₹50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02PD61Y4"/>
    <s v="D-Link DWA-131 300 Mbps Wireless Nano USB Adapter (Black)"/>
    <s v="Computers&amp;Accessories"/>
    <s v="NetworkingDevices"/>
    <s v="NetworkAdapters"/>
    <s v="WirelessUSBAdapters"/>
    <n v="507"/>
    <n v="1208"/>
    <n v="0.57999999999999996"/>
    <s v="Yes"/>
    <n v="4.0999999999999996"/>
    <n v="4"/>
    <n v="3.8199999999999994"/>
    <n v="8131"/>
    <n v="14.936953953270121"/>
    <n v="4122417"/>
    <s v="&gt;₹50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9P18XVW6"/>
    <s v="Noise Pulse Buzz 1.69&quot; Bluetooth Calling Smart Watch with Call Function, 150 Watch Faces, 60 Sports Modes, Spo2 &amp; Heart Rate Monitoring, Calling Smart Watch for Men &amp; Women - Jet Black"/>
    <s v="Electronics"/>
    <s v="WearableTechnology"/>
    <s v="SmartWatches"/>
    <s v="SmartWatches"/>
    <n v="2499"/>
    <n v="4999"/>
    <n v="0.5"/>
    <s v="Yes"/>
    <n v="3.9"/>
    <n v="4"/>
    <n v="3.8499999999999996"/>
    <n v="7571"/>
    <n v="14.934960830373271"/>
    <n v="18919929"/>
    <s v="&gt;₹50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7L3NDN24"/>
    <s v="ZEBRONICS Zeb-Fame 5watts 2.0 Multi Media Speakers with AUX, USB and Volume Control (Black)"/>
    <s v="Electronics"/>
    <s v="HomeAudio"/>
    <s v="Speakers"/>
    <s v="MultimediaSpeakerSystems"/>
    <n v="499"/>
    <n v="799"/>
    <n v="0.38"/>
    <s v="No"/>
    <n v="3.9"/>
    <n v="4"/>
    <n v="3.9"/>
    <n v="6742"/>
    <n v="14.932527322738895"/>
    <n v="3364258"/>
    <s v="₹200-₹50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9PLFJ7ZW"/>
    <s v="Noise Pulse Buzz 1.69&quot; Bluetooth Calling Smart Watch with Call Function, 150 Watch Faces, 60 Sports Modes, Spo2 &amp; Heart Rate Monitoring, Calling Smart Watch for Men &amp; Women - Rose Pink"/>
    <s v="Electronics"/>
    <s v="WearableTechnology"/>
    <s v="SmartWatches"/>
    <s v="SmartWatches"/>
    <n v="1999"/>
    <n v="4999"/>
    <n v="0.6"/>
    <s v="Yes"/>
    <n v="3.9"/>
    <n v="4"/>
    <n v="3.8476190476190482"/>
    <n v="7571"/>
    <n v="14.92572461464639"/>
    <n v="15134429"/>
    <s v="&gt;₹50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83RD1J99"/>
    <s v="HP Wired Mouse 100 with 1600 DPI Optical Sensor, USB Plug-and -Play,ambidextrous Design, Built-in Scrolling and 3 Handy Buttons. 3-Years Warranty (6VY96AA)"/>
    <s v="Computers&amp;Accessories"/>
    <s v="Accessories&amp;Peripherals"/>
    <s v="Keyboards,Mice&amp;InputDevices"/>
    <s v="Mice"/>
    <n v="328"/>
    <n v="399"/>
    <n v="0.18"/>
    <s v="No"/>
    <n v="4.0999999999999996"/>
    <n v="4"/>
    <n v="4.24"/>
    <n v="3441"/>
    <n v="14.996078071804137"/>
    <n v="1128648"/>
    <s v="₹200-₹50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7K2HVKLL"/>
    <s v="Crompton IHL 251 1500-Watt Immersion Water Heater with Copper Heating Element and IP 68 Protection"/>
    <s v="Home&amp;Kitchen"/>
    <s v="Heating,Cooling&amp;AirQuality"/>
    <s v="WaterHeaters&amp;Geysers"/>
    <s v="ImmersionRods"/>
    <n v="640"/>
    <n v="1020"/>
    <n v="0.37"/>
    <s v="No"/>
    <n v="4.0999999999999996"/>
    <n v="4"/>
    <n v="4.0250000000000004"/>
    <n v="5059"/>
    <n v="14.909205830280193"/>
    <n v="3237760"/>
    <s v="&gt;₹500"/>
    <s v="PACKAGE CONTENTS: 1 unit of Crompton Immersion Water Heater, Instructions Manual and Warranty Card"/>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7DJ5KYDZ"/>
    <s v="Lenovo GX20L29764 65W Laptop Adapter/Charger with Power Cord for Select Models of Lenovo (Round pin) (Black)"/>
    <s v="Computers&amp;Accessories"/>
    <s v="Accessories&amp;Peripherals"/>
    <s v="LaptopAccessories"/>
    <s v="LaptopChargers&amp;PowerSupplies"/>
    <n v="1249"/>
    <n v="2796"/>
    <n v="0.55000000000000004"/>
    <s v="Yes"/>
    <n v="4.4000000000000004"/>
    <n v="4"/>
    <n v="4.0666666666666664"/>
    <n v="4598"/>
    <n v="14.894831198934419"/>
    <n v="5742902"/>
    <s v="&gt;₹50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LM4X0KU"/>
    <s v="Parker Quink Ink Bottle, Blue"/>
    <s v="OfficeProducts"/>
    <s v="OfficePaperProducts"/>
    <s v="Paper"/>
    <s v="Stationery"/>
    <n v="100"/>
    <n v="100"/>
    <n v="0"/>
    <s v="No"/>
    <n v="4.3"/>
    <n v="4"/>
    <n v="4.2666666666666675"/>
    <n v="3095"/>
    <n v="14.894084061912984"/>
    <n v="309500"/>
    <s v="&lt;₹200"/>
    <s v="Blue colour is washable in nature.|30ml Bottle|High quality ink"/>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HLC7Z3G"/>
    <s v="Inalsa Electric Kettle Prism Inox - 1350 W with LED Illumination &amp; Boro-Silicate Body, 1.8 L Capacity along with Cordless Base, 2 Year Warranty (Black)"/>
    <s v="Home&amp;Kitchen"/>
    <s v="Kitchen&amp;HomeAppliances"/>
    <s v="SmallKitchenAppliances"/>
    <s v="Kettles&amp;HotWaterDispensers"/>
    <n v="1182"/>
    <n v="2995"/>
    <n v="0.61"/>
    <s v="Yes"/>
    <n v="4.2"/>
    <n v="4"/>
    <n v="4.0047619047619047"/>
    <n v="5178"/>
    <n v="14.874670529362138"/>
    <n v="6120396"/>
    <s v="&gt;₹50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7989VV5K"/>
    <s v="Usha Steam Pro SI 3713, 1300 W Steam Iron, Powerful steam Output up to 18 g/min, Non-Stick Soleplate (White &amp; Blue)"/>
    <s v="Home&amp;Kitchen"/>
    <s v="Kitchen&amp;HomeAppliances"/>
    <s v="Vacuum,Cleaning&amp;Ironing"/>
    <s v="Irons,Steamers&amp;Accessories"/>
    <n v="999"/>
    <n v="1560"/>
    <n v="0.36"/>
    <s v="No"/>
    <n v="3.6"/>
    <n v="4"/>
    <n v="4.0325581395348822"/>
    <n v="4881"/>
    <n v="14.874484981373827"/>
    <n v="4876119"/>
    <s v="&gt;₹50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8BCKN299"/>
    <s v="Sounce Gold Plated 3.5 mm Headphone Splitter for Computer 2 Male to 1 Female 3.5mm Headphone Mic Audio Y Splitter Cable Smartphone Headset to PC Adapter ‚Äì (Black,20cm)"/>
    <s v="Electronics"/>
    <s v="Headphones,Earbuds&amp;Accessories"/>
    <s v="Adapters"/>
    <s v="Adapters"/>
    <n v="120"/>
    <n v="999"/>
    <n v="0.88"/>
    <s v="Yes"/>
    <n v="3.9"/>
    <n v="4"/>
    <n v="3.9"/>
    <n v="6491"/>
    <n v="14.868276193501357"/>
    <n v="778920"/>
    <s v="&lt;₹20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1NCVJMKX"/>
    <s v="SHOPTOSHOP Electric Lint Remover, Best Lint Shaver for Clothes,Lint Remover for Woolen Clothes ,Lint Remover for Sweaters"/>
    <s v="Home&amp;Kitchen"/>
    <s v="Kitchen&amp;HomeAppliances"/>
    <s v="Vacuum,Cleaning&amp;Ironing"/>
    <s v="Irons,Steamers&amp;Accessories"/>
    <n v="499"/>
    <n v="999"/>
    <n v="0.5"/>
    <s v="Yes"/>
    <n v="4.0999999999999996"/>
    <n v="4"/>
    <n v="4.0428571428571427"/>
    <n v="4859"/>
    <n v="14.904543774303271"/>
    <n v="2424641"/>
    <s v="₹200-₹50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7S9M8YTY"/>
    <s v="Usha Aurora 1000 W Dry Iron with Innovative Tail Light Indicator, Weilburger Soleplate (White &amp; Grey)"/>
    <s v="Home&amp;Kitchen"/>
    <s v="Kitchen&amp;HomeAppliances"/>
    <s v="Vacuum,Cleaning&amp;Ironing"/>
    <s v="Irons,Steamers&amp;Accessories"/>
    <n v="717"/>
    <n v="1390"/>
    <n v="0.48"/>
    <s v="No"/>
    <n v="4"/>
    <n v="4"/>
    <n v="4.041463414634145"/>
    <n v="4867"/>
    <n v="14.902292423799144"/>
    <n v="3489639"/>
    <s v="&gt;₹50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0LM4X3XE"/>
    <s v="Parker Quink Ink Bottle (Black)"/>
    <s v="OfficeProducts"/>
    <s v="OfficePaperProducts"/>
    <s v="Paper"/>
    <s v="Stationery"/>
    <n v="90"/>
    <n v="100"/>
    <n v="0.1"/>
    <s v="No"/>
    <n v="4.3"/>
    <n v="4"/>
    <n v="4.2625000000000002"/>
    <n v="3061"/>
    <n v="14.859097106869058"/>
    <n v="275490"/>
    <s v="&lt;₹200"/>
    <s v="Black Colour is washable in nature.|30ml Bottle|High quality ink"/>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8MXJYB2V"/>
    <s v="USHA RapidMix 500-Watt Copper Motor Mixer Grinder with 3 Jars and 5 Years Warranty(Sea Green/White)"/>
    <s v="Home&amp;Kitchen"/>
    <s v="Kitchen&amp;HomeAppliances"/>
    <s v="SmallKitchenAppliances"/>
    <s v="MixerGrinders"/>
    <n v="2449"/>
    <n v="3390"/>
    <n v="0.28000000000000003"/>
    <s v="No"/>
    <n v="4"/>
    <n v="4"/>
    <n v="3.9916666666666658"/>
    <n v="5206"/>
    <n v="14.835378747555469"/>
    <n v="12749494"/>
    <s v="&gt;₹50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CTQP51L"/>
    <s v="Robustrion [Anti-Scratch] &amp; [Smudge Proof] [S Pen Compatible] Premium Tempered Glass Screen Protector for Samsung Tab S6 Lite 10.4 inch SM-P610/615 [Bubble Free]"/>
    <s v="Computers&amp;Accessories"/>
    <s v="Accessories&amp;Peripherals"/>
    <s v="TabletAccessories"/>
    <s v="ScreenProtectors"/>
    <n v="379"/>
    <n v="1499"/>
    <n v="0.75"/>
    <s v="Yes"/>
    <n v="4.2"/>
    <n v="4"/>
    <n v="4.1000000000000005"/>
    <n v="4149"/>
    <n v="14.833997196519581"/>
    <n v="1572471"/>
    <s v="₹200-₹500"/>
    <s v="9H surface hardness ! that is highly durable &amp; scratch resistant protects your Samsung Tab S6 Lite 10.4 inch against scratches &amp; smudges."/>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7WKB69RS"/>
    <s v="Lifelong LLWH106 Flash 3 Litres Instant Water Heater for Home Use, 8 Bar Pressure,Power On/Off Indicator and Advanced Safety, (3000W, ISI Certified, 2 Years Warranty)"/>
    <s v="Home&amp;Kitchen"/>
    <s v="Heating,Cooling&amp;AirQuality"/>
    <s v="WaterHeaters&amp;Geysers"/>
    <s v="InstantWaterHeaters"/>
    <n v="2088"/>
    <n v="5550"/>
    <n v="0.62"/>
    <s v="Yes"/>
    <n v="4"/>
    <n v="4"/>
    <n v="3.9823529411764707"/>
    <n v="5292"/>
    <n v="14.829095189600519"/>
    <n v="11049696"/>
    <s v="&gt;₹5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B6BLTGTT"/>
    <s v="Noise Pulse 2 Max Advanced Bluetooth Calling Smart Watch with 1.85'' TFT and 550 Nits Brightness, Smart DND, 10 Days Battery, 100 Sports Mode, Smartwatch for Men and Women - (Jet Black)"/>
    <s v="Electronics"/>
    <s v="WearableTechnology"/>
    <s v="SmartWatches"/>
    <s v="SmartWatches"/>
    <n v="2999"/>
    <n v="5999"/>
    <n v="0.5"/>
    <s v="Yes"/>
    <n v="4.0999999999999996"/>
    <n v="4"/>
    <n v="3.8450000000000002"/>
    <n v="7148"/>
    <n v="14.819573167219227"/>
    <n v="21436852"/>
    <s v="&gt;₹50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9Y6JZC8"/>
    <s v="ZEBRONICS Zeb-Comfort Wired USB Mouse, 3-Button, 1000 DPI Optical Sensor, Plug &amp; Play, for Windows/Mac, Black"/>
    <s v="Computers&amp;Accessories"/>
    <s v="Accessories&amp;Peripherals"/>
    <s v="Keyboards,Mice&amp;InputDevices"/>
    <s v="Mice"/>
    <n v="139"/>
    <n v="299"/>
    <n v="0.54"/>
    <s v="Yes"/>
    <n v="3.8"/>
    <n v="4"/>
    <n v="4.2750000000000004"/>
    <n v="3044"/>
    <n v="14.892335694542025"/>
    <n v="423116"/>
    <s v="&lt;₹20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83LQJ6B"/>
    <s v="Usha Goliath GO1200WG Heavy Weight 1200-Watt Dry Iron, 1.8 Kg(Red)"/>
    <s v="Home&amp;Kitchen"/>
    <s v="Kitchen&amp;HomeAppliances"/>
    <s v="Vacuum,Cleaning&amp;Ironing"/>
    <s v="Irons,Steamers&amp;Accessories"/>
    <n v="1199"/>
    <n v="1690"/>
    <n v="0.28999999999999998"/>
    <s v="No"/>
    <n v="4.2"/>
    <n v="4"/>
    <n v="4.0424999999999986"/>
    <n v="4580"/>
    <n v="14.799431979504813"/>
    <n v="5491420"/>
    <s v="&gt;₹5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0PVT30YI"/>
    <s v="Kitchen Mart Stainless Steel South Indian Filter Coffee Drip Maker, Madras Kappi, Drip Decotion Maker160ml (2 Cup)"/>
    <s v="Home&amp;Kitchen"/>
    <s v="Kitchen&amp;HomeAppliances"/>
    <s v="Coffee,Tea&amp;Espresso"/>
    <s v="DripCoffeeMachines"/>
    <n v="292"/>
    <n v="499"/>
    <n v="0.41"/>
    <s v="No"/>
    <n v="4.0999999999999996"/>
    <n v="4"/>
    <n v="4.08"/>
    <n v="4238"/>
    <n v="14.799234739598342"/>
    <n v="1237496"/>
    <s v="₹200-₹50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814P4L98"/>
    <s v="PrettyKrafts Laundry Basket for clothes with Lid &amp; Handles, Toys Organiser, 75 Ltr Black &amp; Grey"/>
    <s v="Home&amp;Kitchen"/>
    <s v="HomeStorage&amp;Organization"/>
    <s v="LaundryOrganization"/>
    <s v="LaundryBaskets"/>
    <n v="351"/>
    <n v="999"/>
    <n v="0.65"/>
    <s v="Yes"/>
    <n v="4"/>
    <n v="4"/>
    <n v="3.9666666666666663"/>
    <n v="5380"/>
    <n v="14.799089868451091"/>
    <n v="1888380"/>
    <s v="₹200-₹5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8G8H8DPL"/>
    <s v="Bajaj Rex 750W Mixer Grinder with Nutri Pro Feature, 4 Jars, White"/>
    <s v="Home&amp;Kitchen"/>
    <s v="Kitchen&amp;HomeAppliances"/>
    <s v="SmallKitchenAppliances"/>
    <s v="MixerGrinders"/>
    <n v="3249"/>
    <n v="6375"/>
    <n v="0.49"/>
    <s v="No"/>
    <n v="4"/>
    <n v="4"/>
    <n v="3.9909090909090907"/>
    <n v="4978"/>
    <n v="14.754958122135696"/>
    <n v="16173522"/>
    <s v="&gt;₹500"/>
    <s v="750 Watts mixer grinder with multi-function blade|Attractive 4 jars with a capacity of 1.8L, 1.5L, 1L and 0.4L|ABS material with vibrant color|It comes with Titan Motor|1 year product warranty"/>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B9XLX8VR"/>
    <s v="VU 139 cm (55 inches) The GloLED Series 4K Smart LED Google TV 55GloLED (Grey)"/>
    <s v="Electronics"/>
    <s v="HomeTheater,TV&amp;Video"/>
    <s v="Televisions"/>
    <s v="SmartTelevisions"/>
    <n v="37999"/>
    <n v="65000"/>
    <n v="0.42"/>
    <s v="No"/>
    <n v="4.3"/>
    <n v="4"/>
    <n v="4.1479999999999997"/>
    <n v="3587"/>
    <n v="14.745527897775281"/>
    <n v="136302413"/>
    <s v="&gt;₹5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SJVD8QD"/>
    <s v="CARDEX Digital Kitchen Weighing Machine Multipurpose Electronic Weight Scale With Back Lite LCD Display for Measuring Food, Cake, Vegetable, Fruit (KITCHEN SCALE)"/>
    <s v="Home&amp;Kitchen"/>
    <s v="Kitchen&amp;HomeAppliances"/>
    <s v="SmallKitchenAppliances"/>
    <s v="DigitalKitchenScales"/>
    <n v="379"/>
    <n v="389"/>
    <n v="0.03"/>
    <s v="No"/>
    <n v="4.2"/>
    <n v="4"/>
    <n v="4.125"/>
    <n v="3739"/>
    <n v="14.738095359076981"/>
    <n v="1417081"/>
    <s v="₹200-₹500"/>
    <s v="Kitchen Scale is Compact portable and easy to use. It has tare (zero) function.|Capacity: 500g, 1000g, 3000g, 5000g.|Automatic Zero resetting and automatic switch off in 3 seconds.|Low power, low battery and overload indicator.|Equipped With a High Precision Strain Gauge Sensor System"/>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BC8BQ432"/>
    <s v="VU 164 cm (65 inches) The GloLED Series 4K Smart LED Google TV 65GloLED (Grey)"/>
    <s v="Electronics"/>
    <s v="HomeTheater,TV&amp;Video"/>
    <s v="Televisions"/>
    <s v="SmartTelevisions"/>
    <n v="54990"/>
    <n v="85000"/>
    <n v="0.35"/>
    <s v="No"/>
    <n v="4.3"/>
    <n v="4"/>
    <n v="4.1416666666666666"/>
    <n v="3587"/>
    <n v="14.723013832357593"/>
    <n v="197249130"/>
    <s v="&gt;₹5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9M869Z5V"/>
    <s v="Portronics MPORT 31C 4-in-1 USB Hub (Type C to 4 USB-A Ports) with Fast Data Transfer"/>
    <s v="Computers&amp;Accessories"/>
    <s v="Accessories&amp;Peripherals"/>
    <s v="USBHubs"/>
    <s v="USBHubs"/>
    <n v="570"/>
    <n v="999"/>
    <n v="0.43"/>
    <s v="No"/>
    <n v="4.2"/>
    <n v="4"/>
    <n v="4.2"/>
    <n v="3201"/>
    <n v="14.722769575849782"/>
    <n v="1824570"/>
    <s v="&gt;₹50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8TGG316Z"/>
    <s v="10k 8k 4k HDMI Cable, Certified 48Gbps 1ms Ultra High Speed HDMI 2.1 Cable 4k 120Hz 144Hz 2k 165Hz 8k 60Hz Dynamic HDR ARC eARC DTS:X Compatible for Mac Gaming PC Soundbar TV Monitor Laptop PS5 4 Xbox"/>
    <s v="Electronics"/>
    <s v="HomeTheater,TV&amp;Video"/>
    <s v="Accessories"/>
    <s v="Cables"/>
    <n v="999"/>
    <n v="2399"/>
    <n v="0.57999999999999996"/>
    <s v="Yes"/>
    <n v="4.5999999999999996"/>
    <n v="5"/>
    <n v="4.1273684210526316"/>
    <n v="3664"/>
    <n v="14.710246391125677"/>
    <n v="3660336"/>
    <s v="&gt;₹50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1EJ5MM5M"/>
    <s v="Canon PIXMA MG2577s All-in-One Inkjet Colour Printer with 1 Additional Colour Cartridge"/>
    <s v="Computers&amp;Accessories"/>
    <s v="Printers,Inks&amp;Accessories"/>
    <s v="Printers"/>
    <s v="InkjetPrinters"/>
    <n v="3498"/>
    <n v="3875"/>
    <n v="0.1"/>
    <s v="No"/>
    <n v="3.4"/>
    <n v="3"/>
    <n v="3.5999999999999996"/>
    <n v="12185"/>
    <n v="14.709100225638421"/>
    <n v="42623130"/>
    <s v="&gt;₹50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1JOFKL0A"/>
    <s v="Canon PIXMA E477 All-in-One Wireless Ink Efficient Colour Printer (White/Blue)"/>
    <s v="Computers&amp;Accessories"/>
    <s v="Printers,Inks&amp;Accessories"/>
    <s v="Printers"/>
    <s v="Printers"/>
    <n v="5299"/>
    <n v="6355"/>
    <n v="0.17"/>
    <s v="No"/>
    <n v="3.9"/>
    <n v="4"/>
    <n v="3.75"/>
    <n v="8280"/>
    <n v="14.692810442408202"/>
    <n v="43875720"/>
    <s v="&gt;₹5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87JWLZ2K"/>
    <s v="AmazonBasics 108 cm (43 inches) 4K Ultra HD Smart LED Fire TV AB43U20PS (Black)"/>
    <s v="Electronics"/>
    <s v="HomeTheater,TV&amp;Video"/>
    <s v="Televisions"/>
    <s v="SmartTelevisions"/>
    <n v="24499"/>
    <n v="50000"/>
    <n v="0.51"/>
    <s v="Yes"/>
    <n v="3.9"/>
    <n v="4"/>
    <n v="4.1347826086956516"/>
    <n v="3518"/>
    <n v="14.663672707653333"/>
    <n v="86187482"/>
    <s v="&gt;₹5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8WJ86PV2"/>
    <s v="RPM Euro Games Gaming Mousepad Speed Type Extended Large (Size - 800 mm x 300 mm x 3 mm)"/>
    <s v="Computers&amp;Accessories"/>
    <s v="Accessories&amp;Peripherals"/>
    <s v="Keyboards,Mice&amp;InputDevices"/>
    <s v="Keyboard&amp;MiceAccessories"/>
    <n v="299"/>
    <n v="990"/>
    <n v="0.7"/>
    <s v="Yes"/>
    <n v="4.5"/>
    <n v="5"/>
    <n v="4.3250000000000002"/>
    <n v="2453"/>
    <n v="14.661207465041011"/>
    <n v="733447"/>
    <s v="₹200-₹50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MKFNHKG"/>
    <s v="VW 80 cm (32 inches) Frameless Series HD Ready LED TV VW32A (Black)"/>
    <s v="Electronics"/>
    <s v="HomeTheater,TV&amp;Video"/>
    <s v="Televisions"/>
    <s v="StandardTelevisions"/>
    <n v="6999"/>
    <n v="12999"/>
    <n v="0.46"/>
    <s v="No"/>
    <n v="4.2"/>
    <n v="4"/>
    <n v="4.0666666666666664"/>
    <n v="4003"/>
    <n v="14.650142546482941"/>
    <n v="28016997"/>
    <s v="&gt;₹50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KSB1MLX"/>
    <s v="AmazonBasics Digital Optical Coax to Analog RCA Audio Converter Adapter with Fiber Cable"/>
    <s v="Electronics"/>
    <s v="HomeTheater,TV&amp;Video"/>
    <s v="Accessories"/>
    <s v="Cables"/>
    <n v="1089"/>
    <n v="1600"/>
    <n v="0.32"/>
    <s v="No"/>
    <n v="4"/>
    <n v="4"/>
    <n v="4.122340425531914"/>
    <n v="3565"/>
    <n v="14.643300731917471"/>
    <n v="3882285"/>
    <s v="&gt;₹5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7Z51CGGH"/>
    <s v="Eureka Forbes Wet &amp; Dry Ultimo 1400 Watts Multipurpose Vacuum Cleaner,Power Suction &amp; Blower with 20 litres Tank Capacity,6 Accessories,1 Year Warranty,Compact,Light Weight &amp; Easy to use (Red)"/>
    <s v="Home&amp;Kitchen"/>
    <s v="Kitchen&amp;HomeAppliances"/>
    <s v="Vacuum,Cleaning&amp;Ironing"/>
    <s v="Vacuums&amp;FloorCare"/>
    <n v="5499"/>
    <n v="9999"/>
    <n v="0.45"/>
    <s v="No"/>
    <n v="3.8"/>
    <n v="4"/>
    <n v="4.023076923076923"/>
    <n v="4353"/>
    <n v="14.639528047082727"/>
    <n v="23937147"/>
    <s v="&gt;₹50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8H673XKN"/>
    <s v="Morphy Richards Icon Superb 750W Mixer Grinder, 4 Jars, Silver and Black"/>
    <s v="Home&amp;Kitchen"/>
    <s v="Kitchen&amp;HomeAppliances"/>
    <s v="SmallKitchenAppliances"/>
    <s v="MixerGrinders"/>
    <n v="3249"/>
    <n v="7795"/>
    <n v="0.57999999999999996"/>
    <s v="Yes"/>
    <n v="4.2"/>
    <n v="4"/>
    <n v="3.9899999999999998"/>
    <n v="4664"/>
    <n v="14.638718075849249"/>
    <n v="15153336"/>
    <s v="&gt;₹50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LDPLSZC"/>
    <s v="Havells Glydo 1000 watt Dry Iron With American Heritage Non Stick Sole Plate, Aerodynamic Design, Easy Grip Temperature Knob &amp; 2 years Warranty. (Charcoal Blue)"/>
    <s v="Home&amp;Kitchen"/>
    <s v="Kitchen&amp;HomeAppliances"/>
    <s v="Vacuum,Cleaning&amp;Ironing"/>
    <s v="Irons,Steamers&amp;Accessories"/>
    <n v="849"/>
    <n v="1190"/>
    <n v="0.28999999999999998"/>
    <s v="No"/>
    <n v="4.2"/>
    <n v="4"/>
    <n v="4.0384615384615374"/>
    <n v="4184"/>
    <n v="14.626077828637468"/>
    <n v="3552216"/>
    <s v="&gt;₹50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84DTMYWK"/>
    <s v="Myvn 30W Warp/20W Dash Charging Usb Type C Charger Cable Compatible For Cellular Phones Oneplus 8T 8 8Pro 7 Pro / 7T / 7T Pro Nord And Oneplus 3 / 3T / 5 / 5T / 6 / 6T / 7"/>
    <s v="Electronics"/>
    <s v="Mobiles&amp;Accessories"/>
    <s v="MobileAccessories"/>
    <s v="Chargers"/>
    <n v="329"/>
    <n v="999"/>
    <n v="0.67"/>
    <s v="Yes"/>
    <n v="4.2"/>
    <n v="4"/>
    <n v="4.1272727272727261"/>
    <n v="3492"/>
    <n v="14.623746889813555"/>
    <n v="1148868"/>
    <s v="₹200-₹50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9J2MM5C6"/>
    <s v="Amozo Ultra Hybrid Camera and Drop Protection Back Cover Case for iPhone 13 (TPU + Polycarbonate | Crystal Transparent)"/>
    <s v="Electronics"/>
    <s v="Mobiles&amp;Accessories"/>
    <s v="MobileAccessories"/>
    <s v="Cases&amp;Covers"/>
    <n v="279"/>
    <n v="1499"/>
    <n v="0.81"/>
    <s v="Yes"/>
    <n v="4.2"/>
    <n v="4"/>
    <n v="4.2666666666666666"/>
    <n v="2646"/>
    <n v="14.603750149552418"/>
    <n v="738234"/>
    <s v="₹200-₹50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B296NTFV"/>
    <s v="Portronics Toad 23 Wireless Optical Mouse with 2.4GHz, USB Nano Dongle, Optical Orientation, Click Wheel, Adjustable DPI(Black)"/>
    <s v="Computers&amp;Accessories"/>
    <s v="Accessories&amp;Peripherals"/>
    <s v="Keyboards,Mice&amp;InputDevices"/>
    <s v="Mice"/>
    <n v="299"/>
    <n v="599"/>
    <n v="0.5"/>
    <s v="Yes"/>
    <n v="4.0999999999999996"/>
    <n v="4"/>
    <n v="4.4333333333333336"/>
    <n v="1597"/>
    <n v="14.202523702402345"/>
    <n v="477503"/>
    <s v="₹200-₹50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7VV37FT4"/>
    <s v="Classmate Octane Neon- 25 Blue Gel Pens | Smooth Writing Pens| Water-proof Ink For Smudge-free Writing| Preferred By Students For Exam &amp; Class Notes| Study At Home Essential"/>
    <s v="OfficeProducts"/>
    <s v="OfficePaperProducts"/>
    <s v="Paper"/>
    <s v="Stationery"/>
    <n v="250"/>
    <n v="250"/>
    <n v="0"/>
    <s v="No"/>
    <n v="4.2"/>
    <n v="4"/>
    <n v="4.2571428571428571"/>
    <n v="2628"/>
    <n v="14.558537066567087"/>
    <n v="657000"/>
    <s v="₹200-₹500"/>
    <s v="5 vibrant Neon body color|Smooth and fast writing|Japanese waterproof ink|Stylish sculpted design|Country of Origin: India"/>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MDRGHWQ"/>
    <s v="VW 60 cm (24 inches) Premium Series HD Ready LED TV VW24A (Black)"/>
    <s v="Electronics"/>
    <s v="HomeTheater,TV&amp;Video"/>
    <s v="Televisions"/>
    <s v="StandardTelevisions"/>
    <n v="5699"/>
    <n v="11000"/>
    <n v="0.48"/>
    <s v="No"/>
    <n v="4.2"/>
    <n v="4"/>
    <n v="4.04"/>
    <n v="4003"/>
    <n v="14.554076037981416"/>
    <n v="22813097"/>
    <s v="&gt;₹5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1M6453MB"/>
    <s v="Prestige Delight PRWO Electric Rice Cooker (1 L, White)"/>
    <s v="Home&amp;Kitchen"/>
    <s v="Kitchen&amp;HomeAppliances"/>
    <s v="SmallKitchenAppliances"/>
    <s v="Rice&amp;PastaCookers"/>
    <n v="2280"/>
    <n v="3045"/>
    <n v="0.25"/>
    <s v="No"/>
    <n v="4.0999999999999996"/>
    <n v="4"/>
    <n v="4.0250000000000004"/>
    <n v="4118"/>
    <n v="14.549536962624583"/>
    <n v="9389040"/>
    <s v="&gt;₹500"/>
    <s v="230 Volts, 400 watts, 1 Year"/>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1CS4A5V4"/>
    <s v="Monitor AC Stand/Heavy Duty Air Conditioner Outdoor Unit Mounting Bracket"/>
    <s v="Home&amp;Kitchen"/>
    <s v="Heating,Cooling&amp;AirQuality"/>
    <s v="Parts&amp;Accessories"/>
    <s v="FanParts&amp;Accessories"/>
    <n v="699"/>
    <n v="1690"/>
    <n v="0.59"/>
    <s v="Yes"/>
    <n v="4.0999999999999996"/>
    <n v="4"/>
    <n v="4.0999999999999996"/>
    <n v="3524"/>
    <n v="14.54335239744241"/>
    <n v="2463276"/>
    <s v="&gt;₹500"/>
    <s v="For AC Outdoor Unit Wall Mounting|For Upto 1.0 / 1.5 / 2.0 Ton AC Outdoor Unit|Net Weight 3.2 KGS|Easy To Install and set up|Heavy Duty GI Steel , Weight Carrying utpo 150 Kgs"/>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78WB1VWJ"/>
    <s v="Usha EI 3710 Heavy Weight 1000-Watt Dry Iron with Golden American Heritage Soleplate, 1.75 Kg(White)"/>
    <s v="Home&amp;Kitchen"/>
    <s v="Kitchen&amp;HomeAppliances"/>
    <s v="Vacuum,Cleaning&amp;Ironing"/>
    <s v="Irons,Steamers&amp;Accessories"/>
    <n v="1110"/>
    <n v="1599"/>
    <n v="0.31"/>
    <s v="No"/>
    <n v="4.3"/>
    <n v="4"/>
    <n v="4.0342105263157881"/>
    <n v="4022"/>
    <n v="14.5415136840309"/>
    <n v="4464420"/>
    <s v="&gt;₹500"/>
    <s v="1.75kg heavy weight iron for better ironing;5 fabric settings|360 degree swivel cord for easy movement;Golden American heritage soleplate|1000watt-effective performance;Shock proof plastic handle and body|Easy grip fabric selector;Warranty: 2 years"/>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M9H2NY9"/>
    <s v="Multifunctional 2 in 1 Electric Egg Boiling Steamer Egg Frying Pan Egg Boiler Electric Automatic Off with Egg Boiler Machine Non-Stick Electric Egg Frying Pan-Tiger Woods (Multy)"/>
    <s v="Home&amp;Kitchen"/>
    <s v="Kitchen&amp;HomeAppliances"/>
    <s v="SmallKitchenAppliances"/>
    <s v="EggBoilers"/>
    <n v="699"/>
    <n v="1599"/>
    <n v="0.56000000000000005"/>
    <s v="Yes"/>
    <n v="4.7"/>
    <n v="5"/>
    <n v="4.3222222222222229"/>
    <n v="2300"/>
    <n v="14.530950718467805"/>
    <n v="1607700"/>
    <s v="&gt;₹500"/>
    <s v="Egg Frying Pan"/>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8J82K4GX"/>
    <s v="Samsung 24-inch(60.46cm) FHD Monitor, IPS, 75 Hz, Bezel Less Design, AMD FreeSync, Flicker Free, HDMI, D-sub, (LF24T350FHWXXL, Dark Blue Gray)"/>
    <s v="Computers&amp;Accessories"/>
    <s v="Monitors"/>
    <s v="Monitors"/>
    <s v="Monitors"/>
    <n v="10099"/>
    <n v="19110"/>
    <n v="0.47"/>
    <s v="No"/>
    <n v="4.3"/>
    <n v="4"/>
    <n v="4.25"/>
    <n v="2623"/>
    <n v="14.530596280490396"/>
    <n v="26489677"/>
    <s v="&gt;₹50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14SZPBM4"/>
    <s v="Duracell Ultra Alkaline D Battery, 2 Pcs"/>
    <s v="Electronics"/>
    <s v="GeneralPurposeBatteries&amp;BatteryChargers"/>
    <s v="DisposableBatteries"/>
    <s v="Batteries"/>
    <n v="380"/>
    <n v="400"/>
    <n v="0.05"/>
    <s v="No"/>
    <n v="4.4000000000000004"/>
    <n v="4"/>
    <n v="4.3599999999999994"/>
    <n v="2111"/>
    <n v="14.495665464437336"/>
    <n v="802180"/>
    <s v="₹200-₹500"/>
    <s v="Long Lasting Power Guaranteed|Our best battery, suited for everyday devices with extra performance for high drain devices|Duralock technology keeps unused Duracell batteries fresh and powered for up to 10 years in ambient storage|Available in AAA, AA, C, D and 9V sizes"/>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746N6WML"/>
    <s v="Parker Vector Camouflage Gift Set - Roller Ball Pen &amp; Parker Logo Keychain (Black Body, Blue Ink), 2 Piece Set"/>
    <s v="OfficeProducts"/>
    <s v="OfficePaperProducts"/>
    <s v="Paper"/>
    <s v="Stationery"/>
    <n v="341"/>
    <n v="450"/>
    <n v="0.24"/>
    <s v="No"/>
    <n v="4.3"/>
    <n v="4"/>
    <n v="4.2666666666666666"/>
    <n v="2493"/>
    <n v="14.493424849674769"/>
    <n v="850113"/>
    <s v="₹200-₹50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8JKPVDKL"/>
    <s v="INKULTURE Stainless_Steel Measuring Cups &amp; Spoon Combo for Dry or Liquid/Kitchen Gadgets for Cooking &amp; Baking Cakes/Measuring Cup Set Combo with Handles (Set of 4 Cups &amp; 4 Spoons)"/>
    <s v="Home&amp;Kitchen"/>
    <s v="Kitchen&amp;HomeAppliances"/>
    <s v="Coffee,Tea&amp;Espresso"/>
    <s v="CoffeeMakerAccessories"/>
    <n v="279"/>
    <n v="699"/>
    <n v="0.6"/>
    <s v="Yes"/>
    <n v="4.3"/>
    <n v="4"/>
    <n v="4.3"/>
    <n v="2326"/>
    <n v="14.477224448132938"/>
    <n v="648954"/>
    <s v="₹200-₹50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0RGLI0ZS"/>
    <s v="Amkette 30 Pin to USB Charging &amp; Data Sync Cable for iPhone 3G/3GS/4/4s/iPad 1/2/3, iPod Nano 5th/6th Gen and iPod Touch 3rd/4th Gen -1.5m (Black)"/>
    <s v="Computers&amp;Accessories"/>
    <s v="Accessories&amp;Peripherals"/>
    <s v="Cables&amp;Accessories"/>
    <s v="Cables"/>
    <n v="449"/>
    <n v="599"/>
    <n v="0.25"/>
    <s v="No"/>
    <n v="4"/>
    <n v="4"/>
    <n v="4.1236559139784941"/>
    <n v="3231"/>
    <n v="14.471852296035776"/>
    <n v="1450719"/>
    <s v="₹200-₹50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8497Z1MQ"/>
    <s v="HP M270 Backlit USB Wired Gaming Mouse with 6 Buttons, 4-Speed Customizable 2400 DPI, Ergonomic Design, Breathing LED Lighting, Metal Scroll Wheel, Lightweighted / 3 Years Warranty (7ZZ87AA), Black"/>
    <s v="Computers&amp;Accessories"/>
    <s v="Accessories&amp;Peripherals"/>
    <s v="PCGamingPeripherals"/>
    <s v="GamingMice"/>
    <n v="599"/>
    <n v="700"/>
    <n v="0.14000000000000001"/>
    <s v="No"/>
    <n v="4.3"/>
    <n v="4"/>
    <n v="4.3"/>
    <n v="2301"/>
    <n v="14.457052872963223"/>
    <n v="1378299"/>
    <s v="&gt;₹5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B25LQQPC"/>
    <s v="Crucial P3 500GB PCIe 3.0 3D NAND NVMe M.2 SSD, up to 3500MB/s - CT500P3SSD8"/>
    <s v="Computers&amp;Accessories"/>
    <s v="Components"/>
    <s v="InternalSolidStateDrives"/>
    <s v="InternalHardDrives"/>
    <n v="3307"/>
    <n v="6100"/>
    <n v="0.46"/>
    <s v="No"/>
    <n v="4.3"/>
    <n v="4"/>
    <n v="4.25"/>
    <n v="2515"/>
    <n v="14.453020206286233"/>
    <n v="8317105"/>
    <s v="&gt;₹500"/>
    <s v="Impressive read/ write speeds up to 3500/3000MB/s|Spacious storage up to 4TB|Solid Gen3 performance. Micron Advanced 3D NAND. NVMe PCIe 3.0 M.2 (2280).|Performs up to 45% better than the previous generation‚Å¥|Dynamic write acceleration. Multistep data integrity algorithm."/>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8TDJ5BVF"/>
    <s v="E-COSMOS 5V 1.2W Portable Flexible USB LED Light (Colours May Vary, Small, EC-POF1)"/>
    <s v="Computers&amp;Accessories"/>
    <s v="Accessories&amp;Peripherals"/>
    <s v="USBGadgets"/>
    <s v="Lamps"/>
    <n v="39"/>
    <n v="39"/>
    <n v="0"/>
    <s v="No"/>
    <n v="3.8"/>
    <n v="4"/>
    <n v="4.1000000000000005"/>
    <n v="3344"/>
    <n v="14.450024100625754"/>
    <n v="130416"/>
    <s v="&lt;₹20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7R3XH9R"/>
    <s v="Bajaj New Shakti Neo 25L Vertical Storage Water Heater (Geyser 25 Litres) 4 Star BEE Rated Heater For Water Heating with Titanium Armour, Swirl Flow Technology, Glasslined Tank(White), 1 Yr Warranty"/>
    <s v="Home&amp;Kitchen"/>
    <s v="Heating,Cooling&amp;AirQuality"/>
    <s v="WaterHeaters&amp;Geysers"/>
    <s v="StorageWaterHeaters"/>
    <n v="6299"/>
    <n v="15270"/>
    <n v="0.59"/>
    <s v="Yes"/>
    <n v="4.0999999999999996"/>
    <n v="4"/>
    <n v="4.1166666666666663"/>
    <n v="3233"/>
    <n v="14.448429730764738"/>
    <n v="20364667"/>
    <s v="&gt;₹50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9TP5KBN7"/>
    <s v="pTron Volta Dual Port 12W Smart USB Charger Adapter, Multi-Layer Protection, Made in India, BIS Certified, Fast Charging Power Adaptor Without Cable for All iOS &amp; Android Devices (Black)"/>
    <s v="Electronics"/>
    <s v="Mobiles&amp;Accessories"/>
    <s v="MobileAccessories"/>
    <s v="Chargers"/>
    <n v="199"/>
    <n v="1099"/>
    <n v="0.82"/>
    <s v="Yes"/>
    <n v="4"/>
    <n v="4"/>
    <n v="4.1199999999999992"/>
    <n v="3197"/>
    <n v="14.440099252770086"/>
    <n v="636203"/>
    <s v="&lt;₹20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GYBZPHF"/>
    <s v="Lifelong LLMG93 500 Watt Duos Mixer Grinder, 2 Stainless Steel Jar (Liquidizing and Chutney Jar)| ABS Body, Stainless Steel Blades, 3 Speed Options with Whip (1 Year Warranty, Black)"/>
    <s v="Home&amp;Kitchen"/>
    <s v="Kitchen&amp;HomeAppliances"/>
    <s v="SmallKitchenAppliances"/>
    <s v="MixerGrinders"/>
    <n v="1149"/>
    <n v="2499"/>
    <n v="0.54"/>
    <s v="Yes"/>
    <n v="3.8"/>
    <n v="4"/>
    <n v="3.9666666666666663"/>
    <n v="4383"/>
    <n v="14.44608649705604"/>
    <n v="5036067"/>
    <s v="&gt;₹50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7TC9F7PN"/>
    <s v="Racold Eterno Pro 25L Vertical 5 Star Storage Water Heater (Geyser) with free Standard Installation and free Installation Pipes"/>
    <s v="Home&amp;Kitchen"/>
    <s v="Heating,Cooling&amp;AirQuality"/>
    <s v="WaterHeaters&amp;Geysers"/>
    <s v="StorageWaterHeaters"/>
    <n v="8699"/>
    <n v="16899"/>
    <n v="0.49"/>
    <s v="No"/>
    <n v="4.2"/>
    <n v="4"/>
    <n v="4.1199999999999992"/>
    <n v="3195"/>
    <n v="14.438979895044847"/>
    <n v="27793305"/>
    <s v="&gt;₹50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0LOD70SC"/>
    <s v="Pilot V7 Liquid Ink Roller Ball Pen (2 Blue + 1 Black)"/>
    <s v="OfficeProducts"/>
    <s v="OfficePaperProducts"/>
    <s v="Paper"/>
    <s v="Stationery"/>
    <n v="178"/>
    <n v="210"/>
    <n v="0.15"/>
    <s v="No"/>
    <n v="4.3"/>
    <n v="4"/>
    <n v="4.26"/>
    <n v="2450"/>
    <n v="14.438602505933853"/>
    <n v="436100"/>
    <s v="&lt;₹200"/>
    <s v="Unique 3 dimple tip technology from Japan for precision writing|ATT System for instant start|Pure liquid ink for smooth skip-free writing|Unique see through ink tank visually indicates ink level|0.7mm fine tip|Ink color - Blue + Black"/>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NC2TY11"/>
    <s v="Noise ColorFit Ultra Buzz Bluetooth Calling Smart Watch with 1.75&quot; HD Display, 320x385 px Resolution, 100 Sports Modes, Stock Market Info Smartwatch for Men &amp; Women (Olive Green)"/>
    <s v="Electronics"/>
    <s v="WearableTechnology"/>
    <s v="SmartWatches"/>
    <s v="SmartWatches"/>
    <n v="2499"/>
    <n v="5999"/>
    <n v="0.57999999999999996"/>
    <s v="Yes"/>
    <n v="4.0999999999999996"/>
    <n v="4"/>
    <n v="3.8315789473684219"/>
    <n v="5852"/>
    <n v="14.43500823976381"/>
    <n v="14624148"/>
    <s v="&gt;₹50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7Y9PY6Y1"/>
    <s v="Sujata Powermatic Plus, Juicer Mixer Grinder with Chutney Jar, 900 Watts, 3 Jars (White)"/>
    <s v="Home&amp;Kitchen"/>
    <s v="Kitchen&amp;HomeAppliances"/>
    <s v="SmallKitchenAppliances"/>
    <s v="JuicerMixerGrinders"/>
    <n v="6525"/>
    <n v="8820"/>
    <n v="0.26"/>
    <s v="No"/>
    <n v="4.5"/>
    <n v="5"/>
    <n v="3.8900000000000006"/>
    <n v="5137"/>
    <n v="14.434989048728976"/>
    <n v="33518925"/>
    <s v="&gt;₹50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98QXR9X2"/>
    <s v="Ambrane 27000mAh Power Bank, 20W Fast Charging, Triple Output, Type C PD (Input &amp; Output), Quick Charge, Li-Polymer, Multi-Layer Protection for iPhone, Smartphones &amp; Other Devices (Stylo Pro, Black)"/>
    <s v="Electronics"/>
    <s v="Mobiles&amp;Accessories"/>
    <s v="MobileAccessories"/>
    <s v="Chargers"/>
    <n v="2499"/>
    <n v="2999"/>
    <n v="0.17"/>
    <s v="No"/>
    <n v="4.0999999999999996"/>
    <n v="4"/>
    <n v="4.1333333333333329"/>
    <n v="3156"/>
    <n v="14.463668271821163"/>
    <n v="7886844"/>
    <s v="&gt;₹50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8FD2VSD9"/>
    <s v="TCL 108 cm (43 inches) 4K Ultra HD Certified Android Smart LED TV 43P615 (Black)"/>
    <s v="Electronics"/>
    <s v="HomeTheater,TV&amp;Video"/>
    <s v="Televisions"/>
    <s v="SmartTelevisions"/>
    <n v="24990"/>
    <n v="51990"/>
    <n v="0.52"/>
    <s v="Yes"/>
    <n v="4.2"/>
    <n v="4"/>
    <n v="4.1454545454545446"/>
    <n v="2951"/>
    <n v="14.385209609425978"/>
    <n v="73745490"/>
    <s v="&gt;₹50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8VJFYH6N"/>
    <s v="BAJAJ PYGMY MINI 110 MM 10 W HIGH SPEED OPERATION, USB CHARGING, MULTI-CLIP FUNCTION PERSONAL FAN"/>
    <s v="Home&amp;Kitchen"/>
    <s v="Heating,Cooling&amp;AirQuality"/>
    <s v="Fans"/>
    <s v="TableFans"/>
    <n v="948"/>
    <n v="1620"/>
    <n v="0.41"/>
    <s v="No"/>
    <n v="4.0999999999999996"/>
    <n v="4"/>
    <n v="3.9499999999999997"/>
    <n v="4370"/>
    <n v="14.380294185634128"/>
    <n v="4142760"/>
    <s v="&gt;₹5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H5L8V1L"/>
    <s v="Synqe USB Type C Fast Charging Cable 2M Charger Cord Data Cable Compatible with Samsung Galaxy M51,Galaxy M31S, S10e S10 S9 S20 Plus, Note10 9 8,M40 A50 A70, Redmi Note 9, Moto G7, Poco F1 (2M, Grey)"/>
    <s v="Computers&amp;Accessories"/>
    <s v="Accessories&amp;Peripherals"/>
    <s v="Cables&amp;Accessories"/>
    <s v="Cables"/>
    <n v="379"/>
    <n v="1099"/>
    <n v="0.66"/>
    <s v="Yes"/>
    <n v="4.3"/>
    <n v="4"/>
    <n v="4.1249999999999991"/>
    <n v="3049"/>
    <n v="14.372736837305489"/>
    <n v="1155571"/>
    <s v="₹200-₹50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7RCGTZ4M"/>
    <s v="AGARO Ace 1600 Watts, 21.5 kPa Suction Power, 21 litres Wet &amp; Dry Stainless Steel Vacuum Cleaner with Blower Function and Washable Dust Bag"/>
    <s v="Home&amp;Kitchen"/>
    <s v="Kitchen&amp;HomeAppliances"/>
    <s v="Vacuum,Cleaning&amp;Ironing"/>
    <s v="Vacuums&amp;FloorCare"/>
    <n v="6236"/>
    <n v="9999"/>
    <n v="0.38"/>
    <s v="No"/>
    <n v="4.0999999999999996"/>
    <n v="4"/>
    <n v="4.0416666666666661"/>
    <n v="3552"/>
    <n v="14.350322296936032"/>
    <n v="22150272"/>
    <s v="&gt;₹50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8TR61BVK"/>
    <s v="Tabelito¬Æ Polyester Foam, Nylon Hybrid laptopss Bag Sleeve Case Cover Pouch for laptopss Apple/Dell/Lenovo/ Asus/ Hp/Samsung/Mi/MacBook/Ultrabook/Thinkpad/Ideapad/Surfacepro (15.6 inches /39.6cm, Blue) laptopsss"/>
    <s v="Computers&amp;Accessories"/>
    <s v="Accessories&amp;Peripherals"/>
    <s v="LaptopAccessories"/>
    <s v="Bags&amp;Sleeves"/>
    <n v="299"/>
    <n v="1499"/>
    <n v="0.8"/>
    <s v="Yes"/>
    <n v="4.2"/>
    <n v="4"/>
    <n v="4.1500000000000004"/>
    <n v="2868"/>
    <n v="14.349581775220896"/>
    <n v="857532"/>
    <s v="₹200-₹50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0B3VFJY2"/>
    <s v="HUL Pureit Germkill kit for Advanced 23 L water purifier - 3000 L Capacity, Sand, Multicolour"/>
    <s v="Home&amp;Kitchen"/>
    <s v="Kitchen&amp;HomeAppliances"/>
    <s v="WaterPurifiers&amp;Accessories"/>
    <s v="WaterPurifierAccessories"/>
    <n v="980"/>
    <n v="980"/>
    <n v="0"/>
    <s v="No"/>
    <n v="4.2"/>
    <n v="4"/>
    <n v="3.9"/>
    <n v="4740"/>
    <n v="14.33589282574393"/>
    <n v="4645200"/>
    <s v="&gt;₹5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It's very nice,Got the correct one, asked,Good product,Very good item,Awesome,Good,ok,Delivered on time"/>
    <s v="Ok,For replacing battery of Purit 23 advanced water purifier. Got what i required.,Good,Very good,I like it,Been using it since 5 years,ok,Nice product"/>
  </r>
  <r>
    <s v="B07GLS2563"/>
    <s v="Cello Quick Boil Popular Electric Kettle 1 Litre 1200 Watts | Stainless Steel body | Boiler for Water, Silver"/>
    <s v="Home&amp;Kitchen"/>
    <s v="Kitchen&amp;HomeAppliances"/>
    <s v="SmallKitchenAppliances"/>
    <s v="Kettles&amp;HotWaterDispensers"/>
    <n v="1199"/>
    <n v="1899"/>
    <n v="0.37"/>
    <s v="No"/>
    <n v="4.2"/>
    <n v="4"/>
    <n v="3.9950000000000001"/>
    <n v="3858"/>
    <n v="14.32796674039273"/>
    <n v="4625742"/>
    <s v="&gt;₹500"/>
    <s v="Suitable for: Water, Tea and Soups|Stainless Steel Body, Pull Lid Opening|Capacity: 1ltr, 1w to 12w|Wide Mouth for Easy Cleaning|Country of Origin: China|Customer Care No: 741799"/>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B9BD2YL4"/>
    <s v="KINGONE Wireless Charging Pencil (2nd Generation) for iPad with Magnetic and Tilt Sensitive, Palm Rejection, Compatible with Apple iPad Pro 11 inch 1/2/3/4, iPad Pro 12.9 Inch 3/4/5/6, iPad Air 4/5, mini6"/>
    <s v="Electronics"/>
    <s v="Mobiles&amp;Accessories"/>
    <s v="MobileAccessories"/>
    <s v="StylusPens"/>
    <n v="2599"/>
    <n v="6999"/>
    <n v="0.63"/>
    <s v="Yes"/>
    <n v="4.5"/>
    <n v="5"/>
    <n v="4.5"/>
    <n v="1526"/>
    <n v="14.327275666753897"/>
    <n v="3966074"/>
    <s v="&gt;₹50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
    <s v="Accessories&amp;Peripherals"/>
    <s v="Keyboards,Mice&amp;InputDevices"/>
    <s v="Mice"/>
    <n v="1099"/>
    <n v="1499"/>
    <n v="0.27"/>
    <s v="No"/>
    <n v="4.2"/>
    <n v="4"/>
    <n v="4.5999999999999996"/>
    <n v="2375"/>
    <n v="15.528893607022116"/>
    <n v="2610125"/>
    <s v="&gt;₹50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0GE55L22"/>
    <s v="Storite USB 3.0 Cable A to Micro B high Speed Upto 5 Gbps Data Transfer Cable for Portable External Hard Drive - (20cm), Black"/>
    <s v="Computers&amp;Accessories"/>
    <s v="Accessories&amp;Peripherals"/>
    <s v="Cables&amp;Accessories"/>
    <s v="Cables"/>
    <n v="299"/>
    <n v="699"/>
    <n v="0.56999999999999995"/>
    <s v="Yes"/>
    <n v="4.0999999999999996"/>
    <n v="4"/>
    <n v="4.1230769230769226"/>
    <n v="2957"/>
    <n v="14.311192453370985"/>
    <n v="884143"/>
    <s v="₹200-₹50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7NCKMXVZ"/>
    <s v="StyleHouse Lint Remover for Woolen Clothes, Electric Lint Remover, Best Lint Shaver for Clothes"/>
    <s v="Home&amp;Kitchen"/>
    <s v="Kitchen&amp;HomeAppliances"/>
    <s v="Vacuum,Cleaning&amp;Ironing"/>
    <s v="Irons,Steamers&amp;Accessories"/>
    <n v="455"/>
    <n v="999"/>
    <n v="0.54"/>
    <s v="Yes"/>
    <n v="4.0999999999999996"/>
    <n v="4"/>
    <n v="4.0270270270270254"/>
    <n v="3578"/>
    <n v="14.311094407030012"/>
    <n v="1627990"/>
    <s v="₹200-₹50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0A328ENA"/>
    <s v="Panasonic SR-WA22H (E) Automatic Rice Cooker, Apple Green, 2.2 Liters"/>
    <s v="Home&amp;Kitchen"/>
    <s v="Kitchen&amp;HomeAppliances"/>
    <s v="SmallKitchenAppliances"/>
    <s v="Rice&amp;PastaCookers"/>
    <n v="2976"/>
    <n v="3945"/>
    <n v="0.25"/>
    <s v="No"/>
    <n v="4.2"/>
    <n v="4"/>
    <n v="4"/>
    <n v="3740"/>
    <n v="14.29195083279282"/>
    <n v="11130240"/>
    <s v="&gt;₹5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0TDD0YM4"/>
    <s v="Philips GC026/30 Fabric Shaver, Lint Remover for Woolen Sweaters, Blankets, Jackets/Burr Remover Pill Remover from Carpets, Curtains (White)"/>
    <s v="Home&amp;Kitchen"/>
    <s v="Kitchen&amp;HomeAppliances"/>
    <s v="Vacuum,Cleaning&amp;Ironing"/>
    <s v="Irons,Steamers&amp;Accessories"/>
    <n v="1490"/>
    <n v="1695"/>
    <n v="0.12"/>
    <s v="No"/>
    <n v="4.4000000000000004"/>
    <n v="4"/>
    <n v="4.0249999999999995"/>
    <n v="3543"/>
    <n v="14.286712195690427"/>
    <n v="5279070"/>
    <s v="&gt;₹50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9G5TSGXV"/>
    <s v="Hi-Mobiler iPhone Charger Lightning Cable,2 Pack Apple MFi Certified USB iPhone Fast Chargering Cord,Data Sync Transfer for 13/12/11 Pro Max Xs X XR 8 7 6 5 5s iPad iPod More Model Cell Phone Cables"/>
    <s v="Computers&amp;Accessories"/>
    <s v="Accessories&amp;Peripherals"/>
    <s v="Cables&amp;Accessories"/>
    <s v="Cables"/>
    <n v="254"/>
    <n v="799"/>
    <n v="0.68"/>
    <s v="Yes"/>
    <n v="4"/>
    <n v="4"/>
    <n v="4.1233333333333331"/>
    <n v="2905"/>
    <n v="14.280322231743323"/>
    <n v="737870"/>
    <s v="₹200-₹50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1M69WCZ6"/>
    <s v="Allin Exporters J66 Ultrasonic Humidifier Cool Mist Air Purifier for Dryness, Cold &amp; Cough Large Capacity for Room, Baby, Plants, Bedroom (2.4 L) (1 Year Warranty)"/>
    <s v="Home&amp;Kitchen"/>
    <s v="Heating,Cooling&amp;AirQuality"/>
    <s v="Humidifiers"/>
    <s v="Humidifiers"/>
    <n v="2249"/>
    <n v="3550"/>
    <n v="0.37"/>
    <s v="No"/>
    <n v="4"/>
    <n v="4"/>
    <n v="3.9666666666666668"/>
    <n v="3973"/>
    <n v="14.276937189002727"/>
    <n v="8935277"/>
    <s v="&gt;₹50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7W4HTS8Q"/>
    <s v="ACTIVA Instant 3 LTR 3 KVA SPECIAL Anti Rust Coated Tank Geyser with Full ABS Body with 5 Year Warranty Premium (White)"/>
    <s v="Home&amp;Kitchen"/>
    <s v="Heating,Cooling&amp;AirQuality"/>
    <s v="WaterHeaters&amp;Geysers"/>
    <s v="InstantWaterHeaters"/>
    <n v="1899"/>
    <n v="3790"/>
    <n v="0.5"/>
    <s v="Yes"/>
    <n v="3.8"/>
    <n v="4"/>
    <n v="3.9812500000000002"/>
    <n v="3842"/>
    <n v="14.271468968148689"/>
    <n v="7295958"/>
    <s v="&gt;₹50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8243SKCK"/>
    <s v="Vedini Transparent Empty Refillable Reusable Fine Mist Spray Bottle for Perfume, Travel with DIY Sticker Set ( 100ml, Pack of 4)"/>
    <s v="Home&amp;Kitchen"/>
    <s v="HomeStorage&amp;Organization"/>
    <s v="LaundryOrganization"/>
    <s v="IroningAccessories"/>
    <n v="189"/>
    <n v="299"/>
    <n v="0.37"/>
    <s v="No"/>
    <n v="4.2"/>
    <n v="4"/>
    <n v="4.1500000000000004"/>
    <n v="2737"/>
    <n v="14.265348791761582"/>
    <n v="517293"/>
    <s v="&lt;₹20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7BKSSDR2"/>
    <s v="Dr Trust Electronic Kitchen Digital Scale Weighing Machine (Blue)"/>
    <s v="Health&amp;PersonalCare"/>
    <s v="HomeMedicalSupplies&amp;Equipment"/>
    <s v="HealthMonitors"/>
    <s v="WeighingScales"/>
    <n v="899"/>
    <n v="1900"/>
    <n v="0.53"/>
    <s v="Yes"/>
    <n v="4"/>
    <n v="4"/>
    <n v="4"/>
    <n v="3663"/>
    <n v="14.255821859983252"/>
    <n v="3293037"/>
    <s v="&gt;₹5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P858DK8"/>
    <s v="WeCool C1 Car Mobile Holder with One Click Technology,360¬∞ Rotational, Strong Suction Cup,Compatible with 4 to 6 Inch Devices, Wildshield and Dashboard Mobile Holder for Car, and Use"/>
    <s v="Electronics"/>
    <s v="Mobiles&amp;Accessories"/>
    <s v="MobileAccessories"/>
    <s v="AutomobileAccessories"/>
    <n v="489"/>
    <n v="1999"/>
    <n v="0.76"/>
    <s v="Yes"/>
    <n v="4"/>
    <n v="4"/>
    <n v="4"/>
    <n v="3626"/>
    <n v="14.238190222321737"/>
    <n v="1773114"/>
    <s v="₹200-₹50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9QGZFBPM"/>
    <s v="Wayona Type C To Type C Long Fast Charging Cable Type C Charger Cord Compatible With Samsung S22 S20 S20 Fe 2022 S22 Ultra S21 Ultra A70 A51 A53 A33 A73 M51 M31 M33 M53 (Grey, 2M, 65W, 6Ft)"/>
    <s v="Computers&amp;Accessories"/>
    <s v="Accessories&amp;Peripherals"/>
    <s v="Cables&amp;Accessories"/>
    <s v="Cables"/>
    <n v="399"/>
    <n v="999"/>
    <n v="0.6"/>
    <s v="Yes"/>
    <n v="4.3"/>
    <n v="4"/>
    <n v="4.1247191011235946"/>
    <n v="2806"/>
    <n v="14.223031344697779"/>
    <n v="1119594"/>
    <s v="₹200-₹50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1KCSGBU2"/>
    <s v="Philips Air Purifier Ac2887/20,Vitashield Intelligent Purification,Long Hepa Filter Life Upto 17000 Hours,Removes 99.9% Airborne Viruses &amp; Bacteria,99.97% Airborne Pollutants,Ideal For Master Bedroom"/>
    <s v="Home&amp;Kitchen"/>
    <s v="Heating,Cooling&amp;AirQuality"/>
    <s v="AirPurifiers"/>
    <s v="HEPAAirPurifiers"/>
    <n v="14499"/>
    <n v="23559"/>
    <n v="0.38"/>
    <s v="No"/>
    <n v="4.3"/>
    <n v="4"/>
    <n v="4.3"/>
    <n v="2026"/>
    <n v="14.219471119379937"/>
    <n v="29374974"/>
    <s v="&gt;₹50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762HXMTF"/>
    <s v="KENT 11054 Alkaline Water Filter Pitcher 3.5 L | Chemical-Free Water with Balanced pH Levels 8.0 to 9.5 | Solves Acidity Issue | Equipped with Carbon and Sediment Filter - Grey"/>
    <s v="Home&amp;Kitchen"/>
    <s v="Kitchen&amp;HomeAppliances"/>
    <s v="WaterPurifiers&amp;Accessories"/>
    <s v="WaterFilters&amp;Purifiers"/>
    <n v="1799"/>
    <n v="1950"/>
    <n v="0.08"/>
    <s v="No"/>
    <n v="3.9"/>
    <n v="4"/>
    <n v="4.34"/>
    <n v="1888"/>
    <n v="14.218846697380757"/>
    <n v="3396512"/>
    <s v="&gt;₹5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9QGZM8QB"/>
    <s v="Wayona Usb Type C 65W 6Ft/2M Long Fast Charging Cable Compatible For Samsung S22 S20 Fe S21 Ultra A33 A53 A01 A73 A70 A51 M33 M53 M51 M31(2M, Black)"/>
    <s v="Computers&amp;Accessories"/>
    <s v="Accessories&amp;Peripherals"/>
    <s v="Cables&amp;Accessories"/>
    <s v="Cables"/>
    <n v="399"/>
    <n v="999"/>
    <n v="0.6"/>
    <s v="Yes"/>
    <n v="4.3"/>
    <n v="4"/>
    <n v="4.1227272727272721"/>
    <n v="2806"/>
    <n v="14.21616303754289"/>
    <n v="1119594"/>
    <s v="₹200-₹50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WKG2MWT"/>
    <s v="Wayona Usb C 65W Fast Charging Cable Compatible For Tablets Samsung S22 S20 S10 S20Fe S21 S21 Ultra A70 A51 A71 A50S M31 M51 M31S M53 5G (1M, Black)"/>
    <s v="Computers&amp;Accessories"/>
    <s v="Accessories&amp;Peripherals"/>
    <s v="Cables&amp;Accessories"/>
    <s v="Cables"/>
    <n v="379"/>
    <n v="1099"/>
    <n v="0.66"/>
    <s v="Yes"/>
    <n v="4.3"/>
    <n v="4"/>
    <n v="4.1206896551724128"/>
    <n v="2806"/>
    <n v="14.209136838269496"/>
    <n v="1063474"/>
    <s v="₹200-₹50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WKFSN84"/>
    <s v="Wayona Type C To Type C 65W/3.25A Nylon Braided Fast Charging Cable Compatible For Laptop, Macbook, Samsung Galaxy M33 M53 M51 S20 Ultra, A71, A53, A51, Ipad Pro 2018 (1M, Grey)"/>
    <s v="Computers&amp;Accessories"/>
    <s v="Accessories&amp;Peripherals"/>
    <s v="Cables&amp;Accessories"/>
    <s v="Cables"/>
    <n v="379"/>
    <n v="1099"/>
    <n v="0.66"/>
    <s v="Yes"/>
    <n v="4.3"/>
    <n v="4"/>
    <n v="4.1186046511627898"/>
    <n v="2806"/>
    <n v="14.201947239013"/>
    <n v="1063474"/>
    <s v="₹200-₹50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14HDJ7ZE"/>
    <s v="Bajaj Majesty Duetto Gas 6 Ltr Vertical Water Heater ( LPG), White"/>
    <s v="Home&amp;Kitchen"/>
    <s v="Heating,Cooling&amp;AirQuality"/>
    <s v="WaterHeaters&amp;Geysers"/>
    <s v="InstantWaterHeaters"/>
    <n v="5365"/>
    <n v="7445"/>
    <n v="0.28000000000000003"/>
    <s v="No"/>
    <n v="3.9"/>
    <n v="4"/>
    <n v="3.9933333333333336"/>
    <n v="3584"/>
    <n v="14.194260045615252"/>
    <n v="19228160"/>
    <s v="&gt;₹500"/>
    <s v="Dimensions: 35.56 Cms X 19 Cms X 55 Cm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9ZQK9X8G"/>
    <s v="Noise ColorFit Pro 4 Advanced Bluetooth Calling Smart Watch with 1.72&quot; TruView Display, Fully-Functional Digital Crown, 311 PPI, 60Hz Refresh Rate, 500 NITS Brightness (Charcoal Black)"/>
    <s v="Electronics"/>
    <s v="WearableTechnology"/>
    <s v="SmartWatches"/>
    <s v="SmartWatches"/>
    <n v="2998"/>
    <n v="5999"/>
    <n v="0.5"/>
    <s v="Yes"/>
    <n v="4.0999999999999996"/>
    <n v="4"/>
    <n v="3.8166666666666669"/>
    <n v="5179"/>
    <n v="14.176358583027641"/>
    <n v="15526642"/>
    <s v="&gt;₹50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83M7WPZD"/>
    <s v="AGARO 33398 Rapid 1000-Watt, 10-Litre Wet &amp; Dry Vacuum Cleaner, with Blower Function (Red &amp; Black)"/>
    <s v="Home&amp;Kitchen"/>
    <s v="Kitchen&amp;HomeAppliances"/>
    <s v="Vacuum,Cleaning&amp;Ironing"/>
    <s v="Vacuums&amp;FloorCare"/>
    <n v="3199"/>
    <n v="5999"/>
    <n v="0.47"/>
    <s v="No"/>
    <n v="4"/>
    <n v="4"/>
    <n v="4.0363636363636362"/>
    <n v="3242"/>
    <n v="14.171458592825452"/>
    <n v="10371158"/>
    <s v="&gt;₹50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94JNXNPV"/>
    <s v="Ambrane Unbreakable 3 in 1 Fast Charging Braided Multipurpose Cable for Speaker with 2.1 A Speed - 1.25 meter, Black"/>
    <s v="Computers&amp;Accessories"/>
    <s v="Accessories&amp;Peripherals"/>
    <s v="Cables&amp;Accessories"/>
    <s v="Cables"/>
    <n v="299"/>
    <n v="399"/>
    <n v="0.25"/>
    <s v="No"/>
    <n v="4"/>
    <n v="4"/>
    <n v="4.1164705882352939"/>
    <n v="2766"/>
    <n v="14.168929468040224"/>
    <n v="827034"/>
    <s v="₹200-₹50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CTWFV5W"/>
    <s v="PHILIPS Air Fryer HD9200/90, uses up to 90% less fat, 1400W, 4.1 Liter, with Rapid Air Technology (Black), Large"/>
    <s v="Home&amp;Kitchen"/>
    <s v="Kitchen&amp;HomeAppliances"/>
    <s v="SmallKitchenAppliances"/>
    <s v="DeepFatFryers"/>
    <n v="7199"/>
    <n v="9995"/>
    <n v="0.28000000000000003"/>
    <s v="No"/>
    <n v="4.4000000000000004"/>
    <n v="4"/>
    <n v="4.3000000000000007"/>
    <n v="1964"/>
    <n v="14.161458985259218"/>
    <n v="14138836"/>
    <s v="&gt;₹50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92JHPL72"/>
    <s v="SWAPKART Flexible Mobile Tabletop Stand, Metal Built, Heavy Duty Foldable Lazy Bracket Clip Mount Multi Angle Clamp for All Smartphones (Pack of 1), Multi Color"/>
    <s v="Electronics"/>
    <s v="Mobiles&amp;Accessories"/>
    <s v="MobileAccessories"/>
    <s v="Mounts"/>
    <n v="251"/>
    <n v="999"/>
    <n v="0.75"/>
    <s v="Yes"/>
    <n v="3.7"/>
    <n v="4"/>
    <n v="4.0333333333333332"/>
    <n v="3234"/>
    <n v="14.156492949519034"/>
    <n v="811734"/>
    <s v="₹200-₹50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8VGFX2B6"/>
    <s v="Kuber Industries Waterproof Round Non Wovan Laundry Bag/Hamper|Metalic Printed With Handles|Foldable Bin &amp; 45 Liter Capicity|Size 37 x 37 x 49, Pack of 1 (Beige &amp; Brown)-KUBMART11450"/>
    <s v="Home&amp;Kitchen"/>
    <s v="HomeStorage&amp;Organization"/>
    <s v="LaundryOrganization"/>
    <s v="LaundryBaskets"/>
    <n v="177"/>
    <n v="199"/>
    <n v="0.11"/>
    <s v="No"/>
    <n v="4.0999999999999996"/>
    <n v="4"/>
    <n v="3.9624999999999999"/>
    <n v="3688"/>
    <n v="14.133875546336208"/>
    <n v="652776"/>
    <s v="&lt;₹20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B5V47VK4"/>
    <s v="OnePlus 10T 5G (Moonstone Black, 8GB RAM, 128GB Storage)"/>
    <s v="Electronics"/>
    <s v="Mobiles&amp;Accessories"/>
    <s v="Smartphones&amp;BasicMobiles"/>
    <s v="Smartphones"/>
    <n v="44999"/>
    <n v="49999"/>
    <n v="0.1"/>
    <s v="No"/>
    <n v="4.3"/>
    <n v="4"/>
    <n v="4.0499999999999989"/>
    <n v="3075"/>
    <n v="14.12634464107404"/>
    <n v="138371925"/>
    <s v="&gt;₹50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PSQRW2T"/>
    <s v="Zoul Type C to Type C Fast Charging Cable 65W 2M/6ft USB C Nylon Braided Cord Compatible with MacBook Oneplus 9 9R Samsung Galaxy S21 Ultra S20+ (2M, Black)"/>
    <s v="Computers&amp;Accessories"/>
    <s v="Accessories&amp;Peripherals"/>
    <s v="Cables&amp;Accessories"/>
    <s v="Cables"/>
    <n v="399"/>
    <n v="1099"/>
    <n v="0.64"/>
    <s v="Yes"/>
    <n v="4.0999999999999996"/>
    <n v="4"/>
    <n v="4.117857142857142"/>
    <n v="2685"/>
    <n v="14.120568670027138"/>
    <n v="1071315"/>
    <s v="₹200-₹50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PSVBB2X"/>
    <s v="Zoul USB C to USB C Fast Charging Cable 65W Type C to Type C Nylon Braided Cord Compatible with Macbook Oneplus 9 10R Samsung Galaxy S22 S21 Ultra Z Flip3 Macbook Air/Pro M1 Google Pixel 11'' iPad Pro 2020/2018 (2M, Grey)"/>
    <s v="Computers&amp;Accessories"/>
    <s v="Accessories&amp;Peripherals"/>
    <s v="Cables&amp;Accessories"/>
    <s v="Cables"/>
    <n v="399"/>
    <n v="1099"/>
    <n v="0.64"/>
    <s v="Yes"/>
    <n v="4.0999999999999996"/>
    <n v="4"/>
    <n v="4.1180722891566264"/>
    <n v="2685"/>
    <n v="14.12130642949537"/>
    <n v="1071315"/>
    <s v="₹200-₹50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9J2SCVQT"/>
    <s v="NutriPro Juicer Mixer Grinder - Smoothie Maker - 500 Watts (3 Jars 2 Blades)"/>
    <s v="Home&amp;Kitchen"/>
    <s v="Kitchen&amp;HomeAppliances"/>
    <s v="SmallKitchenAppliances"/>
    <s v="JuicerMixerGrinders"/>
    <n v="1969"/>
    <n v="5000"/>
    <n v="0.61"/>
    <s v="Yes"/>
    <n v="4.0999999999999996"/>
    <n v="4"/>
    <n v="3.822222222222222"/>
    <n v="4927"/>
    <n v="14.114208005664343"/>
    <n v="9701263"/>
    <s v="&gt;₹500"/>
    <s v="Make Smoothies and Juices within seconds.|Also suitable for dry grinding, chutneys and dips|Powerful 500 W copper motor can grind almost any food.|Best in the segment customer support and quality|Includes easy to make and carry sipper jar"/>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7YSJ7FF1"/>
    <s v="Crompton Brio 1000-Watts Dry Iron with Weilburger Coating (Sky Blue and White)"/>
    <s v="Home&amp;Kitchen"/>
    <s v="Kitchen&amp;HomeAppliances"/>
    <s v="Vacuum,Cleaning&amp;Ironing"/>
    <s v="Irons,Steamers&amp;Accessories"/>
    <n v="645"/>
    <n v="1100"/>
    <n v="0.41"/>
    <s v="No"/>
    <n v="4"/>
    <n v="4"/>
    <n v="4.0142857142857133"/>
    <n v="3271"/>
    <n v="14.109464798497127"/>
    <n v="2109795"/>
    <s v="&gt;₹5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Good,Easy to handling ..satisfied,Good,Good,Quality product,Good Product,Nice,Hanske taka product"/>
    <s v="Good,https://m.media-amazon.com/images/I/41D5G0vX76L._SY88.jpg,Worth for the price,Compact and lightweight,Nice,Nice product easy to use, price also good,Nice,Chenagidye"/>
  </r>
  <r>
    <s v="B08MV82R99"/>
    <s v="Bajaj Waterproof 1500 Watts Immersion Rod Heater"/>
    <s v="Home&amp;Kitchen"/>
    <s v="Heating,Cooling&amp;AirQuality"/>
    <s v="WaterHeaters&amp;Geysers"/>
    <s v="ImmersionRods"/>
    <n v="653"/>
    <n v="1020"/>
    <n v="0.36"/>
    <s v="No"/>
    <n v="4.0999999999999996"/>
    <n v="4"/>
    <n v="4"/>
    <n v="3366"/>
    <n v="14.108972465552354"/>
    <n v="2197998"/>
    <s v="&gt;₹500"/>
    <s v="Power: 1500 watts|Warranty: 2 year warranty on product|Water Proof Sealed terminals for safety and longer life|Plastic handle to prevent from shock &amp; rust|Includes: 1 Unit immersion rod, instruction manual, warranty card"/>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8CTNJ985"/>
    <s v="Wayona USB Type C 65W Fast Charging 2M/6Ft Long Flash Charge Cable 3A QC 3.0 Data Cable Compatible with Samsung Galaxy S21 S10 S9 S8, iQOO Z3, Vivo, Note 10 9 8, A20e A40 A50 A70, Moto G7 G8 (2M, Grey)"/>
    <s v="Computers&amp;Accessories"/>
    <s v="Accessories&amp;Peripherals"/>
    <s v="Cables&amp;Accessories"/>
    <s v="Cables"/>
    <n v="325"/>
    <n v="999"/>
    <n v="0.67"/>
    <s v="Yes"/>
    <n v="4.3"/>
    <n v="4"/>
    <n v="4.1182926829268283"/>
    <n v="2651"/>
    <n v="14.099277775777372"/>
    <n v="861575"/>
    <s v="₹200-₹50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8CT62BM1"/>
    <s v="Wayona USB Type C Fast Charging Cable Charger Cord 3A QC 3.0 Data Cable Compatible with Samsung Galaxy S10e S10 S9 S8 S20 Plus, Note 10 9 8, M51 A40 A50 A70, Moto G7 G8 (1M, Grey)"/>
    <s v="Computers&amp;Accessories"/>
    <s v="Accessories&amp;Peripherals"/>
    <s v="Cables&amp;Accessories"/>
    <s v="Cables"/>
    <n v="299"/>
    <n v="999"/>
    <n v="0.7"/>
    <s v="Yes"/>
    <n v="4.3"/>
    <n v="4"/>
    <n v="4.1160493827160485"/>
    <n v="2651"/>
    <n v="14.091597672578937"/>
    <n v="792649"/>
    <s v="₹200-₹50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2NCN9M4"/>
    <s v="AMERICAN MICRONIC- Imported Wet &amp; Dry Vacuum Cleaner, 21 Litre Stainless Steel with Blower &amp; HEPA filter, 1600 Watts 100% Copper Motor 28 KPa suction with washable reusable dust bag (Red/Black/Steel)-AMI-VCD21-1600WDx"/>
    <s v="Home&amp;Kitchen"/>
    <s v="Kitchen&amp;HomeAppliances"/>
    <s v="Vacuum,Cleaning&amp;Ironing"/>
    <s v="Vacuums&amp;FloorCare"/>
    <n v="8886"/>
    <n v="11850"/>
    <n v="0.25"/>
    <s v="No"/>
    <n v="4.2"/>
    <n v="4"/>
    <n v="4.04"/>
    <n v="3065"/>
    <n v="14.085751488094159"/>
    <n v="27235590"/>
    <s v="&gt;₹50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9DG9VNWB"/>
    <s v="Samsung Galaxy Watch4 Bluetooth(4.4 cm, Black, Compatible with Android only)"/>
    <s v="Electronics"/>
    <s v="WearableTechnology"/>
    <s v="SmartWatches"/>
    <s v="SmartWatches"/>
    <n v="12000"/>
    <n v="29999"/>
    <n v="0.6"/>
    <s v="Yes"/>
    <n v="4.3"/>
    <n v="4"/>
    <n v="3.8"/>
    <n v="4744"/>
    <n v="13.969697623700583"/>
    <n v="56928000"/>
    <s v="&gt;₹50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8L4SBJRY"/>
    <s v="Saifsmart Outlet Wall Mount Hanger Holder for Dot 3rd Gen, Compact Bracket Case Plug and Built-in Cable Management for Kitchen Bathroom, Bedroom (Black)"/>
    <s v="Electronics"/>
    <s v="HomeAudio"/>
    <s v="Accessories"/>
    <s v="SpeakerAccessories"/>
    <n v="349"/>
    <n v="1299"/>
    <n v="0.73"/>
    <s v="Yes"/>
    <n v="4"/>
    <n v="4"/>
    <n v="4"/>
    <n v="3295"/>
    <n v="14.071948812100313"/>
    <n v="1149955"/>
    <s v="₹200-₹500"/>
    <s v="Hand Free"/>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B56YRBNT"/>
    <s v="Tecno Spark 9 (Sky Mirror, 6GB RAM,128GB Storage) | 11GB Expandable RAM | Helio G37 Gaming Processor"/>
    <s v="Electronics"/>
    <s v="Mobiles&amp;Accessories"/>
    <s v="Smartphones&amp;BasicMobiles"/>
    <s v="Smartphones"/>
    <n v="8999"/>
    <n v="13499"/>
    <n v="0.33"/>
    <s v="No"/>
    <n v="3.8"/>
    <n v="4"/>
    <n v="4.0222222222222221"/>
    <n v="3145"/>
    <n v="14.068762844666567"/>
    <n v="28301855"/>
    <s v="&gt;₹50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1L7C4IU2"/>
    <s v="Havells Ambrose 1200mm Ceiling Fan (Pearl White Wood)"/>
    <s v="Home&amp;Kitchen"/>
    <s v="Heating,Cooling&amp;AirQuality"/>
    <s v="Fans"/>
    <s v="CeilingFans"/>
    <n v="2199"/>
    <n v="3045"/>
    <n v="0.28000000000000003"/>
    <s v="No"/>
    <n v="4.2"/>
    <n v="4"/>
    <n v="4.1000000000000005"/>
    <n v="2686"/>
    <n v="14.059997432375992"/>
    <n v="5906514"/>
    <s v="&gt;₹50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7DZ986Q2"/>
    <s v="Philips EasyTouch Plus Standing Garment Steamer GC523/60 - 1600 Watt, 5 Steam Settings, Up to 32 g/min steam, with Double Pole"/>
    <s v="Home&amp;Kitchen"/>
    <s v="Kitchen&amp;HomeAppliances"/>
    <s v="Vacuum,Cleaning&amp;Ironing"/>
    <s v="Irons,Steamers&amp;Accessories"/>
    <n v="7799"/>
    <n v="8995"/>
    <n v="0.13"/>
    <s v="No"/>
    <n v="4"/>
    <n v="4"/>
    <n v="4.0147058823529402"/>
    <n v="3160"/>
    <n v="14.050765990650074"/>
    <n v="24644840"/>
    <s v="&gt;₹5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9LD3116F"/>
    <s v="Qubo Smart Cam 360 from Hero Group | Made in India | 2MP 1080p Full HD | CCTV Wi-Fi Camera | 360 Degree Coverage| Two Way Talk | Mobile App Connectivity | Night Vision | Cloud &amp; SD Card Recording"/>
    <s v="Electronics"/>
    <s v="Cameras&amp;Photography"/>
    <s v="SecurityCameras"/>
    <s v="DomeCameras"/>
    <n v="2490"/>
    <n v="3990"/>
    <n v="0.38"/>
    <s v="No"/>
    <n v="4.0999999999999996"/>
    <n v="4"/>
    <n v="3.9499999999999997"/>
    <n v="3606"/>
    <n v="14.050727262157533"/>
    <n v="8978940"/>
    <s v="&gt;₹50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SMJT55F"/>
    <s v="boAt Stone 250 Portable Wireless Speaker with 5W RMS Immersive Audio, RGB LEDs, Up to 8HRS Playtime, IPX7 Water Resistance, Multi-Compatibility Modes(Black)"/>
    <s v="Electronics"/>
    <s v="HomeAudio"/>
    <s v="Speakers"/>
    <s v="BluetoothSpeakers"/>
    <n v="1199"/>
    <n v="3990"/>
    <n v="0.7"/>
    <s v="Yes"/>
    <n v="4.2"/>
    <n v="4"/>
    <n v="4.05"/>
    <n v="2908"/>
    <n v="14.028162071050588"/>
    <n v="3486692"/>
    <s v="&gt;₹50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9B9SPC7F"/>
    <s v="PC SQUARE Laptop Tabletop Stand/ Computer Tablet Stand 6 Angles Adjustable Aluminum Ergonomic Foldable Portable Desktop Holder Compatible with MacBook, HP, Dell, Lenovo &amp; All Other Notebook (Silver)"/>
    <s v="Computers&amp;Accessories"/>
    <s v="Accessories&amp;Peripherals"/>
    <s v="LaptopAccessories"/>
    <s v="Lapdesks"/>
    <n v="499"/>
    <n v="1299"/>
    <n v="0.62"/>
    <s v="Yes"/>
    <n v="4.0999999999999996"/>
    <n v="4"/>
    <n v="4.0777777777777784"/>
    <n v="2740"/>
    <n v="14.0190290671444"/>
    <n v="1367260"/>
    <s v="₹200-₹50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B1NX6JTN"/>
    <s v="Spigen Ultra Hybrid Back Cover Case Compatible with iPhone 14 Pro max (TPU + Poly Carbonate | Crystal Clear)"/>
    <s v="Electronics"/>
    <s v="Mobiles&amp;Accessories"/>
    <s v="MobileAccessories"/>
    <s v="Cases&amp;Covers"/>
    <n v="1599"/>
    <n v="2599"/>
    <n v="0.38"/>
    <s v="No"/>
    <n v="4.3"/>
    <n v="4"/>
    <n v="4.3"/>
    <n v="1801"/>
    <n v="13.999745582565088"/>
    <n v="2879799"/>
    <s v="&gt;₹50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0SMJPA9C"/>
    <s v="Bajaj DX-2 600W Dry Iron with Advance Soleplate and Anti-Bacterial German Coating Technology, Grey"/>
    <s v="Home&amp;Kitchen"/>
    <s v="Kitchen&amp;HomeAppliances"/>
    <s v="Vacuum,Cleaning&amp;Ironing"/>
    <s v="Irons,Steamers&amp;Accessories"/>
    <n v="499"/>
    <n v="940"/>
    <n v="0.47"/>
    <s v="No"/>
    <n v="4.0999999999999996"/>
    <n v="4"/>
    <n v="4.0151515151515147"/>
    <n v="3036"/>
    <n v="13.982543482702123"/>
    <n v="1514964"/>
    <s v="₹200-₹500"/>
    <s v="Non-stick coated sole plate|Super clean surface finish|Extra lift at the back for easy gliding on clothes, Extra Light Weight|Cool touch handle with comfortable grip|180 degree swivel cord|Warranty: 2 years on product|Power: 600 watts; Operating voltage: 230 volt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53QFZPY"/>
    <s v="PTron Newly Launched Force X10 Bluetooth Calling Smartwatch with 1.7&quot; Full Touch Color Display, Real Heart Rate Monitor, SpO2, Watch Faces, 5 Days Runtime, Fitness Trackers &amp; IP68 Waterproof (Pink)"/>
    <s v="Electronics"/>
    <s v="WearableTechnology"/>
    <s v="SmartWatches"/>
    <s v="SmartWatches"/>
    <n v="1299"/>
    <n v="5999"/>
    <n v="0.78"/>
    <s v="Yes"/>
    <n v="3.3"/>
    <n v="3"/>
    <n v="3.7687499999999998"/>
    <n v="4415"/>
    <n v="13.737203287667805"/>
    <n v="5735085"/>
    <s v="&gt;₹50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YRMBK9R"/>
    <s v="Candes 10 Litre Perfecto 5 Star Rated Automatic Instant Storage Electric Water Heater with Special Metal Body Anti Rust Coating With Installation Kit, 2KW Geyser (Ivory)"/>
    <s v="Home&amp;Kitchen"/>
    <s v="Heating,Cooling&amp;AirQuality"/>
    <s v="WaterHeaters&amp;Geysers"/>
    <s v="StorageWaterHeaters"/>
    <n v="3249"/>
    <n v="6299"/>
    <n v="0.48"/>
    <s v="No"/>
    <n v="3.9"/>
    <n v="4"/>
    <n v="4.0999999999999996"/>
    <n v="2569"/>
    <n v="13.980725805658306"/>
    <n v="8346681"/>
    <s v="&gt;₹50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9M8888DM"/>
    <s v="Portronics MPORT 31 4 Ports USB Hub (USB A to 4 USB-A Ports 4 in 1 Connector USB HUB(Grey)"/>
    <s v="Computers&amp;Accessories"/>
    <s v="Accessories&amp;Peripherals"/>
    <s v="USBHubs"/>
    <s v="USBHubs"/>
    <n v="499"/>
    <n v="799"/>
    <n v="0.38"/>
    <s v="No"/>
    <n v="4.3"/>
    <n v="4"/>
    <n v="4.1999999999999993"/>
    <n v="2125"/>
    <n v="13.975765692786565"/>
    <n v="1060375"/>
    <s v="₹200-₹50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08P7IF02"/>
    <s v="Morphy Richards New Europa 800-Watt Espresso and Cappuccino 4-Cup Coffee Maker (Black)"/>
    <s v="Home&amp;Kitchen"/>
    <s v="Kitchen&amp;HomeAppliances"/>
    <s v="Coffee,Tea&amp;Espresso"/>
    <s v="EspressoMachines"/>
    <n v="4799"/>
    <n v="5795"/>
    <n v="0.17"/>
    <s v="No"/>
    <n v="3.9"/>
    <n v="4"/>
    <n v="3.9"/>
    <n v="3815"/>
    <n v="13.968272627525025"/>
    <n v="18308185"/>
    <s v="&gt;₹50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7KNM95JK"/>
    <s v="Foxin FTC 12A / Q2612A Black Laser Toner Cartridge Compatible with Laserjet 1020,M1005,1018,1010,1012,1015,1020 Plus,1022,3015,3020,3030,3050, 3050Z, 3052,3055 (Black)"/>
    <s v="Computers&amp;Accessories"/>
    <s v="Printers,Inks&amp;Accessories"/>
    <s v="Inks,Toners&amp;Cartridges"/>
    <s v="TonerCartridges"/>
    <n v="598"/>
    <n v="1150"/>
    <n v="0.48"/>
    <s v="No"/>
    <n v="4.0999999999999996"/>
    <n v="4"/>
    <n v="4.0999999999999996"/>
    <n v="2535"/>
    <n v="13.957011921759749"/>
    <n v="1515930"/>
    <s v="&gt;₹50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It is value for money,No problem,Nice,Quality,GOOD QUALITY,Nice product,Good,SATISFACTORY"/>
    <s v="Product is good, print quality is good,Super printing,Like,Good prospect I am recommending,I USED FOR 20 DAYS BUT I DONT KNOW AFTER THAT WILL PARFORMANCE,Nice product,Good,SATISFACTORY"/>
  </r>
  <r>
    <s v="B07NTKGW45"/>
    <s v="SaleOn‚Ñ¢ Portable Storage Organizer Bag for Earphone USB Cable Power Bank Mobile Charger Digital Gadget Hard Disk, Water Resistance Material - Dark Grey"/>
    <s v="Computers&amp;Accessories"/>
    <s v="Accessories&amp;Peripherals"/>
    <s v="HardDiskBags"/>
    <s v="HardDiskBags"/>
    <n v="397"/>
    <n v="899"/>
    <n v="0.56000000000000005"/>
    <s v="Yes"/>
    <n v="4"/>
    <n v="4"/>
    <n v="4"/>
    <n v="3025"/>
    <n v="13.923475694748671"/>
    <n v="1200925"/>
    <s v="₹200-₹5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6XGWRKYT"/>
    <s v="Kodak 80 cm (32 Inches) HD Ready LED TV Kodak 32HDX900S (Black)"/>
    <s v="Electronics"/>
    <s v="HomeTheater,TV&amp;Video"/>
    <s v="Televisions"/>
    <s v="StandardTelevisions"/>
    <n v="7999"/>
    <n v="15999"/>
    <n v="0.5"/>
    <s v="Yes"/>
    <n v="3.8"/>
    <n v="4"/>
    <n v="4"/>
    <n v="3022"/>
    <n v="13.921752588711268"/>
    <n v="24172978"/>
    <s v="&gt;₹50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8S7V8YTN"/>
    <s v="Lifelong 2-in1 Egg Boiler and Poacher 500-Watt (Transparent and Silver Grey), Boil 8 eggs, Poach 4 eggs, Easy to clean| 3 Boiling Modes, Stainless Steel Body and Heating Plate, Automatic Turn-Off"/>
    <s v="Home&amp;Kitchen"/>
    <s v="Kitchen&amp;HomeAppliances"/>
    <s v="SmallKitchenAppliances"/>
    <s v="EggBoilers"/>
    <n v="1199"/>
    <n v="3500"/>
    <n v="0.66"/>
    <s v="Yes"/>
    <n v="4.3"/>
    <n v="4"/>
    <n v="4.2750000000000004"/>
    <n v="1802"/>
    <n v="13.91938173173827"/>
    <n v="2160598"/>
    <s v="&gt;₹5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8TTRVWKY"/>
    <s v="MILTON Smart Egg Boiler 360-Watts (Transparent and Silver Grey), Boil Up to 7 Eggs"/>
    <s v="Home&amp;Kitchen"/>
    <s v="Kitchen&amp;HomeAppliances"/>
    <s v="SmallKitchenAppliances"/>
    <s v="EggBoilers"/>
    <n v="1099"/>
    <n v="1899"/>
    <n v="0.42"/>
    <s v="No"/>
    <n v="4.3"/>
    <n v="4"/>
    <n v="4.2714285714285714"/>
    <n v="1811"/>
    <n v="13.916989997269964"/>
    <n v="1990289"/>
    <s v="&gt;₹50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0GGGOYEK"/>
    <s v="Storite USB 2.0 A to Mini 5 pin B Cable for External HDDS/Camera/Card Readers 35cm"/>
    <s v="Computers&amp;Accessories"/>
    <s v="Accessories&amp;Peripherals"/>
    <s v="Cables&amp;Accessories"/>
    <s v="Cables"/>
    <n v="259"/>
    <n v="699"/>
    <n v="0.63"/>
    <s v="Yes"/>
    <n v="3.8"/>
    <n v="4"/>
    <n v="4.1137499999999987"/>
    <n v="2399"/>
    <n v="13.905343995591114"/>
    <n v="621341"/>
    <s v="₹200-₹50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9NL4DCXK"/>
    <s v="Flix (Beetel) Bolt 2.4 12W Dual USB Smart Charger, Made in India, Bis Certified, Fast Charging Power Adaptor with 1 Meter USB to Type C Cable for Cellular Phones (White)(Xwc-64D)"/>
    <s v="Electronics"/>
    <s v="Mobiles&amp;Accessories"/>
    <s v="MobileAccessories"/>
    <s v="Chargers"/>
    <n v="249"/>
    <n v="599"/>
    <n v="0.57999999999999996"/>
    <s v="Yes"/>
    <n v="3.9"/>
    <n v="4"/>
    <n v="4.1375000000000002"/>
    <n v="2147"/>
    <n v="13.786291821201356"/>
    <n v="534603"/>
    <s v="₹200-₹50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8L879JSN"/>
    <s v="Acer EK220Q 21.5 Inch (54.61 cm) Full HD (1920x1080) VA Panel LCD Monitor with LED Back Light I 250 Nits I HDMI, VGA Ports I Eye Care Features Like Bluelight Shield, Flickerless &amp; Comfy View (Black)"/>
    <s v="Computers&amp;Accessories"/>
    <s v="Monitors"/>
    <s v="Monitors"/>
    <s v="Monitors"/>
    <n v="6299"/>
    <n v="13750"/>
    <n v="0.54"/>
    <s v="Yes"/>
    <n v="4.2"/>
    <n v="4"/>
    <n v="4.2"/>
    <n v="2014"/>
    <n v="13.87795521200394"/>
    <n v="12686186"/>
    <s v="&gt;₹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9F6VHQXB"/>
    <s v="Croma 80 cm (32 Inches) HD Ready LED TV (CREL7369, Black) (2021 Model)"/>
    <s v="Electronics"/>
    <s v="HomeTheater,TV&amp;Video"/>
    <s v="Televisions"/>
    <s v="StandardTelevisions"/>
    <n v="7390"/>
    <n v="20000"/>
    <n v="0.63"/>
    <s v="Yes"/>
    <n v="4.0999999999999996"/>
    <n v="4"/>
    <n v="4.0666666666666664"/>
    <n v="2581"/>
    <n v="13.875288700916967"/>
    <n v="19073590"/>
    <s v="&gt;₹5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Z6WH2N1"/>
    <s v="STRIFF 12 Pieces Highly Flexible Silicone Micro USB Protector, Mouse Cable Protector, Suit for All Cell Phones, Computers and Chargers (White)"/>
    <s v="Electronics"/>
    <s v="Mobiles&amp;Accessories"/>
    <s v="MobileAccessories"/>
    <s v="Chargers"/>
    <n v="95"/>
    <n v="499"/>
    <n v="0.81"/>
    <s v="Yes"/>
    <n v="4.2"/>
    <n v="4"/>
    <n v="4.1714285714285717"/>
    <n v="1949"/>
    <n v="13.724144378826503"/>
    <n v="185155"/>
    <s v="&lt;₹20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7966M8XH"/>
    <s v="Model-P4 6 Way Swivel Tilt Wall Mount 32-55-inch Full Motion Cantilever for LED,LCD and Plasma TV's"/>
    <s v="Electronics"/>
    <s v="HomeTheater,TV&amp;Video"/>
    <s v="Accessories"/>
    <s v="TVMounts,Stands&amp;Turntables"/>
    <n v="1599"/>
    <n v="2999"/>
    <n v="0.47"/>
    <s v="No"/>
    <n v="4.2"/>
    <n v="4"/>
    <n v="4.0333333333333332"/>
    <n v="2727"/>
    <n v="13.857905609470579"/>
    <n v="4360473"/>
    <s v="&gt;₹500"/>
    <s v="Full motion cantilever mount|Fits 32inch-55inch flat panel display|Vesa compliance 100x100 to 400x400mm"/>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B53QLB9H"/>
    <s v="PTron Newly Launched Force X10 Bluetooth Calling Smartwatch with 1.7&quot; Full Touch Color Display, Real Heart Rate Monitor, SpO2, Watch Faces, 5 Days Runtime, Fitness Trackers &amp; IP68 Waterproof (Blue)"/>
    <s v="Electronics"/>
    <s v="WearableTechnology"/>
    <s v="SmartWatches"/>
    <s v="SmartWatches"/>
    <n v="1299"/>
    <n v="5999"/>
    <n v="0.78"/>
    <s v="Yes"/>
    <n v="3.3"/>
    <n v="3"/>
    <n v="3.7999999999999994"/>
    <n v="4415"/>
    <n v="13.851110445940339"/>
    <n v="5735085"/>
    <s v="&gt;₹50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53NXFFR"/>
    <s v="PTron Newly Launched Force X10 Bluetooth Calling Smartwatch with 1.7&quot; Full Touch Display, Real Heart Rate Monitor, SpO2, Watch Faces, 5 Days Runtime, Health/Fitness Trackers &amp; IP68 Waterproof (Black)"/>
    <s v="Electronics"/>
    <s v="WearableTechnology"/>
    <s v="SmartWatches"/>
    <s v="SmartWatches"/>
    <n v="1399"/>
    <n v="5999"/>
    <n v="0.77"/>
    <s v="Yes"/>
    <n v="3.3"/>
    <n v="3"/>
    <n v="3.8357142857142854"/>
    <n v="4415"/>
    <n v="13.981290055394666"/>
    <n v="6176585"/>
    <s v="&gt;₹50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LG96SDB"/>
    <s v="ESN 999 Supreme Quality 1500W Immersion Water Heater Rod (Black)"/>
    <s v="Home&amp;Kitchen"/>
    <s v="Heating,Cooling&amp;AirQuality"/>
    <s v="WaterHeaters&amp;Geysers"/>
    <s v="ImmersionRods"/>
    <n v="335"/>
    <n v="510"/>
    <n v="0.34"/>
    <s v="No"/>
    <n v="3.8"/>
    <n v="4"/>
    <n v="3.9499999999999997"/>
    <n v="3195"/>
    <n v="13.843196744035716"/>
    <n v="1070325"/>
    <s v="₹200-₹500"/>
    <s v="Specially designed heating element for quick heating|1500W Power|Anti-corrosive Material|Hairpin tubular elements ; 3 Pin Plug|NOTE: Black/busted melted pipes does not come under warranty is due to dry heating or not maintaining water level."/>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B8ZWNR5T"/>
    <s v="STRIFF 12 Pieces Highly Flexible Silicone Micro USB Protector, Mouse Cable Protector, Suit for All Cell Phones, Computers and Chargers (Black)"/>
    <s v="Electronics"/>
    <s v="Mobiles&amp;Accessories"/>
    <s v="MobileAccessories"/>
    <s v="D√©cor"/>
    <n v="79"/>
    <n v="499"/>
    <n v="0.84"/>
    <s v="Yes"/>
    <n v="4.2"/>
    <n v="4"/>
    <n v="4.2"/>
    <n v="1949"/>
    <n v="13.818145367722575"/>
    <n v="153971"/>
    <s v="&lt;₹20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85DTN6R2"/>
    <s v="Portronics Konnect CL 20W POR-1067 Type-C to 8 Pin USB 1.2M Cable with Power Delivery &amp; 3A Quick Charge Support, Nylon Braided for All Type-C and 8 Pin Devices, Green"/>
    <s v="Computers&amp;Accessories"/>
    <s v="Accessories&amp;Peripherals"/>
    <s v="Cables&amp;Accessories"/>
    <s v="Cables"/>
    <n v="350"/>
    <n v="899"/>
    <n v="0.61"/>
    <s v="Yes"/>
    <n v="4.2"/>
    <n v="4"/>
    <n v="4.1177215189873415"/>
    <n v="2262"/>
    <n v="13.813656777233836"/>
    <n v="791700"/>
    <s v="₹200-₹50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8FN6WGDQ"/>
    <s v="Samsung Galaxy Buds Live Bluetooth Truly Wireless in Ear Earbuds with Mic, Upto 21 Hours Playtime, Mystic Black"/>
    <s v="Electronics"/>
    <s v="Headphones,Earbuds&amp;Accessories"/>
    <s v="Headphones"/>
    <s v="In-Ear"/>
    <n v="4790"/>
    <n v="15990"/>
    <n v="0.7"/>
    <s v="Yes"/>
    <n v="4"/>
    <n v="4"/>
    <n v="3.7916666666666674"/>
    <n v="4390"/>
    <n v="13.811386365687474"/>
    <n v="21028100"/>
    <s v="&gt;₹5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95244Q22"/>
    <s v="MYVN LTG to USB for¬†Fast Charging &amp; Data Sync USB Cable Compatible for iPhone 5/5s/6/6S/7/7+/8/8+/10/11, iPad Air/Mini, iPod and iOS Devices (1 M)"/>
    <s v="Computers&amp;Accessories"/>
    <s v="Accessories&amp;Peripherals"/>
    <s v="Cables&amp;Accessories"/>
    <s v="Cables"/>
    <n v="252"/>
    <n v="999"/>
    <n v="0.75"/>
    <s v="Yes"/>
    <n v="3.7"/>
    <n v="4"/>
    <n v="4.1166666666666663"/>
    <n v="2249"/>
    <n v="13.799818032891775"/>
    <n v="566748"/>
    <s v="₹200-₹50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7WNK1FFN"/>
    <s v="AGARO Esteem Multi Kettle 1.2 Litre, 600W with 3 Heating Modes &amp; Rapid Boil Technology"/>
    <s v="Home&amp;Kitchen"/>
    <s v="Kitchen&amp;HomeAppliances"/>
    <s v="SmallKitchenAppliances"/>
    <s v="Kettles&amp;HotWaterDispensers"/>
    <n v="1260"/>
    <n v="1699"/>
    <n v="0.26"/>
    <s v="No"/>
    <n v="4.2"/>
    <n v="4"/>
    <n v="3.9842105263157896"/>
    <n v="2891"/>
    <n v="13.790142655195933"/>
    <n v="3642660"/>
    <s v="&gt;₹50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9T37CKQ5"/>
    <s v="FLiX Usb Charger,Flix (Beetel) Bolt 2.4 Dual Poart,5V/2.4A/12W Usb Wall Charger Fast Charging,Adapter For Android/Iphone 11/Xs/Xs Max/Xr/X/8/7/6/Plus,Ipad Pro/Air 2/Mini 3/4,Samsung S4/S5 &amp; More-Black"/>
    <s v="Electronics"/>
    <s v="Mobiles&amp;Accessories"/>
    <s v="MobileAccessories"/>
    <s v="Chargers"/>
    <n v="239"/>
    <n v="599"/>
    <n v="0.6"/>
    <s v="Yes"/>
    <n v="3.9"/>
    <n v="4"/>
    <n v="4.166666666666667"/>
    <n v="2147"/>
    <n v="13.883476154281325"/>
    <n v="513133"/>
    <s v="₹200-₹50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7F6GXNPB"/>
    <s v="Eureka Forbes Euroclean Paper Vacuum Cleaner Dust Bags for Excel, Ace, 300, Jet Models - Set of 10"/>
    <s v="Home&amp;Kitchen"/>
    <s v="Kitchen&amp;HomeAppliances"/>
    <s v="Vacuum,Cleaning&amp;Ironing"/>
    <s v="Vacuums&amp;FloorCare"/>
    <n v="253"/>
    <n v="500"/>
    <n v="0.49"/>
    <s v="No"/>
    <n v="4.3"/>
    <n v="4"/>
    <n v="4.0222222222222221"/>
    <n v="2664"/>
    <n v="13.778915458191754"/>
    <n v="673992"/>
    <s v="₹200-₹500"/>
    <s v="Special Anti-Microbial(Biocide Treated) Paper Bag.|Used For Protection Against Bacteria,Fungus,Dust Mites and bad Odour.|Protects the motor by trapping the dirt inside them.|Pack of 10|Dimensions: 16 X 32 cm"/>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117H7GZ6"/>
    <s v="GENERIC Ultra-Mini Bluetooth CSR 4.0 USB Dongle Adapter for Windows Computer ( Black:Golden)"/>
    <s v="Computers&amp;Accessories"/>
    <s v="NetworkingDevices"/>
    <s v="NetworkAdapters"/>
    <s v="WirelessUSBAdapters"/>
    <n v="249"/>
    <n v="399"/>
    <n v="0.38"/>
    <s v="No"/>
    <n v="3.4"/>
    <n v="3"/>
    <n v="3.75"/>
    <n v="4642"/>
    <n v="13.750495063748152"/>
    <n v="1155858"/>
    <s v="₹200-₹50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7RX14W1Q"/>
    <s v="Amazon Basics 10.2 Gbps High-Speed 4K HDMI Cable with Braided Cord, 1.8 Meter, Dark Grey"/>
    <s v="Electronics"/>
    <s v="HomeTheater,TV&amp;Video"/>
    <s v="Accessories"/>
    <s v="Cables"/>
    <n v="499"/>
    <n v="900"/>
    <n v="0.45"/>
    <s v="No"/>
    <n v="4.4000000000000004"/>
    <n v="4"/>
    <n v="4.1220779220779207"/>
    <n v="2165"/>
    <n v="13.749844061774336"/>
    <n v="1080335"/>
    <s v="₹200-₹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BW334ML"/>
    <s v="Dealfreez Case Compatible with Fire TV Stick 3rd Gen 2021 Full Wrap Silicone Remote Cover Anti-Lost with Loop (D-Black)"/>
    <s v="Electronics"/>
    <s v="HomeTheater,TV&amp;Video"/>
    <s v="Accessories"/>
    <s v="RemoteControls"/>
    <n v="349"/>
    <n v="1499"/>
    <n v="0.77"/>
    <s v="Yes"/>
    <n v="4.3"/>
    <n v="4"/>
    <n v="3.8000000000000007"/>
    <n v="4145"/>
    <n v="13.746991331479801"/>
    <n v="1446605"/>
    <s v="₹200-₹50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7JZSG42Y"/>
    <s v="Borosil Prime Grill Sandwich Maker (Grey)"/>
    <s v="Home&amp;Kitchen"/>
    <s v="Kitchen&amp;HomeAppliances"/>
    <s v="SmallKitchenAppliances"/>
    <s v="SandwichMakers"/>
    <n v="1928"/>
    <n v="2590"/>
    <n v="0.26"/>
    <s v="No"/>
    <n v="4"/>
    <n v="4"/>
    <n v="4.0666666666666664"/>
    <n v="2377"/>
    <n v="13.729928191149535"/>
    <n v="4582856"/>
    <s v="&gt;₹50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6199CWG"/>
    <s v="Maharaja Whiteline Odacio Plus 550-Watt Juicer Mixer Grinder with 3 Jars (Black/Silver)"/>
    <s v="Home&amp;Kitchen"/>
    <s v="Kitchen&amp;HomeAppliances"/>
    <s v="SmallKitchenAppliances"/>
    <s v="JuicerMixerGrinders"/>
    <n v="3349"/>
    <n v="4799"/>
    <n v="0.3"/>
    <s v="No"/>
    <n v="3.7"/>
    <n v="4"/>
    <n v="3.7875000000000001"/>
    <n v="4200"/>
    <n v="13.723448281325144"/>
    <n v="14065800"/>
    <s v="&gt;₹5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949FPSFY"/>
    <s v="Bulfyss Stainless Steel Digital Kitchen Weighing Scale &amp; Food Weight Machine for Diet, Nutrition, Health, Fitness, Baking &amp; Cooking (5Kgs, Stainless Steel, 2 Years Warranty)"/>
    <s v="Home&amp;Kitchen"/>
    <s v="Kitchen&amp;HomeAppliances"/>
    <s v="SmallKitchenAppliances"/>
    <s v="DigitalKitchenScales"/>
    <n v="799"/>
    <n v="1999"/>
    <n v="0.6"/>
    <s v="Yes"/>
    <n v="4.0999999999999996"/>
    <n v="4"/>
    <n v="4.1142857142857148"/>
    <n v="2162"/>
    <n v="13.721375394263692"/>
    <n v="1727438"/>
    <s v="&gt;₹50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78JT7LTD"/>
    <s v="Sujata Dynamix, Mixer Grinder, 900 Watts, 3 Jars (White)"/>
    <s v="Home&amp;Kitchen"/>
    <s v="Kitchen&amp;HomeAppliances"/>
    <s v="SmallKitchenAppliances"/>
    <s v="MixerGrinders"/>
    <n v="6120"/>
    <n v="8073"/>
    <n v="0.24"/>
    <s v="No"/>
    <n v="4.5999999999999996"/>
    <n v="5"/>
    <n v="3.9874999999999998"/>
    <n v="2751"/>
    <n v="13.715598112884351"/>
    <n v="16836120"/>
    <s v="&gt;₹5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7GLSKXS1"/>
    <s v="KENT 16026 Electric Kettle Stainless Steel 1.8 L | 1500W | Superfast Boiling | Auto Shut-Off | Boil Dry Protection | 360¬∞ Rotating Base | Water Level Indicator"/>
    <s v="Home&amp;Kitchen"/>
    <s v="Kitchen&amp;HomeAppliances"/>
    <s v="SmallKitchenAppliances"/>
    <s v="Kettles&amp;HotWaterDispensers"/>
    <n v="1199"/>
    <n v="1950"/>
    <n v="0.39"/>
    <s v="No"/>
    <n v="3.9"/>
    <n v="4"/>
    <n v="3.9722222222222223"/>
    <n v="2832"/>
    <n v="13.713090559900627"/>
    <n v="3395568"/>
    <s v="&gt;₹5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86PXQ2R4"/>
    <s v="Classmate Long Book - Unruled, 160 Pages, 314 mm x 194 mm - Pack Of 3"/>
    <s v="OfficeProducts"/>
    <s v="OfficePaperProducts"/>
    <s v="Paper"/>
    <s v="Stationery"/>
    <n v="165"/>
    <n v="165"/>
    <n v="0"/>
    <s v="No"/>
    <n v="4.5"/>
    <n v="5"/>
    <n v="4.25"/>
    <n v="1674"/>
    <n v="13.702062948334671"/>
    <n v="276210"/>
    <s v="&lt;₹20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924P3C5"/>
    <s v="Storite High Speed Micro USB 3.0 Cable A to Micro B for External &amp; Desktop Hard Drives 45cm"/>
    <s v="Computers&amp;Accessories"/>
    <s v="Accessories&amp;Peripherals"/>
    <s v="Cables&amp;Accessories"/>
    <s v="Cables"/>
    <n v="299"/>
    <n v="799"/>
    <n v="0.63"/>
    <s v="Yes"/>
    <n v="4.2"/>
    <n v="4"/>
    <n v="4.1184210526315779"/>
    <n v="2117"/>
    <n v="13.697563475743008"/>
    <n v="632983"/>
    <s v="₹200-₹50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7LFQLKFZ"/>
    <s v="Parker Moments Vector Timecheck Gold Trim Roller Ball Pen (Black)"/>
    <s v="OfficeProducts"/>
    <s v="OfficePaperProducts"/>
    <s v="Paper"/>
    <s v="Stationery"/>
    <n v="420"/>
    <n v="420"/>
    <n v="0"/>
    <s v="No"/>
    <n v="4.2"/>
    <n v="4"/>
    <n v="4.166666666666667"/>
    <n v="1926"/>
    <n v="13.687007144397722"/>
    <n v="808920"/>
    <s v="₹200-₹500"/>
    <s v="Mode: Roller ball pen|Pen opening mechanism: Cap off/cap on|Ink color: Blue, warranty: 2 years|Country of Origin: India"/>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9BVCVTBC"/>
    <s v="Redragon K617 Fizz 60% Wired RGB Gaming Keyboard, 61 Keys Compact Mechanical Keyboard w/White and Grey Color Keycaps, Linear Red Switch, Pro Driver/Software Supported"/>
    <s v="Computers&amp;Accessories"/>
    <s v="Accessories&amp;Peripherals"/>
    <s v="PCGamingPeripherals"/>
    <s v="GamingKeyboards"/>
    <n v="2649"/>
    <n v="3499"/>
    <n v="0.24"/>
    <s v="No"/>
    <n v="4.5"/>
    <n v="5"/>
    <n v="4.4000000000000004"/>
    <n v="1271"/>
    <n v="13.659743289774539"/>
    <n v="3366879"/>
    <s v="&gt;₹50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BP89YBC1"/>
    <s v="Campfire Spring Chef Prolix Instant Portable Water Heater Geyser 1Ltr. for Use Home Stainless Steel Baking Rack | Restaurant | Office | Labs | Clinics | Saloon | with Installation Kit (With MCB)"/>
    <s v="Home&amp;Kitchen"/>
    <s v="Heating,Cooling&amp;AirQuality"/>
    <s v="WaterHeaters&amp;Geysers"/>
    <s v="InstantWaterHeaters"/>
    <n v="1499"/>
    <n v="3500"/>
    <n v="0.56999999999999995"/>
    <s v="Yes"/>
    <n v="4.7"/>
    <n v="5"/>
    <n v="4.0000000000000009"/>
    <n v="2591"/>
    <n v="13.654539988794227"/>
    <n v="3883909"/>
    <s v="&gt;₹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7WKBD37W"/>
    <s v="ESnipe Mart Worldwide Travel Adapter with Build in Dual USB Charger Ports with 125V 6A, 250V Protected Electrical Plug for Laptops, Cameras (White)"/>
    <s v="HomeImprovement"/>
    <s v="Electrical"/>
    <s v="Adapters&amp;Multi-Outlets"/>
    <s v="PowerBanks"/>
    <n v="425"/>
    <n v="999"/>
    <n v="0.56999999999999995"/>
    <s v="Yes"/>
    <n v="4"/>
    <n v="4"/>
    <n v="4"/>
    <n v="2581"/>
    <n v="13.647824951721606"/>
    <n v="1096925"/>
    <s v="₹200-₹50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8WCFPQF"/>
    <s v="Cafe JEI French Press Coffee and Tea Maker 600ml with 4 Level Filtration System, Heat Resistant Borosilicate Glass (Black, 600ml)"/>
    <s v="Home&amp;Kitchen"/>
    <s v="Kitchen&amp;HomeAppliances"/>
    <s v="Coffee,Tea&amp;Espresso"/>
    <s v="CoffeePresses"/>
    <n v="1099"/>
    <n v="1500"/>
    <n v="0.27"/>
    <s v="No"/>
    <n v="4.5"/>
    <n v="5"/>
    <n v="4.5"/>
    <n v="1065"/>
    <n v="13.624907421107491"/>
    <n v="1170435"/>
    <s v="&gt;₹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926V9CTV"/>
    <s v="Elv Mobile Phone Mount Tabletop Holder for Phones and Tablets - Black"/>
    <s v="Electronics"/>
    <s v="Mobiles&amp;Accessories"/>
    <s v="MobileAccessories"/>
    <s v="Stands"/>
    <n v="89"/>
    <n v="599"/>
    <n v="0.85"/>
    <s v="Yes"/>
    <n v="4.3"/>
    <n v="4"/>
    <n v="4.04"/>
    <n v="2351"/>
    <n v="13.620606762312569"/>
    <n v="209239"/>
    <s v="&lt;₹20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B61DSF17"/>
    <s v="beatXP Kitchen Scale Multipurpose Portable Electronic Digital Weighing Scale | Weight Machine With Back light LCD Display | White |10 kg | 2 Year Warranty |"/>
    <s v="Home&amp;Kitchen"/>
    <s v="Kitchen&amp;HomeAppliances"/>
    <s v="SmallKitchenAppliances"/>
    <s v="DigitalKitchenScales"/>
    <n v="199"/>
    <n v="1999"/>
    <n v="0.9"/>
    <s v="Yes"/>
    <n v="3.7"/>
    <n v="4"/>
    <n v="4.1166666666666663"/>
    <n v="2031"/>
    <n v="13.617619246535579"/>
    <n v="404169"/>
    <s v="&lt;₹20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9FFK1PQG"/>
    <s v="Duracell 38W Fast Car Charger Adapter with Dual Output. Quick Charge, Type C PD 20W &amp; Qualcomm Certified 3.0 Compatible for iPhone, All Smartphones, Tablets &amp; More (Copper &amp; Black)"/>
    <s v="Electronics"/>
    <s v="Mobiles&amp;Accessories"/>
    <s v="MobileAccessories"/>
    <s v="Chargers"/>
    <n v="873"/>
    <n v="1699"/>
    <n v="0.49"/>
    <s v="No"/>
    <n v="4.4000000000000004"/>
    <n v="4"/>
    <n v="4.2200000000000006"/>
    <n v="1680"/>
    <n v="13.61189575071457"/>
    <n v="1466640"/>
    <s v="&gt;₹50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763K5HLQ"/>
    <s v="InstaCuppa Milk Frother for Coffee - Handheld Battery-Operated Electric Milk and Coffee Frother, Stainless Steel Whisk and Stand, Portable Foam Maker for Coffee, Cappuccino, Lattes, and Egg Beaters"/>
    <s v="Home&amp;Kitchen"/>
    <s v="Kitchen&amp;HomeAppliances"/>
    <s v="Coffee,Tea&amp;Espresso"/>
    <s v="MilkFrothers"/>
    <n v="1099"/>
    <n v="1499"/>
    <n v="0.27"/>
    <s v="No"/>
    <n v="4.0999999999999996"/>
    <n v="4"/>
    <n v="3.7333333333333329"/>
    <n v="4401"/>
    <n v="13.602960142678029"/>
    <n v="4836699"/>
    <s v="&gt;₹50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MY4W73Q"/>
    <s v="Amozo Ultra Hybrid Camera and Drop Protection Back Cover Case for iPhone 13 (Polycarbonate| Back Transparent - Sides Black)"/>
    <s v="Electronics"/>
    <s v="Mobiles&amp;Accessories"/>
    <s v="MobileAccessories"/>
    <s v="Cases&amp;Covers"/>
    <n v="474"/>
    <n v="1799"/>
    <n v="0.74"/>
    <s v="Yes"/>
    <n v="4.3"/>
    <n v="4"/>
    <n v="4.3"/>
    <n v="1454"/>
    <n v="13.600310871284282"/>
    <n v="689196"/>
    <s v="₹200-₹50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BBFJLP21"/>
    <s v="Redmi 11 Prime 5G (Thunder Black, 4GB RAM, 64GB Storage) | Prime Design | MTK Dimensity 700 | 50 MP Dual Cam | 5000mAh | 7 Band 5G"/>
    <s v="Electronics"/>
    <s v="Mobiles&amp;Accessories"/>
    <s v="Smartphones&amp;BasicMobiles"/>
    <s v="Smartphones"/>
    <n v="13999"/>
    <n v="15999"/>
    <n v="0.13"/>
    <s v="No"/>
    <n v="3.9"/>
    <n v="4"/>
    <n v="4.05"/>
    <n v="2180"/>
    <n v="13.521555445593735"/>
    <n v="30517820"/>
    <s v="&gt;₹50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B2PQL5N3"/>
    <s v="Lapster Gel Mouse pad with Wrist Rest , Gaming Mouse Pad with Lycra Cloth Nonslip for Laptop , Computer, , Home &amp; Office (Black)"/>
    <s v="Computers&amp;Accessories"/>
    <s v="Accessories&amp;Peripherals"/>
    <s v="Keyboards,Mice&amp;InputDevices"/>
    <s v="Keyboard&amp;MiceAccessories"/>
    <n v="230"/>
    <n v="999"/>
    <n v="0.77"/>
    <s v="Yes"/>
    <n v="4.2"/>
    <n v="4"/>
    <n v="4.2666666666666666"/>
    <n v="1528"/>
    <n v="13.586805271092567"/>
    <n v="351440"/>
    <s v="₹200-₹50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0LP9RFSU"/>
    <s v="Eureka Forbes Aquasure Amrit Twin Cartridge (Pack of 2), White"/>
    <s v="Home&amp;Kitchen"/>
    <s v="Kitchen&amp;HomeAppliances"/>
    <s v="WaterPurifiers&amp;Accessories"/>
    <s v="WaterPurifierAccessories"/>
    <n v="825"/>
    <n v="825"/>
    <n v="0"/>
    <s v="No"/>
    <n v="4"/>
    <n v="4"/>
    <n v="3.8666666666666663"/>
    <n v="3246"/>
    <n v="13.577731516020537"/>
    <n v="2677950"/>
    <s v="&gt;₹50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92R48XXB"/>
    <s v="Mi Robot Vacuum-Mop P, Best-in-class Laser Navigation in 10-20K INR price band, Intelligent mapping, Robotic Floor Cleaner with 2 in 1 Mopping and Vacuum, App Control (WiFi, Alexa,GA), Strong suction"/>
    <s v="Home&amp;Kitchen"/>
    <s v="Kitchen&amp;HomeAppliances"/>
    <s v="Vacuum,Cleaning&amp;Ironing"/>
    <s v="Vacuums&amp;FloorCare"/>
    <n v="18999"/>
    <n v="29999"/>
    <n v="0.37"/>
    <s v="No"/>
    <n v="4.0999999999999996"/>
    <n v="4"/>
    <n v="3.9874999999999994"/>
    <n v="2536"/>
    <n v="13.57472786304665"/>
    <n v="48181464"/>
    <s v="&gt;₹50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8RZ5K9YH"/>
    <s v="MI 33W SonicCharge 2.0 USB Charger for Cellular Phones - White"/>
    <s v="Electronics"/>
    <s v="Mobiles&amp;Accessories"/>
    <s v="MobileAccessories"/>
    <s v="Chargers"/>
    <n v="999"/>
    <n v="1999"/>
    <n v="0.5"/>
    <s v="Yes"/>
    <n v="4.3"/>
    <n v="4"/>
    <n v="4.1750000000000007"/>
    <n v="1777"/>
    <n v="13.568465083947766"/>
    <n v="1775223"/>
    <s v="&gt;₹500"/>
    <s v="100cm Fast Charging Type C Cable Included|Overheat Protection|BIS Certified|Made in Ind|Universal Support. Customer care: 1800 103 6286 Available from 9 AM - 9 PM Supported Languages : English, Hindi, Tamil, Telugu, Kannada, Malayalam, Marathi, Gujarati, Bengali &amp; Punjabi."/>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7QMRHWJD"/>
    <s v="SWAPKART Portable Flexible Adjustable Eye Protection USB LED Desk Light Table Lamp for Reading, Working on PC, Laptop, Power Bank, Bedroom ( Multicolour )"/>
    <s v="Computers&amp;Accessories"/>
    <s v="Accessories&amp;Peripherals"/>
    <s v="USBGadgets"/>
    <s v="Lamps"/>
    <n v="298"/>
    <n v="999"/>
    <n v="0.7"/>
    <s v="Yes"/>
    <n v="4.3"/>
    <n v="4"/>
    <n v="4.25"/>
    <n v="1552"/>
    <n v="13.562478686846374"/>
    <n v="462496"/>
    <s v="₹200-₹500"/>
    <s v="14 Highlight LED Lamp,super bright white light|Long life lasting LED Lamp life expectancy up to 10000hours|smooth and high-class, small and light weight|standard USB, plug directly into USB to take power|Super-saving power, the power consumption is less than 40ma"/>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84N133Y7"/>
    <s v="Belkin Apple Certified Lightning To Type C Cable, Fast Charging For Iphone, Ipad, Air Pods, 3.3 Feet (1 Meters)    White"/>
    <s v="Computers&amp;Accessories"/>
    <s v="Accessories&amp;Peripherals"/>
    <s v="Cables&amp;Accessories"/>
    <s v="Cables"/>
    <n v="1499"/>
    <n v="1999"/>
    <n v="0.25"/>
    <s v="No"/>
    <n v="4.4000000000000004"/>
    <n v="4"/>
    <n v="4.117333333333332"/>
    <n v="1951"/>
    <n v="13.54800221808682"/>
    <n v="2924549"/>
    <s v="&gt;₹50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9XX51X2G"/>
    <s v="STRIFF Laptop Tabletop Stand, Fold-Up, Adjustable, Ventilated, Portable Holder for Desk, Aluminum Foldable Laptop Ergonomic Compatibility with up to 15.6-inch Laptop, All Mac, Tab, and Mobile (Silver)"/>
    <s v="Computers&amp;Accessories"/>
    <s v="Accessories&amp;Peripherals"/>
    <s v="LaptopAccessories"/>
    <s v="Lapdesks"/>
    <n v="449"/>
    <n v="999"/>
    <n v="0.55000000000000004"/>
    <s v="Yes"/>
    <n v="4"/>
    <n v="4"/>
    <n v="4.0749999999999993"/>
    <n v="2102"/>
    <n v="13.540570036196756"/>
    <n v="943798"/>
    <s v="₹200-₹50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5F614J"/>
    <s v="Morphy Richards OFR Room Heater, 09 Fin 2000 Watts Oil Filled Room Heater , ISI Approved (OFR 9 Grey)"/>
    <s v="Home&amp;Kitchen"/>
    <s v="Heating,Cooling&amp;AirQuality"/>
    <s v="RoomHeaters"/>
    <s v="RoomHeaters"/>
    <n v="6549"/>
    <n v="13999"/>
    <n v="0.53"/>
    <s v="Yes"/>
    <n v="4"/>
    <n v="4"/>
    <n v="3.9"/>
    <n v="2961"/>
    <n v="13.539181711322239"/>
    <n v="19391589"/>
    <s v="&gt;₹50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9F5Z694W"/>
    <s v="Canon E4570 All-in-One Wi-Fi Ink Efficient Colour Printer with FAX/ADF/Duplex Printing (Black)- Smart Speaker Compatible, Standard"/>
    <s v="Computers&amp;Accessories"/>
    <s v="Printers,Inks&amp;Accessories"/>
    <s v="Printers"/>
    <s v="InkjetPrinters"/>
    <n v="8349"/>
    <n v="9625"/>
    <n v="0.13"/>
    <s v="No"/>
    <n v="3.8"/>
    <n v="4"/>
    <n v="3.8"/>
    <n v="3652"/>
    <n v="13.538068754405282"/>
    <n v="30490548"/>
    <s v="&gt;₹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84MZXJNK"/>
    <s v="Belkin Apple Certified Lightning To Type C Cable, Tough Unbreakable Braided Fast Charging For Iphone, Ipad, Air Pods, 3.3 Feet (1 Meters)    White"/>
    <s v="Computers&amp;Accessories"/>
    <s v="Accessories&amp;Peripherals"/>
    <s v="Cables&amp;Accessories"/>
    <s v="Cables"/>
    <n v="1599"/>
    <n v="1999"/>
    <n v="0.2"/>
    <s v="No"/>
    <n v="4.4000000000000004"/>
    <n v="4"/>
    <n v="4.1135135135135128"/>
    <n v="1951"/>
    <n v="13.535433178079144"/>
    <n v="3119649"/>
    <s v="&gt;₹500"/>
    <s v="Charges Usb-Pd Enabled Iphones/Ipads From Zero To 50% When Paired With 18W Or Higher Usb-C Charger"/>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GM5S4CQ"/>
    <s v="Havells Instanio 10 Litre Storage Water Heater with Flexi Pipe and Free installation (White Blue)"/>
    <s v="Home&amp;Kitchen"/>
    <s v="Heating,Cooling&amp;AirQuality"/>
    <s v="WaterHeaters&amp;Geysers"/>
    <s v="StorageWaterHeaters"/>
    <n v="6990"/>
    <n v="14290"/>
    <n v="0.51"/>
    <s v="Yes"/>
    <n v="4.4000000000000004"/>
    <n v="4"/>
    <n v="4.166666666666667"/>
    <n v="1771"/>
    <n v="13.535265489795968"/>
    <n v="12379290"/>
    <s v="&gt;₹50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TI8E7BI"/>
    <s v="Philips HD9306/06 1.5-Litre Electric Kettle (Multicolor)"/>
    <s v="Home&amp;Kitchen"/>
    <s v="Kitchen&amp;HomeAppliances"/>
    <s v="SmallKitchenAppliances"/>
    <s v="Kettles&amp;HotWaterDispensers"/>
    <n v="2695"/>
    <n v="2695"/>
    <n v="0"/>
    <s v="No"/>
    <n v="4.4000000000000004"/>
    <n v="4"/>
    <n v="3.9764705882352938"/>
    <n v="2518"/>
    <n v="13.524883771933672"/>
    <n v="6786010"/>
    <s v="&gt;₹50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BBFJ9M3X"/>
    <s v="Redmi 11 Prime 5G (Meadow Green, 4GB RAM 64GB ROM) | Prime Design | MTK Dimensity 700 | 50 MP Dual Cam | 5000mAh | 7 Band 5G"/>
    <s v="Electronics"/>
    <s v="Mobiles&amp;Accessories"/>
    <s v="Smartphones&amp;BasicMobiles"/>
    <s v="Smartphones"/>
    <n v="13999"/>
    <n v="15999"/>
    <n v="0.13"/>
    <s v="No"/>
    <n v="3.9"/>
    <n v="4"/>
    <n v="4.0714285714285712"/>
    <n v="2180"/>
    <n v="13.593098066998992"/>
    <n v="30517820"/>
    <s v="&gt;₹50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7Q4NJQC5"/>
    <s v="Ionix Jewellery Scale | Weight Scale | Digital Weight Machine | weight machine for gold | Electronic weighing machines for Jewellery 0.01G to 200G Small Weight Machine for Shop - Silver"/>
    <s v="Home&amp;Kitchen"/>
    <s v="Kitchen&amp;HomeAppliances"/>
    <s v="SmallKitchenAppliances"/>
    <s v="DigitalKitchenScales"/>
    <n v="295"/>
    <n v="599"/>
    <n v="0.51"/>
    <s v="Yes"/>
    <n v="4"/>
    <n v="4"/>
    <n v="4.2000000000000011"/>
    <n v="1644"/>
    <n v="13.507896789601174"/>
    <n v="484980"/>
    <s v="₹200-₹50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CMM3VGK"/>
    <s v="Ambrane 60W / 3A Type C Fast Charging Unbreakable 1.5m L Shaped Braided Cable, PD Technology, 480Mbps Data Transfer for Smartphones, Tablet, Laptops &amp; other type c devices (ABLC10, Black)"/>
    <s v="Computers&amp;Accessories"/>
    <s v="Accessories&amp;Peripherals"/>
    <s v="Cables&amp;Accessories"/>
    <s v="Cables"/>
    <n v="179"/>
    <n v="499"/>
    <n v="0.64"/>
    <s v="Yes"/>
    <n v="4"/>
    <n v="4"/>
    <n v="4.10958904109589"/>
    <n v="1934"/>
    <n v="13.506908093239437"/>
    <n v="346186"/>
    <s v="&lt;₹20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09LJ2BXA"/>
    <s v="Hp Wired On Ear Headphones With Mic With 3.5 Mm Drivers, In-Built Noise Cancelling, Foldable And Adjustable For Laptop/Pc/Office/Home/ 1 Year Warranty (B4B09Pa)"/>
    <s v="Computers&amp;Accessories"/>
    <s v="Accessories&amp;Peripherals"/>
    <s v="Audio&amp;VideoAccessories"/>
    <s v="PCHeadsets"/>
    <n v="649"/>
    <n v="999"/>
    <n v="0.35"/>
    <s v="No"/>
    <n v="3.5"/>
    <n v="4"/>
    <n v="3.5"/>
    <n v="7222"/>
    <n v="13.50551165201102"/>
    <n v="4687078"/>
    <s v="&gt;₹50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8H6CZSHT"/>
    <s v="Philips EasySpeed Plus Steam Iron GC2145/20-2200W, Quick Heat Up with up to 30 g/min steam, 110 g steam Boost, Scratch Resistant Ceramic Soleplate, Vertical steam &amp; Drip-Stop"/>
    <s v="Home&amp;Kitchen"/>
    <s v="Kitchen&amp;HomeAppliances"/>
    <s v="Vacuum,Cleaning&amp;Ironing"/>
    <s v="Irons,Steamers&amp;Accessories"/>
    <n v="2903"/>
    <n v="3295"/>
    <n v="0.12"/>
    <s v="No"/>
    <n v="4.3"/>
    <n v="4"/>
    <n v="4.0124999999999993"/>
    <n v="2299"/>
    <n v="13.48893294202059"/>
    <n v="6673997"/>
    <s v="&gt;₹50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P434WJY"/>
    <s v="RC PRINT GI 790 Ink Refill for Canon G1000, G1010, G1100, G2000, G2002, G2010, G2012, G2100, G3000, G3010, G3012, G3100, G4000, G4010"/>
    <s v="Computers&amp;Accessories"/>
    <s v="Printers,Inks&amp;Accessories"/>
    <s v="Inks,Toners&amp;Cartridges"/>
    <s v="InkjetInkRefills&amp;Kits"/>
    <n v="549"/>
    <n v="1999"/>
    <n v="0.73"/>
    <s v="Yes"/>
    <n v="4.3"/>
    <n v="4"/>
    <n v="4.3"/>
    <n v="1367"/>
    <n v="13.485170218751618"/>
    <n v="750483"/>
    <s v="&gt;₹50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0OFM6PEO"/>
    <s v="Storite USB Extension Cable USB 3.0 Male to Female Extension Cable High Speed 5GBps Extension Cable Data Transfer for Keyboard, Mouse, Flash Drive, Hard Drive, Printer and More- 1.5M - Blue"/>
    <s v="Computers&amp;Accessories"/>
    <s v="Accessories&amp;Peripherals"/>
    <s v="Cables&amp;Accessories"/>
    <s v="Cables"/>
    <n v="299"/>
    <n v="799"/>
    <n v="0.63"/>
    <s v="Yes"/>
    <n v="4.3"/>
    <n v="4"/>
    <n v="4.1111111111111107"/>
    <n v="1902"/>
    <n v="13.482137240735527"/>
    <n v="568698"/>
    <s v="₹200-₹50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9VZBGL1N"/>
    <s v="STRIFF Multi Angle Tablet/Mobile Stand. Holder for iPhone, Android, Samsung, OnePlus, Xiaomi. Portable,Foldable Stand.Perfect for Bed,Office, Home,Gift and Desktop (Black)"/>
    <s v="Electronics"/>
    <s v="Mobiles&amp;Accessories"/>
    <s v="MobileAccessories"/>
    <s v="Stands"/>
    <n v="99"/>
    <n v="499"/>
    <n v="0.8"/>
    <s v="Yes"/>
    <n v="4.0999999999999996"/>
    <n v="4"/>
    <n v="3.9749999999999996"/>
    <n v="2451"/>
    <n v="13.473343851739349"/>
    <n v="242649"/>
    <s v="&lt;₹20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99Z83VRC"/>
    <s v="Wipro Vesta Electric Egg Boiler, 360 Watts, 3 Boiling Modes, Stainless Steel Body and Heating Plate, Boils up to 7 Eggs at a time, Automatic Shut Down, White, Standard (VB021070)"/>
    <s v="Home&amp;Kitchen"/>
    <s v="Kitchen&amp;HomeAppliances"/>
    <s v="SmallKitchenAppliances"/>
    <s v="EggBoilers"/>
    <n v="1052"/>
    <n v="1790"/>
    <n v="0.41"/>
    <s v="No"/>
    <n v="4.3"/>
    <n v="4"/>
    <n v="4.2666666666666657"/>
    <n v="1404"/>
    <n v="13.43008565009535"/>
    <n v="1477008"/>
    <s v="&gt;₹50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78KRFWQB"/>
    <s v="Havells Cista Room Heater, White, 2000 Watts"/>
    <s v="Home&amp;Kitchen"/>
    <s v="Heating,Cooling&amp;AirQuality"/>
    <s v="RoomHeaters"/>
    <s v="ElectricHeaters"/>
    <n v="2499"/>
    <n v="3945"/>
    <n v="0.37"/>
    <s v="No"/>
    <n v="3.8"/>
    <n v="4"/>
    <n v="3.9052631578947361"/>
    <n v="2732"/>
    <n v="13.420982140610283"/>
    <n v="6827268"/>
    <s v="&gt;₹500"/>
    <s v="Cool touch body with One year warranty|Warranty: One year warranty|Includes: room Heater|Heat setting: Two heat Settings: 1 W &amp; 2 W ; Peak Air Velocity: 3. m/s ; Power input: (22 - 24)V ; Power consumption: 1 W , 2 W ; Frequency (hertz): AC 5 Hz|Touch Sensor: No"/>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B1F6GQPS"/>
    <s v="Boult Audio FXCharge with ENC, 32H Playtime, 5min=7H Type C Fast Charging, Zen ENC, 14.2 mm BoomX Rich Bass, IPX5, Bluetooth Wireless in Ear Earphones Neckband with mic (Black)"/>
    <s v="Electronics"/>
    <s v="Headphones,Earbuds&amp;Accessories"/>
    <s v="Headphones"/>
    <s v="In-Ear"/>
    <n v="999"/>
    <n v="4499"/>
    <n v="0.78"/>
    <s v="Yes"/>
    <n v="3.8"/>
    <n v="4"/>
    <n v="3.7727272727272734"/>
    <n v="3390"/>
    <n v="13.318963934162783"/>
    <n v="3386610"/>
    <s v="&gt;₹50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91V8HK8Z"/>
    <s v="Milton Go Electro 2.0 Stainless Steel Electric Kettle, 1 Piece, 2 Litres, Silver | Power Indicator | 1500 Watts | Auto Cut-off | Detachable 360 Degree Connector | Boiler for Water"/>
    <s v="Home&amp;Kitchen"/>
    <s v="Kitchen&amp;HomeAppliances"/>
    <s v="SmallKitchenAppliances"/>
    <s v="Kettles&amp;HotWaterDispensers"/>
    <n v="1345"/>
    <n v="1750"/>
    <n v="0.23"/>
    <s v="No"/>
    <n v="3.8"/>
    <n v="4"/>
    <n v="3.9499999999999993"/>
    <n v="2466"/>
    <n v="13.399068140484456"/>
    <n v="3316770"/>
    <s v="&gt;₹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8XXF5V6G"/>
    <s v="Kodak 139 cm (55 inches) 4K Ultra HD Smart LED TV 55CA0909 (Black)"/>
    <s v="Electronics"/>
    <s v="HomeTheater,TV&amp;Video"/>
    <s v="Televisions"/>
    <s v="SmartTelevisions"/>
    <n v="29999"/>
    <n v="50999"/>
    <n v="0.41"/>
    <s v="No"/>
    <n v="4.4000000000000004"/>
    <n v="4"/>
    <n v="4.1428571428571423"/>
    <n v="1712"/>
    <n v="13.396994789428541"/>
    <n v="51358288"/>
    <s v="&gt;₹50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B217Z5VK"/>
    <s v="Noise Buds VS402 Truly Wireless in Ear Earbuds, 35-Hours of Playtime, Instacharge, Quad Mic with ENC, Hyper Sync, Low Latency, 10mm Driver, Bluetooth v5.3 and Breathing LED Lights (Neon Black)"/>
    <s v="Electronics"/>
    <s v="Headphones,Earbuds&amp;Accessories"/>
    <s v="Headphones"/>
    <s v="In-Ear"/>
    <n v="1799"/>
    <n v="3999"/>
    <n v="0.55000000000000004"/>
    <s v="Yes"/>
    <n v="3.9"/>
    <n v="4"/>
    <n v="3.7700000000000005"/>
    <n v="3517"/>
    <n v="13.36953529840784"/>
    <n v="6327083"/>
    <s v="&gt;₹50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0LUGTJGO"/>
    <s v="Bajaj RHX-2 800-Watt Room Heater (White)"/>
    <s v="Home&amp;Kitchen"/>
    <s v="Heating,Cooling&amp;AirQuality"/>
    <s v="RoomHeaters"/>
    <s v="ElectricHeaters"/>
    <n v="1399"/>
    <n v="1549"/>
    <n v="0.1"/>
    <s v="No"/>
    <n v="3.9"/>
    <n v="4"/>
    <n v="3.9111111111111105"/>
    <n v="2602"/>
    <n v="13.358298968605007"/>
    <n v="3640198"/>
    <s v="&gt;₹50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9RWZRCP1"/>
    <s v="boAt Type C A750 Stress Resistant, Tangle-free, Sturdy Flat Cable with 6.5A Fast Charging &amp; 480Mbps Data Transmission, 10000+ Bends Lifespan and Extended 1.5m Length(Rebellious Black)"/>
    <s v="Computers&amp;Accessories"/>
    <s v="Accessories&amp;Peripherals"/>
    <s v="Cables&amp;Accessories"/>
    <s v="Cables"/>
    <n v="399"/>
    <n v="999"/>
    <n v="0.6"/>
    <s v="Yes"/>
    <n v="4.0999999999999996"/>
    <n v="4"/>
    <n v="4.1084507042253522"/>
    <n v="1780"/>
    <n v="13.355192469118707"/>
    <n v="710220"/>
    <s v="₹200-₹50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RX1FK54"/>
    <s v="boAt Type C A750 Stress Resistant, Tangle-free, Sturdy Flat Cable with 6.5A Fast Charging &amp; 480Mbps Data Transmission, 10000+ Bends Lifespan and Extended 1.5m Length(Radiant Red)"/>
    <s v="Computers&amp;Accessories"/>
    <s v="Accessories&amp;Peripherals"/>
    <s v="Cables&amp;Accessories"/>
    <s v="Cables"/>
    <n v="399"/>
    <n v="999"/>
    <n v="0.6"/>
    <s v="Yes"/>
    <n v="4.0999999999999996"/>
    <n v="4"/>
    <n v="4.1085714285714285"/>
    <n v="1780"/>
    <n v="13.355584903394698"/>
    <n v="710220"/>
    <s v="₹200-₹50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Y14JLP3"/>
    <s v="STRIFF UPH2W Multi Angle Tablet/Mobile Stand. Holder for iPhone, Android, Samsung, OnePlus, Xiaomi. Portable,Foldable Stand.Perfect for Bed,Office, Home,Gift and Desktop (White)"/>
    <s v="Electronics"/>
    <s v="Mobiles&amp;Accessories"/>
    <s v="MobileAccessories"/>
    <s v="Stands"/>
    <n v="99"/>
    <n v="499"/>
    <n v="0.8"/>
    <s v="Yes"/>
    <n v="4.0999999999999996"/>
    <n v="4"/>
    <n v="3.9333333333333331"/>
    <n v="2451"/>
    <n v="13.332113832329084"/>
    <n v="242649"/>
    <s v="&lt;₹20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8CGW4GYR"/>
    <s v="Milk Frother, Immersion Blender Cordlesss Foam Maker USB Rechargeable Small Mixer Handheld with 2 Stainless WhisksÔºåWisker for Stirring 3-Speed Adjustable Mini Frother for Cappuccino Latte Coffee Egg"/>
    <s v="Home&amp;Kitchen"/>
    <s v="Kitchen&amp;HomeAppliances"/>
    <s v="SmallKitchenAppliances"/>
    <s v="HandBlenders"/>
    <n v="375"/>
    <n v="999"/>
    <n v="0.62"/>
    <s v="Yes"/>
    <n v="3.6"/>
    <n v="4"/>
    <n v="4.041666666666667"/>
    <n v="1988"/>
    <n v="13.33198224846126"/>
    <n v="745500"/>
    <s v="₹200-₹50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7NKNBTT3"/>
    <s v="Pick Ur Needs¬Æ Lint Remover for Clothes High Range Rechargeable Lint Shaver for All Types of Clothes, Fabrics, Blanket with 1 Extra Blade Multicolor (Rechargeable)"/>
    <s v="Home&amp;Kitchen"/>
    <s v="Kitchen&amp;HomeAppliances"/>
    <s v="Vacuum,Cleaning&amp;Ironing"/>
    <s v="Irons,Steamers&amp;Accessories"/>
    <n v="799"/>
    <n v="1230"/>
    <n v="0.35"/>
    <s v="No"/>
    <n v="4.0999999999999996"/>
    <n v="4"/>
    <n v="4.0032258064516126"/>
    <n v="2138"/>
    <n v="13.331585753720212"/>
    <n v="1708262"/>
    <s v="&gt;₹50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7F366Z51"/>
    <s v="Singer Aroma 1.8 Liter Electric Kettle High Grade Stainless Steel with Cool and Touch Body and Cordless Base, 1500 watts, Auto Shut Off with Dry Boiling (Silver/Black)"/>
    <s v="Home&amp;Kitchen"/>
    <s v="Kitchen&amp;HomeAppliances"/>
    <s v="SmallKitchenAppliances"/>
    <s v="Kettles&amp;HotWaterDispensers"/>
    <n v="949"/>
    <n v="2385"/>
    <n v="0.6"/>
    <s v="Yes"/>
    <n v="4.0999999999999996"/>
    <n v="4"/>
    <n v="3.9599999999999995"/>
    <n v="2311"/>
    <n v="13.321391805804025"/>
    <n v="2193139"/>
    <s v="&gt;₹50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96TWZRJC"/>
    <s v="Sounce 360 Adjustable Mobile Phone Holder, Universal Phone Holder Clip Lazy Bracket Flexible Gooseneck Clamp Long Arms Mount for Mobile Tabletop Stand for Bedroom, Office, Bathroom, White"/>
    <s v="Electronics"/>
    <s v="Mobiles&amp;Accessories"/>
    <s v="MobileAccessories"/>
    <s v="Mounts"/>
    <n v="499"/>
    <n v="1899"/>
    <n v="0.74"/>
    <s v="Yes"/>
    <n v="4.0999999999999996"/>
    <n v="4"/>
    <n v="4.1999999999999993"/>
    <n v="1475"/>
    <n v="13.310162701445494"/>
    <n v="736025"/>
    <s v="₹200-₹50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1NBX5RSB"/>
    <s v="HP 65W AC Laptops Charger Adapter 4.5mm for HP Pavilion Black (Without Power Cable)"/>
    <s v="Computers&amp;Accessories"/>
    <s v="Accessories&amp;Peripherals"/>
    <s v="LaptopAccessories"/>
    <s v="LaptopChargers&amp;PowerSupplies"/>
    <n v="770"/>
    <n v="1547"/>
    <n v="0.5"/>
    <s v="Yes"/>
    <n v="4.3"/>
    <n v="4"/>
    <n v="3.9"/>
    <n v="2585"/>
    <n v="13.309251230123063"/>
    <n v="1990450"/>
    <s v="&gt;₹50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VRMK55F"/>
    <s v="Zebronics Zeb Buds C2 in Ear Type C Wired Earphones with Mic, Braided 1.2 Metre Cable, Metallic Design, 10mm Drivers, in Line Mic &amp; Volume Controller (Blue)"/>
    <s v="Electronics"/>
    <s v="Headphones,Earbuds&amp;Accessories"/>
    <s v="Headphones"/>
    <s v="In-Ear"/>
    <n v="399"/>
    <n v="699"/>
    <n v="0.43"/>
    <s v="No"/>
    <n v="3.4"/>
    <n v="3"/>
    <n v="3.7555555555555551"/>
    <n v="3454"/>
    <n v="13.288838238645036"/>
    <n v="1378146"/>
    <s v="₹200-₹500"/>
    <s v="Metallic Design, Sturdy Built|Comfortable Fit|Extra Ear tips|Compatible with Phone, Tablet, Audio Devices with Type C Input Port"/>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7DXRGWDJ"/>
    <s v="Philips Handheld Garment Steamer GC360/30 - Vertical &amp; Horizontal Steaming, 1200 Watt, up to 22g/min"/>
    <s v="Home&amp;Kitchen"/>
    <s v="Kitchen&amp;HomeAppliances"/>
    <s v="Vacuum,Cleaning&amp;Ironing"/>
    <s v="Irons,Steamers&amp;Accessories"/>
    <n v="4280"/>
    <n v="5995"/>
    <n v="0.28999999999999998"/>
    <s v="No"/>
    <n v="3.8"/>
    <n v="4"/>
    <n v="3.9999999999999996"/>
    <n v="2112"/>
    <n v="13.299597988209252"/>
    <n v="9039360"/>
    <s v="&gt;₹50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B21XL94T"/>
    <s v="Toshiba 108 cm (43 inches) V Series Full HD Smart Android LED TV 43V35KP (Silver)"/>
    <s v="Electronics"/>
    <s v="HomeTheater,TV&amp;Video"/>
    <s v="Televisions"/>
    <s v="SmartTelevisions"/>
    <n v="21990"/>
    <n v="34990"/>
    <n v="0.37"/>
    <s v="No"/>
    <n v="4.3"/>
    <n v="4"/>
    <n v="4.13"/>
    <n v="1657"/>
    <n v="13.296884093264872"/>
    <n v="36437430"/>
    <s v="&gt;₹50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KH58JZR"/>
    <s v="Portronics Konnect L POR-1403 Fast Charging 3A Type-C Cable 1.2 Meter with Charge &amp; Sync Function for All Type-C Devices (White)"/>
    <s v="Computers&amp;Accessories"/>
    <s v="Accessories&amp;Peripherals"/>
    <s v="Cables&amp;Accessories"/>
    <s v="Cables"/>
    <n v="210"/>
    <n v="399"/>
    <n v="0.47"/>
    <s v="No"/>
    <n v="4.0999999999999996"/>
    <n v="4"/>
    <n v="4.1086956521739131"/>
    <n v="1717"/>
    <n v="13.29172559009994"/>
    <n v="360570"/>
    <s v="₹200-₹5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09P2LK08"/>
    <s v="Bajaj Minor 1000 Watts Radiant Room Heater (Steel, ISI Approved)"/>
    <s v="Home&amp;Kitchen"/>
    <s v="Heating,Cooling&amp;AirQuality"/>
    <s v="RoomHeaters"/>
    <s v="ElectricHeaters"/>
    <n v="749"/>
    <n v="1129"/>
    <n v="0.34"/>
    <s v="No"/>
    <n v="4"/>
    <n v="4"/>
    <n v="3.9117647058823519"/>
    <n v="2446"/>
    <n v="13.255538762464347"/>
    <n v="1832054"/>
    <s v="&gt;₹5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8CF4SCNP"/>
    <s v="Quantum QHM-7406 Full-Sized Keyboard with () Rupee Symbol, Hotkeys and 3-pieces LED function for Desktop/Laptop/Smart TV Spill-Resistant Wired USB Keyboard with 10 million keystrokes lifespan (Black)"/>
    <s v="Computers&amp;Accessories"/>
    <s v="Accessories&amp;Peripherals"/>
    <s v="Keyboards,Mice&amp;InputDevices"/>
    <s v="Keyboards"/>
    <n v="299"/>
    <n v="599"/>
    <n v="0.5"/>
    <s v="Yes"/>
    <n v="3.8"/>
    <n v="4"/>
    <n v="3.8"/>
    <n v="3066"/>
    <n v="13.249512348733443"/>
    <n v="916734"/>
    <s v="₹200-₹50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B2DJ5RVQ"/>
    <s v="WeCool B1 Mobile Holder for Bikes or Bike Mobile Holder for Maps and GPS Navigation, one Click Locking, Firm Gripping, Anti Shake and Stable Cradle Clamp with 360¬∞ Rotation Bicycle Phone Mount"/>
    <s v="Electronics"/>
    <s v="Mobiles&amp;Accessories"/>
    <s v="MobileAccessories"/>
    <s v="Mounts"/>
    <n v="689"/>
    <n v="1999"/>
    <n v="0.66"/>
    <s v="Yes"/>
    <n v="4.3"/>
    <n v="4"/>
    <n v="4.3"/>
    <n v="1193"/>
    <n v="13.231118605211405"/>
    <n v="821977"/>
    <s v="&gt;₹50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B9959XF3"/>
    <s v="Acer 80 cm (32 inches) S Series HD Ready Android Smart LED TV AR32AR2841HDSB (Black)"/>
    <s v="Electronics"/>
    <s v="HomeTheater,TV&amp;Video"/>
    <s v="Televisions"/>
    <s v="SmartTelevisions"/>
    <n v="12499"/>
    <n v="22990"/>
    <n v="0.46"/>
    <s v="No"/>
    <n v="4.3"/>
    <n v="4"/>
    <n v="4.1210526315789471"/>
    <n v="1611"/>
    <n v="13.217720128096225"/>
    <n v="20135889"/>
    <s v="&gt;₹50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BM4KTNL1"/>
    <s v="FIGMENT Handheld Milk Frother Rechargeable, 3-Speed Electric Frother for Coffee with 2 Whisks and Coffee Decoration Tool, Coffee Frother Mixer, CRESCENT ENTERPRISES VRW0.50BK (A1)"/>
    <s v="Home&amp;Kitchen"/>
    <s v="Kitchen&amp;HomeAppliances"/>
    <s v="SmallKitchenAppliances"/>
    <s v="HandBlenders"/>
    <n v="699"/>
    <n v="1599"/>
    <n v="0.56000000000000005"/>
    <s v="Yes"/>
    <n v="4.7"/>
    <n v="5"/>
    <n v="4.0818181818181811"/>
    <n v="1729"/>
    <n v="13.217115457316627"/>
    <n v="1208571"/>
    <s v="&gt;₹50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7R679HTT"/>
    <s v="AGARO Imperial 240-Watt Slow Juicer with Cold Press Technology"/>
    <s v="Home&amp;Kitchen"/>
    <s v="Kitchen&amp;HomeAppliances"/>
    <s v="SmallKitchenAppliances"/>
    <s v="Juicers"/>
    <n v="12609"/>
    <n v="23999"/>
    <n v="0.47"/>
    <s v="No"/>
    <n v="4.4000000000000004"/>
    <n v="4"/>
    <n v="3.9333333333333331"/>
    <n v="2288"/>
    <n v="13.214606784519868"/>
    <n v="28849392"/>
    <s v="&gt;₹50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9163Q5CD"/>
    <s v="Verilux¬Æ USB C Hub Multiport Adapter- 6 in 1 Portable Aluminum Type C Hub with 4K HDMI Output, USB 2.0/3.0 Ports, SD/Micro SD Card Reader Compatible for MacBook Pro 2016-2020, MacBook Air 2018-2020, Type-C Devices"/>
    <s v="Computers&amp;Accessories"/>
    <s v="Accessories&amp;Peripherals"/>
    <s v="USBHubs"/>
    <s v="USBHubs"/>
    <n v="1187"/>
    <n v="1929"/>
    <n v="0.38"/>
    <s v="No"/>
    <n v="4.0999999999999996"/>
    <n v="4"/>
    <n v="4.0999999999999996"/>
    <n v="1662"/>
    <n v="13.205658221800029"/>
    <n v="1972794"/>
    <s v="&gt;₹50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7T4D9FNY"/>
    <s v="iBELL SEK15L Premium 1.5 Litre Stainless Steel Electric Kettle,1500W Auto Cut-Off Feature,Silver with Black"/>
    <s v="Home&amp;Kitchen"/>
    <s v="Kitchen&amp;HomeAppliances"/>
    <s v="SmallKitchenAppliances"/>
    <s v="Kettles&amp;HotWaterDispensers"/>
    <n v="664"/>
    <n v="1490"/>
    <n v="0.55000000000000004"/>
    <s v="Yes"/>
    <n v="4"/>
    <n v="4"/>
    <n v="3.9499999999999993"/>
    <n v="2198"/>
    <n v="13.201789655975119"/>
    <n v="1459472"/>
    <s v="&gt;₹500"/>
    <s v="1.5 LTR | 1500W|1 Year Standard Warranty + 1 Year Additional Warranty on Free Registration"/>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8H6B3G96"/>
    <s v="Philips EasySpeed Plus Steam Iron GC2147/30-2400W, Quick Heat up with up to 30 g/min steam, 150g steam Boost, Scratch Resistant Ceramic Soleplate, Vertical steam, Drip-Stop"/>
    <s v="Home&amp;Kitchen"/>
    <s v="Kitchen&amp;HomeAppliances"/>
    <s v="Vacuum,Cleaning&amp;Ironing"/>
    <s v="Irons,Steamers&amp;Accessories"/>
    <n v="3349"/>
    <n v="3995"/>
    <n v="0.16"/>
    <s v="No"/>
    <n v="4.3"/>
    <n v="4"/>
    <n v="4.0068965517241377"/>
    <n v="1954"/>
    <n v="13.187284610801553"/>
    <n v="6543946"/>
    <s v="&gt;₹50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B997FBZT"/>
    <s v="Acer 139 cm (55 inches) H Series 4K Ultra HD Android Smart LED TV AR55AR2851UDPRO (Black)"/>
    <s v="Electronics"/>
    <s v="HomeTheater,TV&amp;Video"/>
    <s v="Televisions"/>
    <s v="SmartTelevisions"/>
    <n v="35999"/>
    <n v="49990"/>
    <n v="0.28000000000000003"/>
    <s v="No"/>
    <n v="4.3"/>
    <n v="4"/>
    <n v="4.1111111111111107"/>
    <n v="1611"/>
    <n v="13.185834042928404"/>
    <n v="57994389"/>
    <s v="&gt;₹50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1KNVNS9"/>
    <s v="Themisto 350 Watts Egg Boiler-Blue"/>
    <s v="Home&amp;Kitchen"/>
    <s v="Kitchen&amp;HomeAppliances"/>
    <s v="SmallKitchenAppliances"/>
    <s v="EggBoilers"/>
    <n v="368"/>
    <n v="699"/>
    <n v="0.47"/>
    <s v="No"/>
    <n v="4.0999999999999996"/>
    <n v="4"/>
    <n v="4.26"/>
    <n v="1240"/>
    <n v="13.179467789184589"/>
    <n v="456320"/>
    <s v="₹200-₹50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8WKCTFF3"/>
    <s v="ZEBRONICS Aluminium Alloy Laptop Stand, Compatible with 9-15.6 inch Laptops, 7 Angles Adjustable, Anti Slip Silicon Rubber Pads, Foldable, Velvet Pouch Inside, Zeb-NS2000 (Dark Grey)"/>
    <s v="Computers&amp;Accessories"/>
    <s v="Accessories&amp;Peripherals"/>
    <s v="LaptopAccessories"/>
    <s v="Lapdesks"/>
    <n v="899"/>
    <n v="1999"/>
    <n v="0.55000000000000004"/>
    <s v="Yes"/>
    <n v="4.4000000000000004"/>
    <n v="4"/>
    <n v="4.0857142857142863"/>
    <n v="1667"/>
    <n v="13.16497241774703"/>
    <n v="1498633"/>
    <s v="&gt;₹50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97R4D42G"/>
    <s v="Bajaj New Shakti Neo 10L Vertical Storage Water Heater (Geyser 10 Litres) 4 Star BEE Rated Heater For Water Heating with Titanium Armour, Swirl Flow Technology, Glasslined Tank(White), 1 Yr Warranty"/>
    <s v="Home&amp;Kitchen"/>
    <s v="Heating,Cooling&amp;AirQuality"/>
    <s v="WaterHeaters&amp;Geysers"/>
    <s v="StorageWaterHeaters"/>
    <n v="4999"/>
    <n v="9650"/>
    <n v="0.48"/>
    <s v="No"/>
    <n v="4.2"/>
    <n v="4"/>
    <n v="4.05"/>
    <n v="1772"/>
    <n v="13.157270379183716"/>
    <n v="8858228"/>
    <s v="&gt;₹500"/>
    <s v="Titanium Armour and Swirl Flow Technology|Copper element with efficient longer life|Suitable for 8 bar pressure|Unique Weldfree joint in outer metal body|It comes with Titanium glass lined enamel coated mild steel tank|Installation is not provided free by the brand."/>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1N90RZ4M"/>
    <s v="Tata Sky Universal Remote"/>
    <s v="Electronics"/>
    <s v="HomeTheater,TV&amp;Video"/>
    <s v="Accessories"/>
    <s v="RemoteControls"/>
    <n v="230"/>
    <n v="499"/>
    <n v="0.54"/>
    <s v="Yes"/>
    <n v="3.7"/>
    <n v="4"/>
    <n v="3.7895833333333342"/>
    <n v="2960"/>
    <n v="13.155305131335702"/>
    <n v="680800"/>
    <s v="₹200-₹500"/>
    <s v="Universal remote control|Ensures long lastinga and consistent performance|Sturdy built"/>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8LVVTGZK"/>
    <s v="Lifelong LLSM120G Sandwich Griller , Classic Pro 750 W Sandwich Maker with 4 Slice Non-Stick Fixed Plates for Sandwiches at Home with 1 Year Warranty (Black)"/>
    <s v="Home&amp;Kitchen"/>
    <s v="Kitchen&amp;HomeAppliances"/>
    <s v="SmallKitchenAppliances"/>
    <s v="SandwichMakers"/>
    <n v="929"/>
    <n v="1300"/>
    <n v="0.28999999999999998"/>
    <s v="No"/>
    <n v="3.9"/>
    <n v="4"/>
    <n v="4.08"/>
    <n v="1672"/>
    <n v="13.15186343912657"/>
    <n v="1553288"/>
    <s v="&gt;₹5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D2NMTTV"/>
    <s v="Black + Decker BD BXIR2201IN 2200-Watt Cord &amp; Cordless Steam Iron (Green)"/>
    <s v="Home&amp;Kitchen"/>
    <s v="Kitchen&amp;HomeAppliances"/>
    <s v="Vacuum,Cleaning&amp;Ironing"/>
    <s v="Irons,Steamers&amp;Accessories"/>
    <n v="3199"/>
    <n v="3500"/>
    <n v="0.09"/>
    <s v="No"/>
    <n v="4.2"/>
    <n v="4"/>
    <n v="3.9964285714285706"/>
    <n v="1899"/>
    <n v="13.103304569522196"/>
    <n v="6074901"/>
    <s v="&gt;₹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B2C5MJN6"/>
    <s v="Hisense 126 cm (50 inches) Bezelless Series 4K Ultra HD Smart LED Google TV 50A6H (Black)"/>
    <s v="Electronics"/>
    <s v="HomeTheater,TV&amp;Video"/>
    <s v="Televisions"/>
    <s v="SmartTelevisions"/>
    <n v="32990"/>
    <n v="54990"/>
    <n v="0.4"/>
    <s v="No"/>
    <n v="4.0999999999999996"/>
    <n v="4"/>
    <n v="4.0999999999999996"/>
    <n v="1555"/>
    <n v="13.087239329880047"/>
    <n v="51299450"/>
    <s v="&gt;₹50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7D8VBYB4"/>
    <s v="SUJATA Powermatic Plus, Juicer Mixer Grinder, 900 Watts, 2 Jars (White)"/>
    <s v="Home&amp;Kitchen"/>
    <s v="Kitchen&amp;HomeAppliances"/>
    <s v="SmallKitchenAppliances"/>
    <s v="JuicerMixerGrinders"/>
    <n v="5865"/>
    <n v="7776"/>
    <n v="0.25"/>
    <s v="No"/>
    <n v="4.4000000000000004"/>
    <n v="4"/>
    <n v="3.8000000000000003"/>
    <n v="2737"/>
    <n v="13.062247086432292"/>
    <n v="16052505"/>
    <s v="&gt;₹50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9Q8WQ5QJ"/>
    <s v="Portronics Konnect L 60W PD Type C to Type C Mobile Charging Cable, 1.2M, Fast Data Sync, Tangle Resistant, TPE+Nylon Braided(Grey)"/>
    <s v="Computers&amp;Accessories"/>
    <s v="Accessories&amp;Peripherals"/>
    <s v="Cables&amp;Accessories"/>
    <s v="Cables"/>
    <n v="249"/>
    <n v="499"/>
    <n v="0.5"/>
    <s v="Yes"/>
    <n v="4.0999999999999996"/>
    <n v="4"/>
    <n v="4.1088235294117652"/>
    <n v="1508"/>
    <n v="13.06067314107794"/>
    <n v="375492"/>
    <s v="₹200-₹50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8FTFXNNB"/>
    <s v="HP w100 480P 30 FPS Digital Webcam with Built-in Mic, Plug and Play Setup, Wide-Angle View for Video Calling on Skype, Zoom, Microsoft Teams and Other Apps (Black)"/>
    <s v="Electronics"/>
    <s v="Cameras&amp;Photography"/>
    <s v="VideoCameras"/>
    <s v="VideoCameras"/>
    <n v="499"/>
    <n v="1999"/>
    <n v="0.75"/>
    <s v="Yes"/>
    <n v="3.7"/>
    <n v="4"/>
    <n v="3.7"/>
    <n v="3369"/>
    <n v="13.052230633223953"/>
    <n v="1681131"/>
    <s v="₹200-₹50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76VQS87V"/>
    <s v="Syska SDI-07 1000 W Stellar with Golden American Heritage Soleplate Dry Iron (Blue)"/>
    <s v="Home&amp;Kitchen"/>
    <s v="Kitchen&amp;HomeAppliances"/>
    <s v="Vacuum,Cleaning&amp;Ironing"/>
    <s v="Irons,Steamers&amp;Accessories"/>
    <n v="457"/>
    <n v="799"/>
    <n v="0.43"/>
    <s v="No"/>
    <n v="4.3"/>
    <n v="4"/>
    <n v="3.988888888888888"/>
    <n v="1868"/>
    <n v="13.05008599105556"/>
    <n v="853676"/>
    <s v="₹200-₹500"/>
    <s v="Golden American Heritage Soleplate,Overheat Safety, Multi Fabric Select, Swivel Cord, Dry Iron 1000W"/>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8D9MNH4B"/>
    <s v="HP Deskjet 2723 AIO Printer, Copy, Scan, WiFi, Bluetooth, USB, Simple Setup Smart App, Ideal for Home."/>
    <s v="Computers&amp;Accessories"/>
    <s v="Printers,Inks&amp;Accessories"/>
    <s v="Printers"/>
    <s v="Printers"/>
    <n v="5899"/>
    <n v="7005"/>
    <n v="0.16"/>
    <s v="No"/>
    <n v="3.6"/>
    <n v="4"/>
    <n v="3.6"/>
    <n v="4199"/>
    <n v="13.043697445432441"/>
    <n v="24769901"/>
    <s v="&gt;₹50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
    <s v="Accessories&amp;Peripherals"/>
    <s v="Keyboards,Mice&amp;InputDevices"/>
    <s v="GraphicTablets"/>
    <n v="378"/>
    <n v="999"/>
    <n v="0.62"/>
    <s v="Yes"/>
    <n v="4.0999999999999996"/>
    <n v="4"/>
    <n v="4.0125000000000002"/>
    <n v="1779"/>
    <n v="13.042310259264438"/>
    <n v="672462"/>
    <s v="₹200-₹500"/>
    <s v="Easy Electronic Writing|Environment Friendly|Single-Tap Erase|Long Battery Life"/>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DSXK8JX"/>
    <s v="Kodak 80 cm (32 inches) HD Ready Certified Android Smart LED TV 32HDX7XPROBL (Black)"/>
    <s v="Electronics"/>
    <s v="HomeTheater,TV&amp;Video"/>
    <s v="Televisions"/>
    <s v="SmartTelevisions"/>
    <n v="10499"/>
    <n v="19499"/>
    <n v="0.46"/>
    <s v="No"/>
    <n v="4.2"/>
    <n v="4"/>
    <n v="4.0999999999999996"/>
    <n v="1510"/>
    <n v="13.034984303790003"/>
    <n v="15853490"/>
    <s v="&gt;₹50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0ZRBWPA0"/>
    <s v="Eveready Red 1012 AAA Batteries - Pack of 10"/>
    <s v="Electronics"/>
    <s v="GeneralPurposeBatteries&amp;BatteryChargers"/>
    <s v="DisposableBatteries"/>
    <s v="Batteries"/>
    <n v="159"/>
    <n v="180"/>
    <n v="0.12"/>
    <s v="No"/>
    <n v="4.3"/>
    <n v="4"/>
    <n v="4.3499999999999996"/>
    <n v="989"/>
    <n v="13.031013096499342"/>
    <n v="157251"/>
    <s v="&lt;₹200"/>
    <s v="Think Battery - Think Eveready - Eveready Red 1012 AAA batteries are the No. 1 choice to Power your devices|Trusted by Millions - dependable performance from India's No. 1 Battery Brand"/>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8YD264ZS"/>
    <s v="Tarkan Portable Folding Laptop Desk for Bed, Lapdesk with Handle, Drawer, Cup &amp; Mobile/Tablet Holder for Study, Eating, Work (Black)"/>
    <s v="Computers&amp;Accessories"/>
    <s v="Accessories&amp;Peripherals"/>
    <s v="LaptopAccessories"/>
    <s v="Lapdesks"/>
    <n v="999"/>
    <n v="2499"/>
    <n v="0.6"/>
    <s v="Yes"/>
    <n v="4.3"/>
    <n v="4"/>
    <n v="4.0333333333333332"/>
    <n v="1690"/>
    <n v="13.020179217310892"/>
    <n v="1688310"/>
    <s v="&gt;₹50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7VVXJ2P5"/>
    <s v="SVM Products Unbreakable Set Top Box Stand with Dual Remote Holder (Black)"/>
    <s v="Electronics"/>
    <s v="HomeTheater,TV&amp;Video"/>
    <s v="Accessories"/>
    <s v="TVMounts,Stands&amp;Turntables"/>
    <n v="96"/>
    <n v="399"/>
    <n v="0.76"/>
    <s v="Yes"/>
    <n v="3.6"/>
    <n v="4"/>
    <n v="4"/>
    <n v="1796"/>
    <n v="13.018192308435895"/>
    <n v="172416"/>
    <s v="&lt;₹20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9PLD9TCD"/>
    <s v="Kodak 126 cm (50 inches) Bezel-Less Design Series 4K Ultra HD Smart Android LED TV 50UHDX7XPROBL (Black)"/>
    <s v="Electronics"/>
    <s v="HomeTheater,TV&amp;Video"/>
    <s v="Televisions"/>
    <s v="SmartTelevisions"/>
    <n v="26999"/>
    <n v="42999"/>
    <n v="0.37"/>
    <s v="No"/>
    <n v="4.2"/>
    <n v="4"/>
    <n v="4.0933333333333337"/>
    <n v="1510"/>
    <n v="13.013789207361079"/>
    <n v="40768490"/>
    <s v="&gt;₹50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GM3YMF"/>
    <s v="Heart Home Waterproof Round Non Wovan Laundry Bag/Hamper|Metalic Printed With Handles|Foldable Bin &amp; 45 Liter Capicity|Size 37 x 37 x 49, Pack of 1 (Grey &amp; Black)-HEARTXY11447"/>
    <s v="Home&amp;Kitchen"/>
    <s v="HomeStorage&amp;Organization"/>
    <s v="LaundryOrganization"/>
    <s v="LaundryBaskets"/>
    <n v="199"/>
    <n v="499"/>
    <n v="0.6"/>
    <s v="Yes"/>
    <n v="4.0999999999999996"/>
    <n v="4"/>
    <n v="3.9428571428571426"/>
    <n v="1996"/>
    <n v="13.012919227204483"/>
    <n v="397204"/>
    <s v="&lt;₹20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5LPT5F4"/>
    <s v="Solidaire 550-Watt Mixer Grinder with 3 Jars (Black) (SLD-550-B)"/>
    <s v="Home&amp;Kitchen"/>
    <s v="Kitchen&amp;HomeAppliances"/>
    <s v="SmallKitchenAppliances"/>
    <s v="MixerGrinders"/>
    <n v="1649"/>
    <n v="2800"/>
    <n v="0.41"/>
    <s v="No"/>
    <n v="3.9"/>
    <n v="4"/>
    <n v="3.8999999999999995"/>
    <n v="2162"/>
    <n v="13.006720425812455"/>
    <n v="3565138"/>
    <s v="&gt;₹5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0GGGOYEU"/>
    <s v="Storite USB 2.0 A to Mini 5 pin B Cable for External HDDS/Camera/Card Readers (150cm - 1.5M)"/>
    <s v="Computers&amp;Accessories"/>
    <s v="Accessories&amp;Peripherals"/>
    <s v="Cables&amp;Accessories"/>
    <s v="Cables"/>
    <n v="299"/>
    <n v="699"/>
    <n v="0.56999999999999995"/>
    <s v="Yes"/>
    <n v="3.9"/>
    <n v="4"/>
    <n v="4.1089552238805975"/>
    <n v="1454"/>
    <n v="12.996062418828751"/>
    <n v="434746"/>
    <s v="₹200-₹50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9YLXYP7Y"/>
    <s v="Ambrane 60W / 3A Fast Charging Output Cable with Type-C to USB for Mobile, Neckband, True Wireless Earphone Charging, 480mbps Data Sync Speed, 1m Length (ACT - AZ10, Black)"/>
    <s v="Computers&amp;Accessories"/>
    <s v="Accessories&amp;Peripherals"/>
    <s v="Cables&amp;Accessories"/>
    <s v="Cables"/>
    <n v="179"/>
    <n v="399"/>
    <n v="0.55000000000000004"/>
    <s v="Yes"/>
    <n v="4"/>
    <n v="4"/>
    <n v="4.1121212121212123"/>
    <n v="1423"/>
    <n v="12.96761531964011"/>
    <n v="254717"/>
    <s v="&lt;₹20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7ZR4S1G4"/>
    <s v="Universal Remote Control for All Sony TV for All LCD LED and Bravia TVs Remote"/>
    <s v="Electronics"/>
    <s v="HomeTheater,TV&amp;Video"/>
    <s v="Accessories"/>
    <s v="RemoteControls"/>
    <n v="239"/>
    <n v="699"/>
    <n v="0.66"/>
    <s v="Yes"/>
    <n v="4.4000000000000004"/>
    <n v="4"/>
    <n v="3.7914893617021281"/>
    <n v="2640"/>
    <n v="12.973598491384552"/>
    <n v="630960"/>
    <s v="₹200-₹50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78XFKBZL"/>
    <s v="Prestige Clean Home Water Purifier Cartridge"/>
    <s v="Home&amp;Kitchen"/>
    <s v="Kitchen&amp;HomeAppliances"/>
    <s v="WaterPurifiers&amp;Accessories"/>
    <s v="WaterCartridges"/>
    <n v="600"/>
    <n v="640"/>
    <n v="0.06"/>
    <s v="No"/>
    <n v="3.8"/>
    <n v="4"/>
    <n v="3.8"/>
    <n v="2593"/>
    <n v="12.973085892642633"/>
    <n v="1555800"/>
    <s v="&gt;₹500"/>
    <s v="The Activated Carbon Media Traps And Destroys The Microbes In The Water And Removes The Unwanted Chemicals In It,Making It Safe To Drink|The Cartridge, Doesn'T Just Remove Harmful Pathogens As Per Usepa Guidelines, But Also Removes Odour"/>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9YLX91QR"/>
    <s v="Ambrane 60W / 3A Fast Charging Output Cable with Type-C to USB for Mobile, Neckband, True Wireless Earphone Charging, 480mbps Data Sync Speed, 1m Length (ACT - AZ10, White)"/>
    <s v="Computers&amp;Accessories"/>
    <s v="Accessories&amp;Peripherals"/>
    <s v="Cables&amp;Accessories"/>
    <s v="Cables"/>
    <n v="179"/>
    <n v="399"/>
    <n v="0.55000000000000004"/>
    <s v="Yes"/>
    <n v="4"/>
    <n v="4"/>
    <n v="4.1138461538461533"/>
    <n v="1423"/>
    <n v="12.973054940600674"/>
    <n v="254717"/>
    <s v="&lt;₹20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YLYB9PB"/>
    <s v="Ambrane 60W / 3A Fast Charging Output Cable with Micro to USB for Mobile, Neckband, True Wireless Earphone Charging, 480mbps Data Sync Speed, 1m Length (ACM - AZ1, Black)"/>
    <s v="Computers&amp;Accessories"/>
    <s v="Accessories&amp;Peripherals"/>
    <s v="Cables&amp;Accessories"/>
    <s v="Cables"/>
    <n v="149"/>
    <n v="399"/>
    <n v="0.63"/>
    <s v="Yes"/>
    <n v="4"/>
    <n v="4"/>
    <n v="4.1156249999999996"/>
    <n v="1423"/>
    <n v="12.978664549716258"/>
    <n v="212027"/>
    <s v="&lt;₹20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MZ6WZ6V"/>
    <s v="INOVERA World Map Extended Anti Slip Rubber Gaming Stitched Mouse Pad Desk Mat for Computer Laptop (Black, 900L x 400B x 2H mm)"/>
    <s v="Computers&amp;Accessories"/>
    <s v="Accessories&amp;Peripherals"/>
    <s v="Keyboards,Mice&amp;InputDevices"/>
    <s v="Keyboard&amp;MiceAccessories"/>
    <n v="499"/>
    <n v="999"/>
    <n v="0.5"/>
    <s v="Yes"/>
    <n v="4.4000000000000004"/>
    <n v="4"/>
    <n v="4.3000000000000007"/>
    <n v="1030"/>
    <n v="12.957012260719123"/>
    <n v="513970"/>
    <s v="₹200-₹50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XBJ1CTN"/>
    <s v="MI Xiaomi 22.5W Fast USB Type C Charger Combo for Tablets - White"/>
    <s v="Electronics"/>
    <s v="Mobiles&amp;Accessories"/>
    <s v="MobileAccessories"/>
    <s v="Chargers"/>
    <n v="649"/>
    <n v="999"/>
    <n v="0.35"/>
    <s v="No"/>
    <n v="4.2"/>
    <n v="4"/>
    <n v="4.1333333333333337"/>
    <n v="1315"/>
    <n v="12.892924342348806"/>
    <n v="853435"/>
    <s v="&gt;₹500"/>
    <s v="22.5W Universal Fast Charging"/>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s v="Kitchen&amp;HomeAppliances"/>
    <s v="Coffee,Tea&amp;Espresso"/>
    <s v="DripCoffeeMachines"/>
    <n v="293"/>
    <n v="499"/>
    <n v="0.41"/>
    <s v="No"/>
    <n v="4.0999999999999996"/>
    <n v="4"/>
    <n v="4.0749999999999993"/>
    <n v="1456"/>
    <n v="12.891097673462708"/>
    <n v="426608"/>
    <s v="₹200-₹50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0P93X2H6"/>
    <s v="Classmate Pulse Spiral Notebook - 240 mm x 180 mm, Soft Cover, 200 Pages, Unruled"/>
    <s v="OfficeProducts"/>
    <s v="OfficePaperProducts"/>
    <s v="Paper"/>
    <s v="Stationery"/>
    <n v="67"/>
    <n v="75"/>
    <n v="0.11"/>
    <s v="No"/>
    <n v="4.0999999999999996"/>
    <n v="4"/>
    <n v="4.1500000000000004"/>
    <n v="1269"/>
    <n v="12.880785441967221"/>
    <n v="85023"/>
    <s v="&lt;₹2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9HSKYMB3"/>
    <s v="MI REDMI 9i Sport (Carbon Black, 64 GB) (4 GB RAM)"/>
    <s v="Electronics"/>
    <s v="Mobiles&amp;Accessories"/>
    <s v="Smartphones&amp;BasicMobiles"/>
    <s v="Smartphones"/>
    <n v="7915"/>
    <n v="9999"/>
    <n v="0.21"/>
    <s v="No"/>
    <n v="4.3"/>
    <n v="4"/>
    <n v="4.0999999999999996"/>
    <n v="1376"/>
    <n v="12.869629155053385"/>
    <n v="10891040"/>
    <s v="&gt;₹500"/>
    <s v="Operating System Android 10|Primary Clock Speed 2 GHz|Secondary Clock Speed 1.5 GHz"/>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8J7VCT12"/>
    <s v="KENT 16068 Zoom Vacuum Cleaner for Home and Car 130 W | Cordless, Hoseless, Rechargeable HEPA Filters Vacuum Cleaner with Cyclonic Technology | Bagless Design and Multi Nozzle Operation | Blue"/>
    <s v="Home&amp;Kitchen"/>
    <s v="Kitchen&amp;HomeAppliances"/>
    <s v="Vacuum,Cleaning&amp;Ironing"/>
    <s v="Vacuums&amp;FloorCare"/>
    <n v="6999"/>
    <n v="14999"/>
    <n v="0.53"/>
    <s v="Yes"/>
    <n v="4.0999999999999996"/>
    <n v="4"/>
    <n v="3.9714285714285711"/>
    <n v="1728"/>
    <n v="12.858671544716435"/>
    <n v="12094272"/>
    <s v="&gt;₹50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94GFWBH"/>
    <s v="Lapster 1.5 mtr USB 2.0 Type A Male to USB A Male Cable for computer and laptop"/>
    <s v="Computers&amp;Accessories"/>
    <s v="Accessories&amp;Peripherals"/>
    <s v="Cables&amp;Accessories"/>
    <s v="Cables"/>
    <n v="139"/>
    <n v="999"/>
    <n v="0.86"/>
    <s v="Yes"/>
    <n v="4"/>
    <n v="4"/>
    <n v="4.117460317460317"/>
    <n v="1313"/>
    <n v="12.840692662524503"/>
    <n v="182507"/>
    <s v="&lt;₹20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4G2MWSB"/>
    <s v="Lapster 5 pin mini usb cable, usb b cable,camera cable usb2.0 for External HDDS/Card Readers/Camera etc."/>
    <s v="Computers&amp;Accessories"/>
    <s v="Accessories&amp;Peripherals"/>
    <s v="Cables&amp;Accessories"/>
    <s v="Cables"/>
    <n v="149"/>
    <n v="999"/>
    <n v="0.85"/>
    <s v="Yes"/>
    <n v="4"/>
    <n v="4"/>
    <n v="4.1193548387096772"/>
    <n v="1313"/>
    <n v="12.846600907712077"/>
    <n v="195637"/>
    <s v="&lt;₹20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3XY5YT4"/>
    <s v="LG 108 cm (43 inches) 4K Ultra HD Smart LED TV 43UQ7500PSF (Ceramic Black)"/>
    <s v="Electronics"/>
    <s v="HomeTheater,TV&amp;Video"/>
    <s v="Televisions"/>
    <s v="SmartTelevisions"/>
    <n v="30990"/>
    <n v="49990"/>
    <n v="0.38"/>
    <s v="No"/>
    <n v="4.3"/>
    <n v="4"/>
    <n v="4.0857142857142863"/>
    <n v="1376"/>
    <n v="12.824787241621147"/>
    <n v="42642240"/>
    <s v="&gt;₹50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7B5XJ572"/>
    <s v="iBELL MPK120L Premium Stainless Steel Multi Purpose Kettle/Cooker with Inner Pot 1.2 Litre (Silver)"/>
    <s v="Home&amp;Kitchen"/>
    <s v="Kitchen&amp;HomeAppliances"/>
    <s v="SmallKitchenAppliances"/>
    <s v="Kettles&amp;HotWaterDispensers"/>
    <n v="1456"/>
    <n v="3190"/>
    <n v="0.54"/>
    <s v="Yes"/>
    <n v="4.0999999999999996"/>
    <n v="4"/>
    <n v="3.9461538461538455"/>
    <n v="1776"/>
    <n v="12.823766542031688"/>
    <n v="2585856"/>
    <s v="&gt;₹500"/>
    <s v="iBELL Premium 1.2 Litre Stainless Steel Multi Purpose Electric Kettle with Glass Lid"/>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7MP21WJD"/>
    <s v="Lint Roller with 40 Paper Sheets, 22 x 5 cm (Grey)"/>
    <s v="Home&amp;Kitchen"/>
    <s v="Kitchen&amp;HomeAppliances"/>
    <s v="Vacuum,Cleaning&amp;Ironing"/>
    <s v="Irons,Steamers&amp;Accessories"/>
    <n v="245"/>
    <n v="299"/>
    <n v="0.18"/>
    <s v="No"/>
    <n v="4.0999999999999996"/>
    <n v="4"/>
    <n v="3.9769230769230761"/>
    <n v="1660"/>
    <n v="12.807162307518237"/>
    <n v="406700"/>
    <s v="₹200-₹500"/>
    <s v="This product will be an excellent pick for you|This product comes in a proper packaging|It ensures you get the best usage for a longer period|It is made up of premium quality material"/>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B3XXSB1K"/>
    <s v="LG 139 cm (55 inches) 4K Ultra HD Smart LED TV 55UQ7500PSF (Ceramic Black)"/>
    <s v="Electronics"/>
    <s v="HomeTheater,TV&amp;Video"/>
    <s v="Televisions"/>
    <s v="SmartTelevisions"/>
    <n v="47990"/>
    <n v="79990"/>
    <n v="0.4"/>
    <s v="No"/>
    <n v="4.3"/>
    <n v="4"/>
    <n v="4.0692307692307699"/>
    <n v="1376"/>
    <n v="12.773046572276252"/>
    <n v="66034240"/>
    <s v="&gt;₹50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2KVTRW8"/>
    <s v="KENT 16055 Amaze Cool Touch Electric Kettle 1.8 L 1500 W | Plastic Outer &amp; Stainless Steel Inside body | Auto shut off Over heating protection | Multipurpose hot water Kettle | 1 Year Warranty"/>
    <s v="Home&amp;Kitchen"/>
    <s v="Kitchen&amp;HomeAppliances"/>
    <s v="SmallKitchenAppliances"/>
    <s v="Kettles&amp;HotWaterDispensers"/>
    <n v="1199"/>
    <n v="1900"/>
    <n v="0.37"/>
    <s v="No"/>
    <n v="4"/>
    <n v="4"/>
    <n v="3.9333333333333322"/>
    <n v="1765"/>
    <n v="12.771496750350092"/>
    <n v="2116235"/>
    <s v="&gt;₹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B5GJRTHB"/>
    <s v="Wecool Moonwalk M1 ENC True Wireless in Ear Earbuds with Mic, Titanium Drivers for Rich Bass Experience, 40+ Hours Play Time, Type C Fast Charging, Low Latency, BT 5.3, IPX5, Deep Bass (Black)"/>
    <s v="Electronics"/>
    <s v="Headphones,Earbuds&amp;Accessories"/>
    <s v="Headphones"/>
    <s v="In-Ear"/>
    <n v="889"/>
    <n v="1999"/>
    <n v="0.56000000000000005"/>
    <s v="Yes"/>
    <n v="4.2"/>
    <n v="4"/>
    <n v="3.8"/>
    <n v="2284"/>
    <n v="12.763767576742302"/>
    <n v="2030476"/>
    <s v="&gt;₹50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0S9BSJC8"/>
    <s v="Philips Viva Collection HR1832/00 1.5-Litre400-Watt Juicer (Ink Black)"/>
    <s v="Home&amp;Kitchen"/>
    <s v="Kitchen&amp;HomeAppliances"/>
    <s v="SmallKitchenAppliances"/>
    <s v="Juicers"/>
    <n v="6499"/>
    <n v="8995"/>
    <n v="0.28000000000000003"/>
    <s v="No"/>
    <n v="4.3"/>
    <n v="4"/>
    <n v="3.7"/>
    <n v="2810"/>
    <n v="12.760785128747532"/>
    <n v="18262190"/>
    <s v="&gt;₹50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94DQWV9B"/>
    <s v="Kanget [2 Pack] Type C Female to USB A Male Charger | Charging Cable Adapter Converter compatible for iPhone 14, 13, 12,11 Pro Max/Mini/XR/XS/X/SE, Samsung S20 ultra/S21/S10/S8/S9/MacBook Pro iPad (Grey)"/>
    <s v="Computers&amp;Accessories"/>
    <s v="Accessories&amp;Peripherals"/>
    <s v="Adapters"/>
    <s v="USBtoUSBAdapters"/>
    <n v="149"/>
    <n v="399"/>
    <n v="0.63"/>
    <s v="Yes"/>
    <n v="4"/>
    <n v="4"/>
    <n v="4"/>
    <n v="1540"/>
    <n v="12.751210554873678"/>
    <n v="229460"/>
    <s v="&lt;₹20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8PPHFXG3"/>
    <s v="Posh 1.5 Meter High Speed Gold Plated HDMI Male to Female Extension Cable (Black)"/>
    <s v="Electronics"/>
    <s v="HomeTheater,TV&amp;Video"/>
    <s v="Accessories"/>
    <s v="Cables"/>
    <n v="173"/>
    <n v="999"/>
    <n v="0.83"/>
    <s v="Yes"/>
    <n v="4.3"/>
    <n v="4"/>
    <n v="4.1213114754098363"/>
    <n v="1237"/>
    <n v="12.746065083173486"/>
    <n v="214001"/>
    <s v="&lt;₹200"/>
    <s v="perfect|100 % compatible"/>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93QCY6YJ"/>
    <s v="ZEBRONICS ZEB-USB150WF1 WiFi USB Mini Adapter Supports 150 Mbps Wireless Data, Comes with Advanced Security WPA/WPA2 encryption Standards"/>
    <s v="Computers&amp;Accessories"/>
    <s v="NetworkingDevices"/>
    <s v="NetworkAdapters"/>
    <s v="WirelessUSBAdapters"/>
    <n v="290"/>
    <n v="349"/>
    <n v="0.17"/>
    <s v="No"/>
    <n v="3.7"/>
    <n v="4"/>
    <n v="3.8666666666666671"/>
    <n v="1977"/>
    <n v="12.745408310743155"/>
    <n v="573330"/>
    <s v="₹200-₹500"/>
    <s v="Supports 150Mbps Wireless data transmission rate|Fully compliant with USB v2.0 High-speed mode|Advanced Security WPA/WPA2 encryption standards|IEEE 802.11 b/g/n client|Access Point mode for Hotspot|Miniature Design"/>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7TTSS5MP"/>
    <s v="Lifelong LLMG74 750 Watt Mixer Grinder with 3 Jars (White and Grey)"/>
    <s v="Home&amp;Kitchen"/>
    <s v="Kitchen&amp;HomeAppliances"/>
    <s v="SmallKitchenAppliances"/>
    <s v="MixerGrinders"/>
    <n v="1799"/>
    <n v="3299"/>
    <n v="0.45"/>
    <s v="No"/>
    <n v="3.8"/>
    <n v="4"/>
    <n v="3.9000000000000004"/>
    <n v="1846"/>
    <n v="12.739220892216943"/>
    <n v="3320954"/>
    <s v="&gt;₹500"/>
    <s v="Warranty: 1 Year"/>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SGGRKV8"/>
    <s v="ZEBRONICS Zeb-Buds 30 3.5Mm Stereo Wired in Ear Earphones with Mic for Calling, Volume Control, Multifunction Button, 14Mm Drivers, Stylish Eartip,1.2 Meter Durable Cable and Lightweight Design(Red)"/>
    <s v="Electronics"/>
    <s v="Headphones,Earbuds&amp;Accessories"/>
    <s v="Headphones"/>
    <s v="In-Ear"/>
    <n v="199"/>
    <n v="499"/>
    <n v="0.6"/>
    <s v="Yes"/>
    <n v="3.6"/>
    <n v="4"/>
    <n v="3.7428571428571424"/>
    <n v="2492"/>
    <n v="12.713446242399836"/>
    <n v="495908"/>
    <s v="&lt;₹20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9ZK6THRR"/>
    <s v="Croma 1100 W Dry Iron with Weilburger Dual Soleplate Coating (CRSHAH702SIR11, White)"/>
    <s v="Home&amp;Kitchen"/>
    <s v="Kitchen&amp;HomeAppliances"/>
    <s v="Vacuum,Cleaning&amp;Ironing"/>
    <s v="Irons,Steamers&amp;Accessories"/>
    <n v="479"/>
    <n v="1000"/>
    <n v="0.52"/>
    <s v="Yes"/>
    <n v="4.2"/>
    <n v="4"/>
    <n v="3.9719999999999995"/>
    <n v="1559"/>
    <n v="12.683090904663921"/>
    <n v="746761"/>
    <s v="₹200-₹5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9MT94QLL"/>
    <s v="Havells Glaze 74W Pearl Ivory Gold Ceiling Fan, Sweep: 1200 Mm"/>
    <s v="Home&amp;Kitchen"/>
    <s v="Heating,Cooling&amp;AirQuality"/>
    <s v="Fans"/>
    <s v="CeilingFans"/>
    <n v="1999"/>
    <n v="4775"/>
    <n v="0.57999999999999996"/>
    <s v="Yes"/>
    <n v="4.2"/>
    <n v="4"/>
    <n v="4.05"/>
    <n v="1353"/>
    <n v="12.683055590613957"/>
    <n v="2704647"/>
    <s v="&gt;₹500"/>
    <s v="Hplv Motor For Superior Air Delivery Even At A Low Voltage Of 180V|Colour: Pearl Ivory Gold|Voltage: 220-240 V|Speed: 390 Rpm"/>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58F7KK7"/>
    <s v="Caprigo Heavy Duty TV Wall Mount Bracket for 14 to 32 Inch LED/HD/Smart TV‚Äôs, Universal Fixed TV Wall Mount Stand (M452)"/>
    <s v="Electronics"/>
    <s v="HomeTheater,TV&amp;Video"/>
    <s v="Accessories"/>
    <s v="TVMounts,Stands&amp;Turntables"/>
    <n v="399"/>
    <n v="999"/>
    <n v="0.6"/>
    <s v="Yes"/>
    <n v="4"/>
    <n v="4"/>
    <n v="4.0999999999999996"/>
    <n v="1236"/>
    <n v="12.678715768479393"/>
    <n v="493164"/>
    <s v="₹200-₹50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B12K5BPM"/>
    <s v="ZEBRONICS Zeb-Astra 20 Wireless BT v5.0 Portable Speaker with 10W RMS Output, TWS, 10H Backup Approx, Built in Rechargeable Battery FM Radio, AUX, mSD, USB, Call Function and Dual 52mm Drivers Multi"/>
    <s v="Electronics"/>
    <s v="HomeAudio"/>
    <s v="Speakers"/>
    <s v="BluetoothSpeakers"/>
    <n v="1049"/>
    <n v="2299"/>
    <n v="0.54"/>
    <s v="Yes"/>
    <n v="3.9"/>
    <n v="4"/>
    <n v="3.9"/>
    <n v="1779"/>
    <n v="12.676638009004687"/>
    <n v="1866171"/>
    <s v="&gt;₹50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83GQGT3Z"/>
    <s v="Caprigo Heavy Duty TV Wall Mount Stand for 12 to 27 inches LED/LCD/Monitor Screen's, Full Motion Rotatable Universal TV &amp; Monitor Wall Mount Bracket with Swivel &amp; Tilt Adjustments (Single Arm - M416)"/>
    <s v="Electronics"/>
    <s v="HomeTheater,TV&amp;Video"/>
    <s v="Accessories"/>
    <s v="TVMounts,Stands&amp;Turntables"/>
    <n v="399"/>
    <n v="799"/>
    <n v="0.5"/>
    <s v="Yes"/>
    <n v="4.0999999999999996"/>
    <n v="4"/>
    <n v="4.1333333333333329"/>
    <n v="1161"/>
    <n v="12.669518662624489"/>
    <n v="463239"/>
    <s v="₹200-₹50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8CZHGHKH"/>
    <s v="BESTOR¬Æ LCD Writing Tablet/pad 12 inches | Electronic Writing Scribble Board for Kids | Kids Learning Toy | Portable Ruff for LCD Paperless Memo Digital Tablet Notepad E-Writer/Writing/Drawing Pad Home/School/Office (Black)"/>
    <s v="Computers&amp;Accessories"/>
    <s v="Accessories&amp;Peripherals"/>
    <s v="Keyboards,Mice&amp;InputDevices"/>
    <s v="GraphicTablets"/>
    <n v="499"/>
    <n v="1399"/>
    <n v="0.64"/>
    <s v="Yes"/>
    <n v="3.9"/>
    <n v="4"/>
    <n v="4"/>
    <n v="1462"/>
    <n v="12.660977304501243"/>
    <n v="729538"/>
    <s v="₹200-₹50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9YLFHFDW"/>
    <s v="Sony WI-C100 Wireless Headphones with Customizable Equalizer for Deep Bass &amp; 25 Hrs Battery, DSEE-Upscale, Splash Proof, 360RA, Fast Pair, in-Ear Bluetooth Headset with mic for Phone Calls (Black)"/>
    <s v="Electronics"/>
    <s v="Headphones,Earbuds&amp;Accessories"/>
    <s v="Headphones"/>
    <s v="In-Ear"/>
    <n v="1599"/>
    <n v="2790"/>
    <n v="0.43"/>
    <s v="No"/>
    <n v="3.6"/>
    <n v="4"/>
    <n v="3.7666666666666671"/>
    <n v="2272"/>
    <n v="12.643191207897392"/>
    <n v="3632928"/>
    <s v="&gt;₹50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09P2LITG"/>
    <s v="Bajaj Majesty RX11 2000 Watts Heat Convector Room Heater (White, ISI Approved)"/>
    <s v="Home&amp;Kitchen"/>
    <s v="Heating,Cooling&amp;AirQuality"/>
    <s v="RoomHeaters"/>
    <s v="ElectricHeaters"/>
    <n v="2169"/>
    <n v="3279"/>
    <n v="0.34"/>
    <s v="No"/>
    <n v="4.0999999999999996"/>
    <n v="4"/>
    <n v="3.9062499999999996"/>
    <n v="1716"/>
    <n v="12.635821465472327"/>
    <n v="3722004"/>
    <s v="&gt;₹50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9VKWGZD7"/>
    <s v="AGARO Supreme High Pressure Washer, 1800 Watts, 120 Bars, 6.5L/Min Flow Rate, 8 Meters Outlet Hose, Portable, for Car,Bike and Home Cleaning Purpose, Black and Orange"/>
    <s v="Home&amp;Kitchen"/>
    <s v="Kitchen&amp;HomeAppliances"/>
    <s v="Vacuum,Cleaning&amp;Ironing"/>
    <s v="PressureWashers,Steam&amp;WindowCleaners"/>
    <n v="4789"/>
    <n v="8990"/>
    <n v="0.47"/>
    <s v="No"/>
    <n v="4.3"/>
    <n v="4"/>
    <n v="4.1999999999999993"/>
    <n v="1017"/>
    <n v="12.632540667603106"/>
    <n v="4870413"/>
    <s v="&gt;₹50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7B275VN9"/>
    <s v="Airtel DigitalTV DTH Television, Setup Box Remote Compatible for SD and HD Recording (Black)"/>
    <s v="Electronics"/>
    <s v="HomeTheater,TV&amp;Video"/>
    <s v="Accessories"/>
    <s v="RemoteControls"/>
    <n v="179"/>
    <n v="799"/>
    <n v="0.78"/>
    <s v="Yes"/>
    <n v="3.7"/>
    <n v="4"/>
    <n v="3.7782608695652176"/>
    <n v="2201"/>
    <n v="12.63003585399327"/>
    <n v="393979"/>
    <s v="&lt;₹200"/>
    <s v="This is Generic Airtel Tv Remote|Universal configuration with any TV|Shining black colour with LED indicator"/>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9CKSYBLR"/>
    <s v="InstaCuppa Rechargeable Mini Electric Chopper - Stainless Steel Blades, One Touch Operation, for Mincing Garlic, Ginger, Onion, Vegetable, Meat, Nuts, (White, 250 ML, Pack of 1, 45 Watts)"/>
    <s v="Home&amp;Kitchen"/>
    <s v="Kitchen&amp;HomeAppliances"/>
    <s v="SmallKitchenAppliances"/>
    <s v="MiniFoodProcessors&amp;Choppers"/>
    <n v="999"/>
    <n v="1499"/>
    <n v="0.33"/>
    <s v="No"/>
    <n v="4.0999999999999996"/>
    <n v="4"/>
    <n v="3.9166666666666665"/>
    <n v="1646"/>
    <n v="12.598716596748204"/>
    <n v="1644354"/>
    <s v="&gt;₹50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85HY1DGR"/>
    <s v="Sounce Spiral Charger Cable Protector Data Cable Saver Charging Cord Protective Cable Cover Headphone MacBook Laptop Earphone Cell Phone Set of 3 (Cable Protector (12 Units))"/>
    <s v="Computers&amp;Accessories"/>
    <s v="Accessories&amp;Peripherals"/>
    <s v="Cables&amp;Accessories"/>
    <s v="CableConnectionProtectors"/>
    <n v="99"/>
    <n v="999"/>
    <n v="0.9"/>
    <s v="Yes"/>
    <n v="4"/>
    <n v="4"/>
    <n v="4"/>
    <n v="1396"/>
    <n v="12.580785624456727"/>
    <n v="138204"/>
    <s v="&lt;₹20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9MDCZJXS"/>
    <s v="Wings Phantom Pro Earphones Gaming Earbuds with LED Battery Indicator, 50ms Low Latency, Bluetooth 5.3, 40 Hours Playtime, MEMs Mic, IPX4 Resist, 12mm Driver, 500mah case, Headphones, (Black TWS)"/>
    <s v="Computers&amp;Accessories"/>
    <s v="Accessories&amp;Peripherals"/>
    <s v="PCGamingPeripherals"/>
    <s v="Headsets"/>
    <n v="1199"/>
    <n v="5499"/>
    <n v="0.78"/>
    <s v="Yes"/>
    <n v="3.8"/>
    <n v="4"/>
    <n v="3.8"/>
    <n v="2043"/>
    <n v="12.579827387558165"/>
    <n v="2449557"/>
    <s v="&gt;₹50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9X1M3DHX"/>
    <s v="iFFALCON 80 cm (32 inches) HD Ready Smart LED TV¬†32F53 (Black)"/>
    <s v="Electronics"/>
    <s v="HomeTheater,TV&amp;Video"/>
    <s v="Televisions"/>
    <s v="SmartTelevisions"/>
    <n v="9999"/>
    <n v="27990"/>
    <n v="0.64"/>
    <s v="Yes"/>
    <n v="4.2"/>
    <n v="4"/>
    <n v="4.0500000000000007"/>
    <n v="1269"/>
    <n v="12.570405069871628"/>
    <n v="12688731"/>
    <s v="&gt;₹5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8LKS3LSP"/>
    <s v="Gilary Multi Charging Cable, 3 in 1 Nylon Braided Fast Charging Cable for iPhone Micro USB Type C Mobile Phone | Colour May Vary |"/>
    <s v="Computers&amp;Accessories"/>
    <s v="Accessories&amp;Peripherals"/>
    <s v="Cables&amp;Accessories"/>
    <s v="Cables"/>
    <n v="345"/>
    <n v="999"/>
    <n v="0.65"/>
    <s v="Yes"/>
    <n v="3.7"/>
    <n v="4"/>
    <n v="4.1183333333333341"/>
    <n v="1097"/>
    <n v="12.522213970703127"/>
    <n v="378465"/>
    <s v="₹200-₹50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B4T6MR8N"/>
    <s v="pTron Solero M241 2.4A Micro USB Data &amp; Charging Cable, Made in India, 480Mbps Data Sync, Durable 1-Meter Long USB Cable for Micro USB Devices (White)"/>
    <s v="Computers&amp;Accessories"/>
    <s v="Accessories&amp;Peripherals"/>
    <s v="Cables&amp;Accessories"/>
    <s v="Cables"/>
    <n v="89"/>
    <n v="800"/>
    <n v="0.89"/>
    <s v="Yes"/>
    <n v="3.9"/>
    <n v="4"/>
    <n v="4.1254237288135593"/>
    <n v="1075"/>
    <n v="12.507510285454444"/>
    <n v="95675"/>
    <s v="&lt;₹2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RP2L2NL"/>
    <s v="King Shine Multi Retractable 3.0A Fast Charger Cord, Multiple Charging Cable 4Ft/1.2m 3-in-1 USB Charge Cord Compatible with Phone/Type C/Micro USB for All Android and iOS Smartphones (Random Colour)"/>
    <s v="Computers&amp;Accessories"/>
    <s v="Accessories&amp;Peripherals"/>
    <s v="Cables&amp;Accessories"/>
    <s v="Cables"/>
    <n v="347"/>
    <n v="999"/>
    <n v="0.65"/>
    <s v="Yes"/>
    <n v="3.5"/>
    <n v="4"/>
    <n v="4.1293103448275863"/>
    <n v="1121"/>
    <n v="12.594367055730588"/>
    <n v="388987"/>
    <s v="₹200-₹50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5YBGCKD"/>
    <s v="POPIO Tempered Glass Compatible for iPhone 13 / iPhone 13 Pro/iPhone 14 (Transparent) Edge to Edge Full Screen Coverage with Installation Kit, Pack of 2"/>
    <s v="Electronics"/>
    <s v="Mobiles&amp;Accessories"/>
    <s v="MobileAccessories"/>
    <s v="Maintenance,Upkeep&amp;Repairs"/>
    <n v="150"/>
    <n v="599"/>
    <n v="0.75"/>
    <s v="Yes"/>
    <n v="4.3"/>
    <n v="4"/>
    <n v="4.4000000000000004"/>
    <n v="714"/>
    <n v="12.558946583924756"/>
    <n v="107100"/>
    <s v="&lt;₹20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B2931FCV"/>
    <s v="ZEBRONICS Zeb-Sound Bomb N1 True Wireless in Ear Earbuds with Mic ENC, Gaming Mode (up to 50ms), up to 18H Playback, BT V5.2, Fidget Case, Voice Assistant, Splash Proof, Type C (Midnight Black)"/>
    <s v="Electronics"/>
    <s v="Headphones,Earbuds&amp;Accessories"/>
    <s v="Headphones"/>
    <s v="In-Ear"/>
    <n v="999"/>
    <n v="4199"/>
    <n v="0.76"/>
    <s v="Yes"/>
    <n v="3.5"/>
    <n v="4"/>
    <n v="3.8"/>
    <n v="1913"/>
    <n v="12.471379347075134"/>
    <n v="1911087"/>
    <s v="&gt;₹50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B4HJNPV4"/>
    <s v="pTron Solero T351 3.5Amps Fast Charging Type-C to Type-C PD Data &amp; Charging USB Cable, Made in India, 480Mbps Data Sync, Durable 1 Meter Long Cable for Type-C Smartphones, Tablets &amp; Laptops (Black)"/>
    <s v="Computers&amp;Accessories"/>
    <s v="Accessories&amp;Peripherals"/>
    <s v="Cables&amp;Accessories"/>
    <s v="Cables"/>
    <n v="199"/>
    <n v="999"/>
    <n v="0.8"/>
    <s v="Yes"/>
    <n v="3.9"/>
    <n v="4"/>
    <n v="4.1403508771929829"/>
    <n v="1075"/>
    <n v="12.55276659708715"/>
    <n v="213925"/>
    <s v="&lt;₹20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B4T8RSJ1"/>
    <s v="pTron Solero T241 2.4A Type-C Data &amp; Charging USB Cable, Made in India, 480Mbps Data Sync, Durable 1-Meter Long USB Cable for Smartphone, Type-C USB Devices (White)"/>
    <s v="Computers&amp;Accessories"/>
    <s v="Accessories&amp;Peripherals"/>
    <s v="Cables&amp;Accessories"/>
    <s v="Cables"/>
    <n v="99"/>
    <n v="800"/>
    <n v="0.88"/>
    <s v="Yes"/>
    <n v="3.9"/>
    <n v="4"/>
    <n v="4.1446428571428573"/>
    <n v="1075"/>
    <n v="12.565779074567482"/>
    <n v="106425"/>
    <s v="&lt;₹2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9FPP3R1D"/>
    <s v="Glen 3 in 1 Electric Multi Cooker - Steam, Cook &amp; Egg Boiler with 350 W (SA 3035MC) - 350 Watts"/>
    <s v="Home&amp;Kitchen"/>
    <s v="Kitchen&amp;HomeAppliances"/>
    <s v="SmallKitchenAppliances"/>
    <s v="EggBoilers"/>
    <n v="1624"/>
    <n v="2495"/>
    <n v="0.35"/>
    <s v="No"/>
    <n v="4.0999999999999996"/>
    <n v="4"/>
    <n v="4.3"/>
    <n v="827"/>
    <n v="12.547530448174985"/>
    <n v="1343048"/>
    <s v="&gt;₹500"/>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8RDWBYCQ"/>
    <s v="T TOPLINE 180 W Electric Hand Mixer,Hand Blender , Egg Beater, Cake maker , Beater Cream Mix, Food Blender, Beater for Whipping Cream Beater for Cake With 7 -Speed with spatula and oil brush"/>
    <s v="Home&amp;Kitchen"/>
    <s v="Kitchen&amp;HomeAppliances"/>
    <s v="SmallKitchenAppliances"/>
    <s v="HandBlenders"/>
    <n v="549"/>
    <n v="999"/>
    <n v="0.45"/>
    <s v="No"/>
    <n v="4"/>
    <n v="4"/>
    <n v="4.0199999999999987"/>
    <n v="1313"/>
    <n v="12.536753368199518"/>
    <n v="720837"/>
    <s v="&gt;₹50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B31FR4Y2"/>
    <s v="Boult Audio Omega with 30dB ANC+ ENC, 32H Playtime, 45ms Latency Gaming Mode, Quad Mic Zen ENC, 3 Equalizer Modes, ANC, Type-C Fast Charging, IPX5 True Wireless in Ear Bluetooth Earbuds (Black)"/>
    <s v="Electronics"/>
    <s v="Headphones,Earbuds&amp;Accessories"/>
    <s v="Headphones"/>
    <s v="In-Ear"/>
    <n v="1999"/>
    <n v="9999"/>
    <n v="0.8"/>
    <s v="Yes"/>
    <n v="3.7"/>
    <n v="4"/>
    <n v="3.875"/>
    <n v="1986"/>
    <n v="12.780516735050533"/>
    <n v="3970014"/>
    <s v="&gt;₹500"/>
    <s v="Note : If the size of the earbud tips does not match the size of your ear canals or the headset is not worn properly in your ears, you may not obtain the correct sound qualities or call performance. Change the earbud tips to ones that fit more snugly in your ears"/>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ZPL5VYM"/>
    <s v="Ambrane Mobile Holding Stand, 180¬∞ Perfect View, Height Adjustment, Wide Compatibility, Multipurpose, Anti-Skid Design (Twistand, Black)"/>
    <s v="Electronics"/>
    <s v="Mobiles&amp;Accessories"/>
    <s v="MobileAccessories"/>
    <s v="Stands"/>
    <n v="199"/>
    <n v="499"/>
    <n v="0.6"/>
    <s v="Yes"/>
    <n v="4.0999999999999996"/>
    <n v="4"/>
    <n v="3.8499999999999996"/>
    <n v="1786"/>
    <n v="12.520679527146729"/>
    <n v="355414"/>
    <s v="&lt;₹2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B4HKH19N"/>
    <s v="pTron Solero 331 3.4Amps Multifunction Fast Charging Cable, 3-in-1 USB Cable Micro USB/Type-C/iOS, Made in India, Durable &amp; Strong &amp; Tangle-free 118cm in Length (Black)"/>
    <s v="Computers&amp;Accessories"/>
    <s v="Accessories&amp;Peripherals"/>
    <s v="Cables&amp;Accessories"/>
    <s v="Cables"/>
    <n v="249"/>
    <n v="931"/>
    <n v="0.73"/>
    <s v="Yes"/>
    <n v="3.9"/>
    <n v="4"/>
    <n v="4.1490909090909094"/>
    <n v="1075"/>
    <n v="12.579264733047102"/>
    <n v="267675"/>
    <s v="₹200-₹50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CHKQ8D4"/>
    <s v="Wayona Type C to Lightning MFI Certified 20W Fast charging Nylon Braided USB C Cable for iPhone 14, 14 Pro, 14 Pro Max, 14 Plus, 13, 13 Pro, 13 Pro Max, 13 Mini, 12, 12 Pro, 11, 11 Pro Max iPhone 12 Mini, X, 8 (2M, Grey)"/>
    <s v="Computers&amp;Accessories"/>
    <s v="Accessories&amp;Peripherals"/>
    <s v="Cables&amp;Accessories"/>
    <s v="Cables"/>
    <n v="719"/>
    <n v="1499"/>
    <n v="0.52"/>
    <s v="Yes"/>
    <n v="4.0999999999999996"/>
    <n v="4"/>
    <n v="4.1537037037037043"/>
    <n v="1045"/>
    <n v="12.542239941488161"/>
    <n v="751355"/>
    <s v="&gt;₹50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HV71RL1"/>
    <s v="Wayona Type C to Lightning MFI Certified 20W Fast charging Nylon Braided USB C Cable for iPhone 14 Pro, 14 Pro Max, 14, 14 Plus, 13, 13 Pro, 13 Pro Max, 13 Mini, 12, 12 Pro, 11, 11 Pro Max, iPhone 12 Mini (2M, Black)"/>
    <s v="Computers&amp;Accessories"/>
    <s v="Accessories&amp;Peripherals"/>
    <s v="Cables&amp;Accessories"/>
    <s v="Cables"/>
    <n v="719"/>
    <n v="1499"/>
    <n v="0.52"/>
    <s v="Yes"/>
    <n v="4.0999999999999996"/>
    <n v="4"/>
    <n v="4.1547169811320757"/>
    <n v="1045"/>
    <n v="12.545299564788349"/>
    <n v="751355"/>
    <s v="&gt;₹50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9K9ZX65"/>
    <s v="Hisense 108 cm (43 inches) 4K Ultra HD Smart Certified Android LED TV 43A6GE (Black)"/>
    <s v="Electronics"/>
    <s v="HomeTheater,TV&amp;Video"/>
    <s v="Televisions"/>
    <s v="SmartTelevisions"/>
    <n v="20990"/>
    <n v="44990"/>
    <n v="0.53"/>
    <s v="Yes"/>
    <n v="4.0999999999999996"/>
    <n v="4"/>
    <n v="4.036363636363637"/>
    <n v="1259"/>
    <n v="12.514222927565438"/>
    <n v="26426410"/>
    <s v="&gt;₹50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9KPXTZXN"/>
    <s v="Rico Japanese Technology Rechargeable Wireless Electric Chopper with Replacement Warranty - Stainless Steel Blades, One Touch Operation, 10 Seconds Chopping, Mincing Vegetable, Meat - 250 ML, 30 Watts"/>
    <s v="Home&amp;Kitchen"/>
    <s v="Kitchen&amp;HomeAppliances"/>
    <s v="SmallKitchenAppliances"/>
    <s v="MiniFoodProcessors&amp;Choppers"/>
    <n v="949"/>
    <n v="1999"/>
    <n v="0.53"/>
    <s v="Yes"/>
    <n v="4"/>
    <n v="4"/>
    <n v="3.88"/>
    <n v="1679"/>
    <n v="12.514200013096348"/>
    <n v="1593371"/>
    <s v="&gt;₹50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VZYMQNZ"/>
    <s v="Borosil Rio 1.5 L Electric Kettle, Stainless Steel Inner Body, Boil Water For Tea, Coffee, Soup, Silver"/>
    <s v="Home&amp;Kitchen"/>
    <s v="Kitchen&amp;HomeAppliances"/>
    <s v="SmallKitchenAppliances"/>
    <s v="Kettles&amp;HotWaterDispensers"/>
    <n v="1180"/>
    <n v="1440"/>
    <n v="0.18"/>
    <s v="No"/>
    <n v="4.2"/>
    <n v="4"/>
    <n v="3.9272727272727268"/>
    <n v="1527"/>
    <n v="12.504920809377616"/>
    <n v="1801860"/>
    <s v="&gt;₹50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7RY2X9MP"/>
    <s v="AmazonBasics 10.2 Gbps High-Speed 4K HDMI Cable with Braided Cord (10-Foot, Dark Grey)"/>
    <s v="Electronics"/>
    <s v="HomeTheater,TV&amp;Video"/>
    <s v="Accessories"/>
    <s v="Cables"/>
    <n v="609"/>
    <n v="1500"/>
    <n v="0.59"/>
    <s v="Yes"/>
    <n v="4.5"/>
    <n v="5"/>
    <n v="4.1557692307692315"/>
    <n v="1029"/>
    <n v="12.520656235745919"/>
    <n v="626661"/>
    <s v="&gt;₹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8CHJLWJ"/>
    <s v="Kyosei Advanced Tempered Glass Compatible with Google Pixel 6a with Military-Grade Anti-Explosion Edge-to-Edge Coverage Screen Protector Guard"/>
    <s v="Electronics"/>
    <s v="Mobiles&amp;Accessories"/>
    <s v="MobileAccessories"/>
    <s v="Maintenance,Upkeep&amp;Repairs"/>
    <n v="299"/>
    <n v="1199"/>
    <n v="0.75"/>
    <s v="Yes"/>
    <n v="4.5"/>
    <n v="5"/>
    <n v="4.5"/>
    <n v="596"/>
    <n v="12.49188449008216"/>
    <n v="178204"/>
    <s v="₹200-₹50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7WVQG8WZ"/>
    <s v="Black+Decker Handheld Portable Garment Steamer 1500 Watts with Anti Calc (Violet)"/>
    <s v="Home&amp;Kitchen"/>
    <s v="Kitchen&amp;HomeAppliances"/>
    <s v="Vacuum,Cleaning&amp;Ironing"/>
    <s v="Irons,Steamers&amp;Accessories"/>
    <n v="3299"/>
    <n v="4995"/>
    <n v="0.34"/>
    <s v="No"/>
    <n v="3.8"/>
    <n v="4"/>
    <n v="3.962499999999999"/>
    <n v="1393"/>
    <n v="12.459141241031885"/>
    <n v="4595507"/>
    <s v="&gt;₹50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7LFWP97N"/>
    <s v="Gizga Essentials Laptop Bag Sleeve Case Cover Pouch with Handle for 14.1 Inch Laptop for Men &amp; Women, Padded Laptop Compartment, Premium Zipper Closure, Water Repellent Nylon Fabric, Grey"/>
    <s v="Computers&amp;Accessories"/>
    <s v="Accessories&amp;Peripherals"/>
    <s v="LaptopAccessories"/>
    <s v="Bags&amp;Sleeves"/>
    <n v="269"/>
    <n v="1099"/>
    <n v="0.76"/>
    <s v="Yes"/>
    <n v="4.0999999999999996"/>
    <n v="4"/>
    <n v="4.0999999999999996"/>
    <n v="1092"/>
    <n v="12.458342663993781"/>
    <n v="293748"/>
    <s v="₹200-₹50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B5RP43VN"/>
    <s v="iBELL SM1515NEW Sandwich Maker with Floating Hinges, 1000Watt, Panini / Grill / Toast (Black)"/>
    <s v="Home&amp;Kitchen"/>
    <s v="Kitchen&amp;HomeAppliances"/>
    <s v="SmallKitchenAppliances"/>
    <s v="SandwichMakers"/>
    <n v="1474"/>
    <n v="4650"/>
    <n v="0.68"/>
    <s v="Yes"/>
    <n v="4.0999999999999996"/>
    <n v="4"/>
    <n v="4.125"/>
    <n v="1045"/>
    <n v="12.455568198691429"/>
    <n v="1540330"/>
    <s v="&gt;₹50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0KRCBA6E"/>
    <s v="Maharaja Whiteline Lava Neo 1200-Watts Halogen Heater (White and Red)"/>
    <s v="Home&amp;Kitchen"/>
    <s v="Heating,Cooling&amp;AirQuality"/>
    <s v="RoomHeaters"/>
    <s v="RoomHeaters"/>
    <n v="2499"/>
    <n v="5000"/>
    <n v="0.5"/>
    <s v="Yes"/>
    <n v="3.8"/>
    <n v="4"/>
    <n v="3.8"/>
    <n v="1889"/>
    <n v="12.450554855858329"/>
    <n v="4720611"/>
    <s v="&gt;₹5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7HK53XM4"/>
    <s v="Bulfyss Plastic Sticky Lint Roller Hair Remover Cleaner Set of 5 Rolls 150 Sheets, 30 Sheets Each roll Lint Roller Remover for Clothes, Furniture, Carpet, Dog Fur, Sweater, Dust &amp; Dirt"/>
    <s v="Home&amp;Kitchen"/>
    <s v="Kitchen&amp;HomeAppliances"/>
    <s v="Vacuum,Cleaning&amp;Ironing"/>
    <s v="Irons,Steamers&amp;Accessories"/>
    <n v="279"/>
    <n v="599"/>
    <n v="0.53"/>
    <s v="Yes"/>
    <n v="3.5"/>
    <n v="4"/>
    <n v="3.969565217391303"/>
    <n v="1367"/>
    <n v="12.448898290920347"/>
    <n v="381393"/>
    <s v="₹200-₹50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9NNHFSSF"/>
    <s v="CP PLUS 2MP Full HD Smart Wi-fi CCTV Security Camera | 360¬∞ with Pan Tilt | Two Way Talk | Cloud Monitor | Motion Detect | Night Vision | Supports SD Card (Up to 128 GB) | Alexa &amp; Ok Google | CP-E21A"/>
    <s v="Electronics"/>
    <s v="Cameras&amp;Photography"/>
    <s v="SecurityCameras"/>
    <s v="DomeCameras"/>
    <n v="1999"/>
    <n v="4700"/>
    <n v="0.56999999999999995"/>
    <s v="Yes"/>
    <n v="3.8"/>
    <n v="4"/>
    <n v="3.8"/>
    <n v="1880"/>
    <n v="12.442677423091439"/>
    <n v="3758120"/>
    <s v="&gt;₹5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71VMP1Z4"/>
    <s v="LRIPL Compatible Sony Bravia LCD/led Remote Works with Almost All Sony led/LCD tv's"/>
    <s v="Electronics"/>
    <s v="HomeTheater,TV&amp;Video"/>
    <s v="Accessories"/>
    <s v="RemoteControls"/>
    <n v="399"/>
    <n v="399"/>
    <n v="0"/>
    <s v="No"/>
    <n v="3.9"/>
    <n v="4"/>
    <n v="3.7800000000000007"/>
    <n v="1951"/>
    <n v="12.438013694389946"/>
    <n v="778449"/>
    <s v="₹200-₹500"/>
    <s v="Before Order Please Match Your Remote With Image Shown|Compatible Sony Bravia LED/LCD Remote|Easy to use|Soft Rubber Keypad|Best Quality Plastic Body"/>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15GX9Y0W"/>
    <s v="Lifelong LLWM105 750-Watt Belgian Waffle Maker for Home| Makes 2 Square Shape Waffles| Non-stick Plates| Easy to Use¬†with Indicator Lights (1 Year Warranty, Black)"/>
    <s v="Home&amp;Kitchen"/>
    <s v="Kitchen&amp;HomeAppliances"/>
    <s v="SmallKitchenAppliances"/>
    <s v="WaffleMakers&amp;Irons"/>
    <n v="1199"/>
    <n v="2400"/>
    <n v="0.5"/>
    <s v="Yes"/>
    <n v="3.9"/>
    <n v="4"/>
    <n v="4.0333333333333341"/>
    <n v="1202"/>
    <n v="12.423738030270709"/>
    <n v="1441198"/>
    <s v="&gt;₹5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PFSZ7FH"/>
    <s v="STRIFF Laptop Stand Adjustable Laptop Computer Stand Multi-Angle Stand Phone Stand Portable Foldable Laptop Riser Notebook Holder Stand Compatible for 9 to 15.6‚Äù Laptops Black(Black)"/>
    <s v="Computers&amp;Accessories"/>
    <s v="Accessories&amp;Peripherals"/>
    <s v="LaptopAccessories"/>
    <s v="NotebookComputerStands"/>
    <n v="299"/>
    <n v="1499"/>
    <n v="0.8"/>
    <s v="Yes"/>
    <n v="4.2"/>
    <n v="4"/>
    <n v="4.2"/>
    <n v="903"/>
    <n v="12.415907407996526"/>
    <n v="269997"/>
    <s v="₹200-₹50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814LP6S9"/>
    <s v="PrettyKrafts Laundry Basket for clothes with Lid &amp; Handles, Toys Organiser, 75 Ltr Grey"/>
    <s v="Home&amp;Kitchen"/>
    <s v="HomeStorage&amp;Organization"/>
    <s v="LaundryOrganization"/>
    <s v="LaundryBaskets"/>
    <n v="351"/>
    <n v="1099"/>
    <n v="0.68"/>
    <s v="Yes"/>
    <n v="3.7"/>
    <n v="4"/>
    <n v="3.9166666666666665"/>
    <n v="1470"/>
    <n v="12.406482968182827"/>
    <n v="515970"/>
    <s v="₹200-₹50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8TM71L54"/>
    <s v="PHILIPS Handheld Garment Steamer STH3000/20 - Compact &amp; Foldable, Convenient Vertical Steaming, 1000 Watt Quick Heat Up, up to 20g/min, Kills 99.9%* Bacteria (Reno Blue), Small"/>
    <s v="Home&amp;Kitchen"/>
    <s v="Kitchen&amp;HomeAppliances"/>
    <s v="Vacuum,Cleaning&amp;Ironing"/>
    <s v="Irons,Steamers&amp;Accessories"/>
    <n v="3190"/>
    <n v="4195"/>
    <n v="0.24"/>
    <s v="No"/>
    <n v="4"/>
    <n v="4"/>
    <n v="3.9909090909090903"/>
    <n v="1282"/>
    <n v="12.404650019532667"/>
    <n v="4089580"/>
    <s v="&gt;₹50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8QSDKFGQ"/>
    <s v="Zoul USB Type C Fast Charging 3A Nylon Braided Data Cable Quick Charger Cable QC 3.0 for Samsung Galaxy M31s M30 S10 S9 S20 Plus, Note 10 9 8, A20e A40 A50 A70 (1M, Grey)"/>
    <s v="Computers&amp;Accessories"/>
    <s v="Accessories&amp;Peripherals"/>
    <s v="Cables&amp;Accessories"/>
    <s v="Cables"/>
    <n v="339"/>
    <n v="1099"/>
    <n v="0.69"/>
    <s v="Yes"/>
    <n v="4.3"/>
    <n v="4"/>
    <n v="4.1490196078431367"/>
    <n v="974"/>
    <n v="12.40143875846687"/>
    <n v="330186"/>
    <s v="₹200-₹50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QSC1XY8"/>
    <s v="Zoul USB C 60W Fast Charging 3A 6ft/2M Long Type C Nylon Braided Data Cable Quick Charger Cable QC 3.0 for Samsung Galaxy M31S M30 S10 S9 S20 Plus, Note 10 9 8, A20e A40 A50 A70 (2M, Grey)"/>
    <s v="Computers&amp;Accessories"/>
    <s v="Accessories&amp;Peripherals"/>
    <s v="Cables&amp;Accessories"/>
    <s v="Cables"/>
    <n v="389"/>
    <n v="1099"/>
    <n v="0.65"/>
    <s v="Yes"/>
    <n v="4.3"/>
    <n v="4"/>
    <n v="4.1459999999999999"/>
    <n v="974"/>
    <n v="12.392413136686134"/>
    <n v="378886"/>
    <s v="₹200-₹50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WD18LJZ"/>
    <s v="TVARA LCD Writing Tablet 8.5 Inch E-Note Pad LCD Writing Tablet, Kids Drawing Pad 8.5 Inch Doodle Board, Toddler Boy and Girl Learning Gift for 3 4 5 6 Years Old, Black"/>
    <s v="Computers&amp;Accessories"/>
    <s v="Accessories&amp;Peripherals"/>
    <s v="Keyboards,Mice&amp;InputDevices"/>
    <s v="GraphicTablets"/>
    <n v="249"/>
    <n v="600"/>
    <n v="0.59"/>
    <s v="Yes"/>
    <n v="4"/>
    <n v="4"/>
    <n v="4.0166666666666666"/>
    <n v="1208"/>
    <n v="12.381078975124099"/>
    <n v="300792"/>
    <s v="₹200-₹5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75S9FVRY"/>
    <s v="Sujata Supermix, Mixer Grinder, 900 Watts, 3 Jars (White)"/>
    <s v="Home&amp;Kitchen"/>
    <s v="Kitchen&amp;HomeAppliances"/>
    <s v="SmallKitchenAppliances"/>
    <s v="MixerGrinders"/>
    <n v="5490"/>
    <n v="7200"/>
    <n v="0.24"/>
    <s v="No"/>
    <n v="4.5"/>
    <n v="5"/>
    <n v="3.9200000000000004"/>
    <n v="1408"/>
    <n v="12.343731092988678"/>
    <n v="7729920"/>
    <s v="&gt;₹5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0SH18114"/>
    <s v="Ikea 903.391.72 Polypropylene Plastic Solid Bevara Sealing Clip (Multicolour) - 30 Pack, Adjustable"/>
    <s v="Home&amp;Kitchen"/>
    <s v="Kitchen&amp;HomeAppliances"/>
    <s v="SmallKitchenAppliances"/>
    <s v="VacuumSealers"/>
    <n v="160"/>
    <n v="299"/>
    <n v="0.46"/>
    <s v="No"/>
    <n v="4.5999999999999996"/>
    <n v="5"/>
    <n v="3.5833333333333335"/>
    <n v="2781"/>
    <n v="12.342279700267433"/>
    <n v="444960"/>
    <s v="&lt;₹200"/>
    <s v="30 units|Perfect to Seal Food/Snack|Keep Food Fresh|Freezer Safe|Dishwasher Safe"/>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9P564ZTJ"/>
    <s v="Wembley LCD Writing Pad/Tab | Writing, Drawing, Reusable, Portable Pad with Colorful Letters | 9 Inch Graphic Tablet (Assorted)"/>
    <s v="Computers&amp;Accessories"/>
    <s v="Accessories&amp;Peripherals"/>
    <s v="Keyboards,Mice&amp;InputDevices"/>
    <s v="GraphicTablets"/>
    <n v="235"/>
    <n v="1599"/>
    <n v="0.85"/>
    <s v="Yes"/>
    <n v="3.8"/>
    <n v="4"/>
    <n v="4.0199999999999996"/>
    <n v="1173"/>
    <n v="12.340065749584614"/>
    <n v="275655"/>
    <s v="₹200-₹50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9BF8JBWX"/>
    <s v="Lava A1 Josh 21(Blue Silver) -Dual Sim,Call Blink Notification,Military Grade Certified with 4 Day Battery Backup, Keypad Mobile"/>
    <s v="Electronics"/>
    <s v="Mobiles&amp;Accessories"/>
    <s v="Smartphones&amp;BasicMobiles"/>
    <s v="BasicMobiles"/>
    <n v="1055"/>
    <n v="1249"/>
    <n v="0.16"/>
    <s v="No"/>
    <n v="3.8"/>
    <n v="4"/>
    <n v="3.65"/>
    <n v="2352"/>
    <n v="12.306420034192477"/>
    <n v="2481360"/>
    <s v="&gt;₹500"/>
    <s v="Display Size- 1.77Inch|Battery- 800MAh | 4 days long Battery|Auto Call recording available|Bluetooth Support|Number Talker"/>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8S6RKT4L"/>
    <s v="Balzano High Speed Nutri Blender/Mixer/Smoothie Maker - 500 Watt - Silver, 2 Jar"/>
    <s v="Home&amp;Kitchen"/>
    <s v="Kitchen&amp;HomeAppliances"/>
    <s v="SmallKitchenAppliances"/>
    <s v="JuicerMixerGrinders"/>
    <n v="2599"/>
    <n v="4290"/>
    <n v="0.39"/>
    <s v="No"/>
    <n v="4.4000000000000004"/>
    <n v="4"/>
    <n v="3.7000000000000006"/>
    <n v="2116"/>
    <n v="12.305167174671826"/>
    <n v="5499484"/>
    <s v="&gt;₹50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7KKJPTWB"/>
    <s v="Brayden Chopro, Electric Vegetable Chopper for Kitchen with 500 ML Capacity, 400 Watts Copper Motor and 4 Bi-Level SS Blades (Black)"/>
    <s v="Home&amp;Kitchen"/>
    <s v="Kitchen&amp;HomeAppliances"/>
    <s v="SmallKitchenAppliances"/>
    <s v="MiniFoodProcessors&amp;Choppers"/>
    <n v="1599"/>
    <n v="1999"/>
    <n v="0.2"/>
    <s v="No"/>
    <n v="4.4000000000000004"/>
    <n v="4"/>
    <n v="3.8499999999999996"/>
    <n v="1558"/>
    <n v="12.29245754347704"/>
    <n v="2491242"/>
    <s v="&gt;₹50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B9RN5X8B"/>
    <s v="V-Guard Zio Instant Water Geyser | 3 Litre | 3000 W Heating | White-Blue | | 2 Year Warranty"/>
    <s v="Home&amp;Kitchen"/>
    <s v="Heating,Cooling&amp;AirQuality"/>
    <s v="WaterHeaters&amp;Geysers"/>
    <s v="InstantWaterHeaters"/>
    <n v="2699"/>
    <n v="4700"/>
    <n v="0.43"/>
    <s v="No"/>
    <n v="4.2"/>
    <n v="4"/>
    <n v="3.9461538461538463"/>
    <n v="1296"/>
    <n v="12.284140059470255"/>
    <n v="3497904"/>
    <s v="&gt;₹5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9CMQRQM6"/>
    <s v="Ambrane Fast 100W Output Cable with Type-C to Type-C for Mobile, Laptop, Macbook &amp; Table Charging, 480mbps Data Sync Speed, Braided Cable, 1.5m Length (ABCC-100, Black-Grey)"/>
    <s v="Computers&amp;Accessories"/>
    <s v="Accessories&amp;Peripherals"/>
    <s v="Cables&amp;Accessories"/>
    <s v="Cables"/>
    <n v="499"/>
    <n v="899"/>
    <n v="0.44"/>
    <s v="No"/>
    <n v="4.2"/>
    <n v="4"/>
    <n v="4.1428571428571432"/>
    <n v="919"/>
    <n v="12.278549570431586"/>
    <n v="458581"/>
    <s v="₹200-₹50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9939XJX8"/>
    <s v="TVARA LCD Writing Tablet, 8.5&quot; Inch Colorful Toddler Doodle Board Drawing Tablet, Erasable Reusable Electronic Drawing Pads, Educational and Learning Tool for 3-6 Years Old Boy and Girls Mix Colors"/>
    <s v="Computers&amp;Accessories"/>
    <s v="Accessories&amp;Peripherals"/>
    <s v="Keyboards,Mice&amp;InputDevices"/>
    <s v="GraphicTablets"/>
    <n v="354"/>
    <n v="1500"/>
    <n v="0.76"/>
    <s v="Yes"/>
    <n v="4"/>
    <n v="4"/>
    <n v="4.0749999999999993"/>
    <n v="1026"/>
    <n v="12.272149557658906"/>
    <n v="363204"/>
    <s v="₹200-₹5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7Q7561HD"/>
    <s v="Eveready 1015 Carbon Zinc AA Battery - 10 Pieces"/>
    <s v="Electronics"/>
    <s v="GeneralPurposeBatteries&amp;BatteryChargers"/>
    <s v="DisposableBatteries"/>
    <s v="Batteries"/>
    <n v="149"/>
    <n v="180"/>
    <n v="0.17"/>
    <s v="No"/>
    <n v="4.4000000000000004"/>
    <n v="4"/>
    <n v="4.3666666666666663"/>
    <n v="644"/>
    <n v="12.268410753907334"/>
    <n v="95956"/>
    <s v="&lt;₹200"/>
    <s v="Eveready‚Äôs Zinc Carbon Battery are considered one of the best battery for remote controls, clocks, small toys, torches, etc.|Highly durable &amp; reliable technology|Available in wide range of sizes - AAA, AA, D, C and 9V sizes"/>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718ZN31Q"/>
    <s v="Rts‚Ñ¢ High Speed 3D Full HD 1080p Support (10 Meters) HDMI Male to HDMI Male Cable TV Lead 1.4V for All Hdmi Devices- Black (10M - 30 FEET)"/>
    <s v="Electronics"/>
    <s v="HomeTheater,TV&amp;Video"/>
    <s v="Accessories"/>
    <s v="Cables"/>
    <n v="598"/>
    <n v="4999"/>
    <n v="0.88"/>
    <s v="Yes"/>
    <n v="4.2"/>
    <n v="4"/>
    <n v="4.1416666666666666"/>
    <n v="910"/>
    <n v="12.2573386112965"/>
    <n v="544180"/>
    <s v="&gt;₹50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B25DJ352"/>
    <s v="GILTON Egg Boiler Electric Automatic Off 7 Egg Poacher for Steaming, Cooking Also Boiling and Frying, Multi Color"/>
    <s v="Home&amp;Kitchen"/>
    <s v="Kitchen&amp;HomeAppliances"/>
    <s v="SmallKitchenAppliances"/>
    <s v="EggBoilers"/>
    <n v="353"/>
    <n v="1199"/>
    <n v="0.71"/>
    <s v="Yes"/>
    <n v="4.3"/>
    <n v="4"/>
    <n v="4.3666666666666663"/>
    <n v="629"/>
    <n v="12.223787065947306"/>
    <n v="222037"/>
    <s v="₹200-₹50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8K36NZSV"/>
    <s v="KONVIO NEER 10 Inch Spun Filter (PP SPUN) Cartridge Compatible for 10 Inch Pre-Filter Housing of Water Purifier | Pack of 4 Spun"/>
    <s v="Home&amp;Kitchen"/>
    <s v="Kitchen&amp;HomeAppliances"/>
    <s v="WaterPurifiers&amp;Accessories"/>
    <s v="WaterPurifierAccessories"/>
    <n v="499"/>
    <n v="999"/>
    <n v="0.5"/>
    <s v="Yes"/>
    <n v="4.3"/>
    <n v="4"/>
    <n v="3.8499999999999996"/>
    <n v="1436"/>
    <n v="12.156208557316768"/>
    <n v="716564"/>
    <s v="₹200-₹50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9YL9SN9B"/>
    <s v="LG 80 cm (32 inches) HD Ready Smart LED TV 32LQ576BPSA (Ceramic Black)"/>
    <s v="Electronics"/>
    <s v="HomeTheater,TV&amp;Video"/>
    <s v="Televisions"/>
    <s v="SmartTelevisions"/>
    <n v="15990"/>
    <n v="23990"/>
    <n v="0.33"/>
    <s v="No"/>
    <n v="4.3"/>
    <n v="4"/>
    <n v="4.03"/>
    <n v="1035"/>
    <n v="12.151899814299135"/>
    <n v="16549650"/>
    <s v="&gt;₹50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FZ89DK6"/>
    <s v="Eureka Forbes Supervac 1600 Watts Powerful Suction,bagless Vacuum Cleaner with cyclonic Technology,7 Accessories,1 Year Warranty,Compact,Lightweight &amp; Easy to use (Red)"/>
    <s v="Home&amp;Kitchen"/>
    <s v="Kitchen&amp;HomeAppliances"/>
    <s v="Vacuum,Cleaning&amp;Ironing"/>
    <s v="Vacuums&amp;FloorCare"/>
    <n v="5999"/>
    <n v="9999"/>
    <n v="0.4"/>
    <s v="No"/>
    <n v="4.2"/>
    <n v="4"/>
    <n v="3.9499999999999997"/>
    <n v="1191"/>
    <n v="12.15129120884666"/>
    <n v="7144809"/>
    <s v="&gt;₹50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0B7GKXMG"/>
    <s v="Wipro Smartlife Super Deluxe Dry Iron- 1000W"/>
    <s v="Home&amp;Kitchen"/>
    <s v="Kitchen&amp;HomeAppliances"/>
    <s v="Vacuum,Cleaning&amp;Ironing"/>
    <s v="Irons,Steamers&amp;Accessories"/>
    <n v="699"/>
    <n v="850"/>
    <n v="0.18"/>
    <s v="No"/>
    <n v="4.0999999999999996"/>
    <n v="4"/>
    <n v="3.9904761904761905"/>
    <n v="1106"/>
    <n v="12.147598601411284"/>
    <n v="773094"/>
    <s v="&gt;₹5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B7FJNSZR"/>
    <s v="Proven¬Æ Copper + Mineral RO+UV+UF 10 to 12 Liter RO + UV + TDS ADJUSTER Water Purifier with Copper Charge Technology black &amp; copper Best For Home and Office (Made In India)"/>
    <s v="Home&amp;Kitchen"/>
    <s v="Kitchen&amp;HomeAppliances"/>
    <s v="WaterPurifiers&amp;Accessories"/>
    <s v="WaterFilters&amp;Purifiers"/>
    <n v="5395"/>
    <n v="19990"/>
    <n v="0.73"/>
    <s v="Yes"/>
    <n v="4.4000000000000004"/>
    <n v="4"/>
    <n v="4.45"/>
    <n v="535"/>
    <n v="12.144783314132829"/>
    <n v="2886325"/>
    <s v="&gt;₹50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9NTHQRW3"/>
    <s v="InstaCuppa Portable Blender for Smoothie, Milk Shakes, Crushing Ice and Juices, USB Rechargeable Personal Blender Machine for Kitchen with 2000 mAh Rechargeable Battery, 150 Watt Motor, 400 ML"/>
    <s v="Home&amp;Kitchen"/>
    <s v="Kitchen&amp;HomeAppliances"/>
    <s v="SmallKitchenAppliances"/>
    <s v="HandBlenders"/>
    <n v="1999"/>
    <n v="2499"/>
    <n v="0.2"/>
    <s v="No"/>
    <n v="4.0999999999999996"/>
    <n v="4"/>
    <n v="4.0222222222222221"/>
    <n v="1034"/>
    <n v="12.126760073611589"/>
    <n v="2066966"/>
    <s v="&gt;₹50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8V9C4B1J"/>
    <s v="Synqe Type C to Type C Short Fast Charging 60W Cable Compatible with Samsung Galaxy Z Fold3 5G, Z Flip3 5G, S22 5G, S22 Ultra, S21, S20, S20FE, A52, A73, A53 (0.25M, Black)"/>
    <s v="Computers&amp;Accessories"/>
    <s v="Accessories&amp;Peripherals"/>
    <s v="Cables&amp;Accessories"/>
    <s v="Cables"/>
    <n v="349"/>
    <n v="999"/>
    <n v="0.65"/>
    <s v="Yes"/>
    <n v="4.3"/>
    <n v="4"/>
    <n v="4.1404255319148939"/>
    <n v="838"/>
    <n v="12.105618671856705"/>
    <n v="292462"/>
    <s v="₹200-₹50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NW8GHCJ"/>
    <s v="Synqe USB C to USB C 60W Nylon Braided Fast Charging Type C to Type C Cable Compatible with Samsung Galaxy Note 20/Ultra, S20 S22 S21 S20 FE A73 A53 A33 (2M, Black)"/>
    <s v="Computers&amp;Accessories"/>
    <s v="Accessories&amp;Peripherals"/>
    <s v="Cables&amp;Accessories"/>
    <s v="Cables"/>
    <n v="389"/>
    <n v="999"/>
    <n v="0.61"/>
    <s v="Yes"/>
    <n v="4.3"/>
    <n v="4"/>
    <n v="4.1369565217391306"/>
    <n v="838"/>
    <n v="12.09547611186308"/>
    <n v="325982"/>
    <s v="₹200-₹50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7DL1KC3H"/>
    <s v="Isoelite Remote Compatible for Samsung LED/LCD Remote Control Works with All Samsung LED/LCD TV Model No :- BN59-607A (Please Match The Image with Your Old Remote)"/>
    <s v="Electronics"/>
    <s v="HomeTheater,TV&amp;Video"/>
    <s v="Accessories"/>
    <s v="RemoteControls"/>
    <n v="299"/>
    <n v="899"/>
    <n v="0.67"/>
    <s v="Yes"/>
    <n v="4"/>
    <n v="4"/>
    <n v="3.7772727272727278"/>
    <n v="1588"/>
    <n v="12.091517993542421"/>
    <n v="474812"/>
    <s v="₹200-₹500"/>
    <s v="Compatible Device For Samsung LED/LCD Remote Control Works With All Samsung LED/LCD TV Model No :- BN59-607A|100% Best Quality Plastic Body and Soft Silicone Rubber Keypad|Remotes are checked by Testing Machine Before Shipment|Imported Generic Product Not by Samsung"/>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9Z28BQZT"/>
    <s v="Amazon Basics Multipurpose Foldable Laptop Table with Cup Holder, Brown"/>
    <s v="Computers&amp;Accessories"/>
    <s v="Accessories&amp;Peripherals"/>
    <s v="LaptopAccessories"/>
    <s v="Lapdesks"/>
    <n v="599"/>
    <n v="3999"/>
    <n v="0.85"/>
    <s v="Yes"/>
    <n v="3.9"/>
    <n v="4"/>
    <n v="3.9799999999999995"/>
    <n v="1087"/>
    <n v="12.085783003541399"/>
    <n v="651113"/>
    <s v="&gt;₹50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1JF2TFD"/>
    <s v="Boult Audio BassBuds Oak in-Ear Wired Earphones with 10mm Extra Bass Driver and HD Sound with mic(Brown)"/>
    <s v="Electronics"/>
    <s v="Headphones,Earbuds&amp;Accessories"/>
    <s v="Headphones"/>
    <s v="In-Ear"/>
    <n v="499"/>
    <n v="1299"/>
    <n v="0.62"/>
    <s v="Yes"/>
    <n v="3.9"/>
    <n v="4"/>
    <n v="3.9333333333333336"/>
    <n v="1173"/>
    <n v="12.074027847852276"/>
    <n v="585327"/>
    <s v="₹200-₹50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Y1RCCW5"/>
    <s v="ZIGMA WinoteK WinoteK Sun Instant Water Geyser, Water Heater, Portable Water Heater, Geysers Made of First Class ABS Plastic, automatic Reset Model, AE10-3 W (Yellow)"/>
    <s v="Home&amp;Kitchen"/>
    <s v="Heating,Cooling&amp;AirQuality"/>
    <s v="WaterHeaters&amp;Geysers"/>
    <s v="InstantWaterHeaters"/>
    <n v="1190"/>
    <n v="2550"/>
    <n v="0.53"/>
    <s v="Yes"/>
    <n v="3.8"/>
    <n v="4"/>
    <n v="3.9250000000000003"/>
    <n v="1181"/>
    <n v="12.060023595440056"/>
    <n v="1405390"/>
    <s v="&gt;₹500"/>
    <s v="NOTE- In this order you will receive10 geysers. If Not received please return or replace immediately"/>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89BDBDGM"/>
    <s v="Kuber Industries Waterproof Round Laundry Bag/Hamper|Polka Dots Print Print with Handles|Foldable Bin &amp; 45 Liter Capicity|Size 37 x 37 x 49, Pack of 1(Black &amp; White)- CTKTC044992"/>
    <s v="Home&amp;Kitchen"/>
    <s v="HomeStorage&amp;Organization"/>
    <s v="LaundryOrganization"/>
    <s v="LaundryBaskets"/>
    <n v="219"/>
    <n v="249"/>
    <n v="0.12"/>
    <s v="No"/>
    <n v="4"/>
    <n v="4"/>
    <n v="3.96"/>
    <n v="1108"/>
    <n v="12.057928922750675"/>
    <n v="242652"/>
    <s v="₹200-₹50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9C6HXFC1"/>
    <s v="Duracell USB Lightning Apple Certified (Mfi) Braided Sync &amp; Charge Cable For Iphone, Ipad And Ipod. Fast Charging Lightning Cable, 3.9 Feet (1.2M) - Black"/>
    <s v="Computers&amp;Accessories"/>
    <s v="Accessories&amp;Peripherals"/>
    <s v="Cables&amp;Accessories"/>
    <s v="Cables"/>
    <n v="970"/>
    <n v="1799"/>
    <n v="0.46"/>
    <s v="No"/>
    <n v="4.5"/>
    <n v="5"/>
    <n v="4.1333333333333337"/>
    <n v="815"/>
    <n v="12.034985989515961"/>
    <n v="790550"/>
    <s v="&gt;₹50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9F3PDDRF"/>
    <s v="Lapster USB 3.0 sata Cable for 2.5 inch SSD and HDD , USB 3.0 to SATA III Hard Driver Adapter , sata to USB Cable-(Blue)"/>
    <s v="Computers&amp;Accessories"/>
    <s v="Accessories&amp;Peripherals"/>
    <s v="Cables&amp;Accessories"/>
    <s v="Cables"/>
    <n v="349"/>
    <n v="999"/>
    <n v="0.65"/>
    <s v="Yes"/>
    <n v="3.9"/>
    <n v="4"/>
    <n v="4.1249999999999991"/>
    <n v="817"/>
    <n v="12.015107377644206"/>
    <n v="285133"/>
    <s v="₹200-₹50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B7B9V9QP"/>
    <s v="VU 108 cm (43 inches) Premium Series Full HD Smart LED TV 43GA (Black)"/>
    <s v="Electronics"/>
    <s v="HomeTheater,TV&amp;Video"/>
    <s v="Televisions"/>
    <s v="SmartTelevisions"/>
    <n v="18999"/>
    <n v="35000"/>
    <n v="0.46"/>
    <s v="No"/>
    <n v="4"/>
    <n v="4"/>
    <n v="4"/>
    <n v="1001"/>
    <n v="12.003470886124907"/>
    <n v="19017999"/>
    <s v="&gt;₹5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C7TYHPB"/>
    <s v="iBELL Castor CTEK15L Premium 1.5 Litre Stainless Steel Electric Kettle,1500W Auto Cut-Off Feature,Silver"/>
    <s v="Home&amp;Kitchen"/>
    <s v="Kitchen&amp;HomeAppliances"/>
    <s v="SmallKitchenAppliances"/>
    <s v="Kettles&amp;HotWaterDispensers"/>
    <n v="664"/>
    <n v="1490"/>
    <n v="0.55000000000000004"/>
    <s v="Yes"/>
    <n v="4.0999999999999996"/>
    <n v="4"/>
    <n v="3.9"/>
    <n v="925"/>
    <n v="11.569782848059543"/>
    <n v="614200"/>
    <s v="&gt;₹500"/>
    <s v="1.5 Litre Capacity|1.5 Litre Capacity|Stainless Steel Body|Auto Cut-Off Feature|1500 Watts"/>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SKZ2RMG"/>
    <s v="Demokrazy New Nova Lint Cum Fuzz Remover for All Woolens Sweaters, Blankets, Jackets Remover Pill Remover from Carpets, Curtains (Pack of 1)"/>
    <s v="Home&amp;Kitchen"/>
    <s v="Kitchen&amp;HomeAppliances"/>
    <s v="Vacuum,Cleaning&amp;Ironing"/>
    <s v="Irons,Steamers&amp;Accessories"/>
    <n v="475"/>
    <n v="999"/>
    <n v="0.52"/>
    <s v="Yes"/>
    <n v="4.0999999999999996"/>
    <n v="4"/>
    <n v="3.9849999999999994"/>
    <n v="1021"/>
    <n v="11.992661819757794"/>
    <n v="484975"/>
    <s v="₹200-₹50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96YCN3SD"/>
    <s v="Lifelong LLEK15 Electric Kettle 1.5L with Stainless Steel Body, Easy and Fast Boiling of Water for Instant Noodles, Soup, Tea etc. (1 Year Warranty, Silver)"/>
    <s v="Home&amp;Kitchen"/>
    <s v="Kitchen&amp;HomeAppliances"/>
    <s v="SmallKitchenAppliances"/>
    <s v="Kettles&amp;HotWaterDispensers"/>
    <n v="549"/>
    <n v="1000"/>
    <n v="0.45"/>
    <s v="No"/>
    <n v="3.6"/>
    <n v="4"/>
    <n v="3.8777777777777778"/>
    <n v="1074"/>
    <n v="11.755128378042409"/>
    <n v="589626"/>
    <s v="&gt;₹5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H32678"/>
    <s v="JIALTO Mini Waffle Maker 4 Inch- 350 Watts: Stainless Steel Non-Stick Electric Iron Machine for Individual Belgian Waffles, Pan Cakes, Paninis or Other Snacks - Aqua blue"/>
    <s v="Home&amp;Kitchen"/>
    <s v="Kitchen&amp;HomeAppliances"/>
    <s v="SmallKitchenAppliances"/>
    <s v="WaffleMakers&amp;Irons"/>
    <n v="899"/>
    <n v="1999"/>
    <n v="0.55000000000000004"/>
    <s v="Yes"/>
    <n v="4"/>
    <n v="4"/>
    <n v="4.0999999999999996"/>
    <n v="832"/>
    <n v="11.974644505767827"/>
    <n v="747968"/>
    <s v="&gt;₹50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8XMG618K"/>
    <s v="Time Office Scanner Replacement Cable for Startek FM220U (Type C) Ivory"/>
    <s v="Computers&amp;Accessories"/>
    <s v="Accessories&amp;Peripherals"/>
    <s v="Cables&amp;Accessories"/>
    <s v="Cables"/>
    <n v="225"/>
    <n v="499"/>
    <n v="0.55000000000000004"/>
    <s v="Yes"/>
    <n v="4.0999999999999996"/>
    <n v="4"/>
    <n v="4.1302325581395349"/>
    <n v="789"/>
    <n v="11.96787375379494"/>
    <n v="177525"/>
    <s v="₹200-₹500"/>
    <s v="Approx. Length Of Cable: 2' Feet(60 Cm)|Can Be Used For Startek Fm220U Fingerprint Scanner|Color: Ivory(Off-White)|Type : Usb Type C Cable"/>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9DSQXCM8"/>
    <s v="House of Quirk Reusable Sticky Picker Cleaner Easy-Tear Sheets Travel Pet Hair Lint Rollers Brush (10cm Sheet, Set of 3 Rolls, 180 Sheets, 60 Sheets Each roll Lint Roller Remover, Multicolour)"/>
    <s v="Home&amp;Kitchen"/>
    <s v="Kitchen&amp;HomeAppliances"/>
    <s v="Vacuum,Cleaning&amp;Ironing"/>
    <s v="Irons,Steamers&amp;Accessories"/>
    <n v="299"/>
    <n v="499"/>
    <n v="0.4"/>
    <s v="No"/>
    <n v="3.9"/>
    <n v="4"/>
    <n v="3.9789473684210521"/>
    <n v="1015"/>
    <n v="11.964271806361118"/>
    <n v="303485"/>
    <s v="₹200-₹50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9Y5FZK9N"/>
    <s v="Pigeon 1.5 litre Hot Kettle and Stainless Steel Water Bottle Combo used for boiling Water, Making Tea and Coffee, Instant Noodles, Soup, 1500 Watt with Auto Shut- off Feature - (Silver)"/>
    <s v="Home&amp;Kitchen"/>
    <s v="Kitchen&amp;HomeAppliances"/>
    <s v="SmallKitchenAppliances"/>
    <s v="Kettles&amp;HotWaterDispensers"/>
    <n v="809"/>
    <n v="1545"/>
    <n v="0.48"/>
    <s v="No"/>
    <n v="3.7"/>
    <n v="4"/>
    <n v="3.9125000000000001"/>
    <n v="976"/>
    <n v="11.6979624805497"/>
    <n v="789584"/>
    <s v="&gt;₹50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8D6RCM3Q"/>
    <s v="PrettyKrafts Folding Laundry Basket for Clothes with Lid &amp; Handle, Toys Organiser, 75 Litre, (Pack of 1), Mushroom Print"/>
    <s v="Home&amp;Kitchen"/>
    <s v="HomeStorage&amp;Organization"/>
    <s v="LaundryOrganization"/>
    <s v="LaundryBaskets"/>
    <n v="355"/>
    <n v="899"/>
    <n v="0.61"/>
    <s v="Yes"/>
    <n v="4.0999999999999996"/>
    <n v="4"/>
    <n v="3.95"/>
    <n v="1051"/>
    <n v="11.936962172279994"/>
    <n v="373105"/>
    <s v="₹200-₹5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9LQH3SD9"/>
    <s v="Lifelong LLQH922 Regalia 800 W (ISI Certified) Quartz Room Heater with 2 Power settings, Overheating Protection, 2 Rod Heater (1 Year Warranty, White)"/>
    <s v="Home&amp;Kitchen"/>
    <s v="Heating,Cooling&amp;AirQuality"/>
    <s v="RoomHeaters"/>
    <s v="ElectricHeaters"/>
    <n v="999"/>
    <n v="2000"/>
    <n v="0.5"/>
    <s v="Yes"/>
    <n v="3.8"/>
    <n v="4"/>
    <n v="3.8933333333333326"/>
    <n v="1163"/>
    <n v="11.936776936688664"/>
    <n v="1161837"/>
    <s v="&gt;₹5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82ZQ4479"/>
    <s v="Prestige PWG 07 Wet Grinder, 2L (Multicolor) with Coconut Scraper and Atta Kneader Attachments, 200 Watt"/>
    <s v="Home&amp;Kitchen"/>
    <s v="Kitchen&amp;HomeAppliances"/>
    <s v="SmallKitchenAppliances"/>
    <s v="Mills&amp;Grinders"/>
    <n v="3710"/>
    <n v="4330"/>
    <n v="0.14000000000000001"/>
    <s v="No"/>
    <n v="3.7"/>
    <n v="4"/>
    <n v="3.7"/>
    <n v="1662"/>
    <n v="11.917301322112221"/>
    <n v="6166020"/>
    <s v="&gt;₹500"/>
    <s v="2 Litres Capacity, 5 Years Warranty on Motor|High Quality Grinding Stones, Heavy Duty Motor|Compact Table Top Design, Coconut Scraper Attachment|Atta Kneader Attachment."/>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81XSZJ7"/>
    <s v="CROSSVOLT Compatible Dash/Warp Data Sync Fast Charging Cable Supported for All C Type Devices (Cable)"/>
    <s v="Computers&amp;Accessories"/>
    <s v="Accessories&amp;Peripherals"/>
    <s v="Cables&amp;Accessories"/>
    <s v="Cables"/>
    <n v="299"/>
    <n v="999"/>
    <n v="0.7"/>
    <s v="Yes"/>
    <n v="4.3"/>
    <n v="4"/>
    <n v="4.1309523809523805"/>
    <n v="766"/>
    <n v="11.916952277265432"/>
    <n v="229034"/>
    <s v="₹200-₹50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84BR3QX8"/>
    <s v="LAPSTER Accessories Power Cable Cord 2 Pin Laptop Adapter and Tape Recorder 1.5M"/>
    <s v="Computers&amp;Accessories"/>
    <s v="Accessories&amp;Peripherals"/>
    <s v="LaptopAccessories"/>
    <s v="LaptopChargers&amp;PowerSupplies"/>
    <n v="149"/>
    <n v="999"/>
    <n v="0.85"/>
    <s v="Yes"/>
    <n v="3.5"/>
    <n v="4"/>
    <n v="3.5"/>
    <n v="2523"/>
    <n v="11.907312727002338"/>
    <n v="375927"/>
    <s v="&lt;₹200"/>
    <s v="Compatable with Philiphs tape recorders and Emergency light charging|2 Pin Laptop Adapter and Tape Recorder laptops adapter, Camera, Printer, VCRs, DVD Players, and many other non-polarized devices|Note: - Not for trimmer"/>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W9V2PXG"/>
    <s v="Themisto TH-WS20 Digital Kitchen Weighing Scale Stainless Steel (5Kg)"/>
    <s v="Home&amp;Kitchen"/>
    <s v="Kitchen&amp;HomeAppliances"/>
    <s v="SmallKitchenAppliances"/>
    <s v="DigitalKitchenScales"/>
    <n v="759"/>
    <n v="1999"/>
    <n v="0.62"/>
    <s v="Yes"/>
    <n v="4.3"/>
    <n v="4"/>
    <n v="4.25"/>
    <n v="532"/>
    <n v="11.588590638362932"/>
    <n v="403788"/>
    <s v="&gt;₹50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0GHL8VP2"/>
    <s v="USHA 1212 PTC with Adjustable Thermostat Fan Heater (Black/Brown, 1500-Watts)."/>
    <s v="Home&amp;Kitchen"/>
    <s v="Heating,Cooling&amp;AirQuality"/>
    <s v="RoomHeaters"/>
    <s v="ElectricHeaters"/>
    <n v="3487.77"/>
    <n v="4990"/>
    <n v="0.3"/>
    <s v="No"/>
    <n v="4.0999999999999996"/>
    <n v="4"/>
    <n v="3.8999999999999995"/>
    <n v="1127"/>
    <n v="11.904005488624559"/>
    <n v="3930716.79"/>
    <s v="&gt;₹500"/>
    <s v="Meant for Spot Heating|Room Size: Upto 15 sq ft. Cord Winder :Yes|2 Stage Safety for Overheating Protection|Two Heating Elements For Energy SavingOptions|Fire Retardant Strong ABS Housing|ISI Mark|1 Year Warranty"/>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7NRTCDS5"/>
    <s v="Brayden Fito Atom Rechargeable Smoothie Blender with 2000 mAh Battery and 3.7V Motor with 400ml Tritan Jar (Blue)"/>
    <s v="Home&amp;Kitchen"/>
    <s v="Kitchen&amp;HomeAppliances"/>
    <s v="SmallKitchenAppliances"/>
    <s v="JuicerMixerGrinders"/>
    <n v="1199"/>
    <n v="1499"/>
    <n v="0.2"/>
    <s v="No"/>
    <n v="3.8"/>
    <n v="4"/>
    <n v="3.56"/>
    <n v="2206"/>
    <n v="11.903936306055492"/>
    <n v="2644994"/>
    <s v="&gt;₹50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1MRARGBW"/>
    <s v="Eco Crystal J 5 inch Cartridge (Pack of 2)"/>
    <s v="Home&amp;Kitchen"/>
    <s v="Kitchen&amp;HomeAppliances"/>
    <s v="WaterPurifiers&amp;Accessories"/>
    <s v="WaterPurifierAccessories"/>
    <n v="199"/>
    <n v="400"/>
    <n v="0.5"/>
    <s v="Yes"/>
    <n v="4.0999999999999996"/>
    <n v="4"/>
    <n v="3.7857142857142856"/>
    <n v="1379"/>
    <n v="11.886685112804681"/>
    <n v="274421"/>
    <s v="&lt;₹200"/>
    <s v="removes dirt from water"/>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0RFWNJMC"/>
    <s v="Airtel DigitalTV DTH Remote SD/HD/HD Recording Compatible for Television (Shining Black )"/>
    <s v="Electronics"/>
    <s v="HomeTheater,TV&amp;Video"/>
    <s v="Accessories"/>
    <s v="RemoteControls"/>
    <n v="195"/>
    <n v="499"/>
    <n v="0.61"/>
    <s v="Yes"/>
    <n v="3.7"/>
    <n v="4"/>
    <n v="3.7720930232558145"/>
    <n v="1383"/>
    <n v="11.848657530641486"/>
    <n v="269685"/>
    <s v="&lt;₹200"/>
    <s v="Compatible with SD and HD Recording"/>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QX1CC14"/>
    <s v="SKYWALL 81.28 cm (32 inches) HD Ready Smart LED TV 32SWELS-PRO (Black)"/>
    <s v="Electronics"/>
    <s v="HomeTheater,TV&amp;Video"/>
    <s v="Televisions"/>
    <s v="SmartTelevisions"/>
    <n v="7299"/>
    <n v="19125"/>
    <n v="0.62"/>
    <s v="Yes"/>
    <n v="3.4"/>
    <n v="3"/>
    <n v="4"/>
    <n v="902"/>
    <n v="11.822751001254023"/>
    <n v="6583698"/>
    <s v="&gt;₹50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0H0B29DI"/>
    <s v="USHA Heat Convector 812 T 2000-Watt with Instant Heating Feature (Black)"/>
    <s v="Home&amp;Kitchen"/>
    <s v="Heating,Cooling&amp;AirQuality"/>
    <s v="RoomHeaters"/>
    <s v="HeatConvectors"/>
    <n v="2199"/>
    <n v="2990"/>
    <n v="0.26"/>
    <s v="No"/>
    <n v="3.8"/>
    <n v="4"/>
    <n v="3.7"/>
    <n v="1558"/>
    <n v="11.813530626198716"/>
    <n v="3426042"/>
    <s v="&gt;₹500"/>
    <s v="Meant for Spot Heating|Ideal for a small room only, i.e., up to 12 sq. ft|Twin Turbo Design for fast &amp; efficient heating|Side Vents to draw in air easily|ISI Mark|Inbuilt fan ensure instant heating|Customer Care Number: 18133111"/>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978V2CP6"/>
    <s v="Cubetek 3 in 1 LCD Display V5.0 Bluetooth Transmitter Receiver, Bypass Audio Adapter with Aux, Optical, Dual Link Support for TV, Home Stereo, PC, Headphones, Speakers, Model: CB-BT27"/>
    <s v="Electronics"/>
    <s v="HomeTheater,TV&amp;Video"/>
    <s v="AVReceivers&amp;Amplifiers"/>
    <s v="AVReceivers&amp;Amplifiers"/>
    <n v="1990"/>
    <n v="3100"/>
    <n v="0.36"/>
    <s v="No"/>
    <n v="4"/>
    <n v="4"/>
    <n v="4"/>
    <n v="897"/>
    <n v="11.813105346669218"/>
    <n v="1785030"/>
    <s v="&gt;₹5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7RN7BBK"/>
    <s v="Kitchen Kit Electric Kettle, 1.8L Stainless Steel Tea Kettle, Fast Boil Water Warmer with Auto Shut Off and Boil Dry Protection Tech"/>
    <s v="Home&amp;Kitchen"/>
    <s v="Kitchen&amp;HomeAppliances"/>
    <s v="SmallKitchenAppliances"/>
    <s v="Kettles&amp;HotWaterDispensers"/>
    <n v="479"/>
    <n v="1999"/>
    <n v="0.76"/>
    <s v="Yes"/>
    <n v="3.4"/>
    <n v="3"/>
    <n v="3.9428571428571431"/>
    <n v="1066"/>
    <n v="11.939619710873624"/>
    <n v="510614"/>
    <s v="₹200-₹500"/>
    <s v=". The tough pure metal stainless-steel build makes it very sturdy and the inside part is only made from premium food grade stainless steel that keep your water out of the contamination from plastic materials and chemicals"/>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HK9JH4F"/>
    <s v="Smashtronics¬Æ - Case for Firetv Remote, Fire Stick Remote Cover Case, Silicone Cover for TV Firestick 4K/TV 2nd Gen(3rd Gen) Remote Control - Light Weight/Anti Slip/Shockproof (Black)"/>
    <s v="Electronics"/>
    <s v="HomeTheater,TV&amp;Video"/>
    <s v="Accessories"/>
    <s v="RemoteControls"/>
    <n v="199"/>
    <n v="399"/>
    <n v="0.5"/>
    <s v="Yes"/>
    <n v="4.2"/>
    <n v="4"/>
    <n v="3.7738095238095251"/>
    <n v="1335"/>
    <n v="11.796198181312267"/>
    <n v="265665"/>
    <s v="&lt;₹20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BK1K598K"/>
    <s v="AGARO LR2007 Lint Remover, Rechargeable, for Woolen Sweaters, Blankets, Jackets, Burr Remover, Pill Remover From Carpets, Curtains"/>
    <s v="Home&amp;Kitchen"/>
    <s v="Kitchen&amp;HomeAppliances"/>
    <s v="Vacuum,Cleaning&amp;Ironing"/>
    <s v="Irons,Steamers&amp;Accessories"/>
    <n v="678"/>
    <n v="1499"/>
    <n v="0.55000000000000004"/>
    <s v="Yes"/>
    <n v="4.2"/>
    <n v="4"/>
    <n v="3.9833333333333334"/>
    <n v="900"/>
    <n v="11.769653750733267"/>
    <n v="610200"/>
    <s v="&gt;₹5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L835C3V"/>
    <s v="Smashtronics¬Æ - Case for Firetv Remote, Fire Stick Remote Cover Case, Silicone Cover for TV Firestick 4K/TV 2nd Gen(3rd Gen) Remote Control - Light Weight/Anti Slip/Shockproof (Black)"/>
    <s v="Electronics"/>
    <s v="HomeTheater,TV&amp;Video"/>
    <s v="Accessories"/>
    <s v="RemoteControls"/>
    <n v="199"/>
    <n v="399"/>
    <n v="0.5"/>
    <s v="Yes"/>
    <n v="4.2"/>
    <n v="4"/>
    <n v="3.7634146341463426"/>
    <n v="1335"/>
    <n v="11.763705768071443"/>
    <n v="265665"/>
    <s v="&lt;₹20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7YCBSCYB"/>
    <s v="AmazonBasics Induction Cooktop 1600 Watt (Black)"/>
    <s v="Home&amp;Kitchen"/>
    <s v="Kitchen&amp;HomeAppliances"/>
    <s v="SmallKitchenAppliances"/>
    <s v="InductionCooktop"/>
    <n v="1999"/>
    <n v="3300"/>
    <n v="0.39"/>
    <s v="No"/>
    <n v="4.2"/>
    <n v="4"/>
    <n v="4.0666666666666664"/>
    <n v="780"/>
    <n v="11.763447537767687"/>
    <n v="1559220"/>
    <s v="&gt;₹5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H3BXWTK"/>
    <s v="Venus Digital Kitchen Weighing Scale &amp; Food Weight Machine for Health, Fitness, Home Baking &amp; Cooking Scale, 2 Year Warranty &amp; Battery Included (Weighing Scale Without Bowl) Capacity 10 Kg, 1 Gm"/>
    <s v="Home&amp;Kitchen"/>
    <s v="Kitchen&amp;HomeAppliances"/>
    <s v="SmallKitchenAppliances"/>
    <s v="DigitalKitchenScales"/>
    <n v="599"/>
    <n v="2799"/>
    <n v="0.79"/>
    <s v="Yes"/>
    <n v="3.9"/>
    <n v="4"/>
    <n v="4.2333333333333334"/>
    <n v="578"/>
    <n v="11.695339253112813"/>
    <n v="346222"/>
    <s v="&gt;₹50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977CGNJJ"/>
    <s v="AGARO Royal Stand 1000W Mixer with 5L SS Bowl and 8 Speed Setting, Includes Whisking Cone, Mixing Beater &amp; Dough Hook, and Splash Guard, 2 Years Warranty, (Black), Medium (33554)"/>
    <s v="Home&amp;Kitchen"/>
    <s v="Kitchen&amp;HomeAppliances"/>
    <s v="SmallKitchenAppliances"/>
    <s v="StandMixers"/>
    <n v="5999"/>
    <n v="11495"/>
    <n v="0.48"/>
    <s v="No"/>
    <n v="4.3"/>
    <n v="4"/>
    <n v="4.3"/>
    <n v="534"/>
    <n v="11.731921262691282"/>
    <n v="3203466"/>
    <s v="&gt;₹50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9J4YQYX3"/>
    <s v="Borosil Electric Egg Boiler, 8 Egg Capacity, For Hard, Soft, Medium Boiled Eggs, Steamed Vegetables, Transparent Lid, Stainless Steel Exterior (500 Watts)"/>
    <s v="Home&amp;Kitchen"/>
    <s v="Kitchen&amp;HomeAppliances"/>
    <s v="SmallKitchenAppliances"/>
    <s v="EggBoilers"/>
    <n v="1399"/>
    <n v="2290"/>
    <n v="0.39"/>
    <s v="No"/>
    <n v="4.4000000000000004"/>
    <n v="4"/>
    <n v="4.4000000000000004"/>
    <n v="461"/>
    <n v="11.724424692446954"/>
    <n v="644939"/>
    <s v="&gt;₹50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CKJJN8R"/>
    <s v="Hindware Atlantic Xceed 5L 3kW Instant Water Heater with Copper Heating Element and High Grade Stainless Steel Tank"/>
    <s v="Home&amp;Kitchen"/>
    <s v="Heating,Cooling&amp;AirQuality"/>
    <s v="WaterHeaters&amp;Geysers"/>
    <s v="InstantWaterHeaters"/>
    <n v="3599"/>
    <n v="7290"/>
    <n v="0.51"/>
    <s v="Yes"/>
    <n v="3.9"/>
    <n v="4"/>
    <n v="3.9363636363636361"/>
    <n v="942"/>
    <n v="11.708759663229666"/>
    <n v="3390258"/>
    <s v="&gt;₹50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989W6J2F"/>
    <s v="ENEM Sealing Machine | 12 Inch (300 mm) | 1 Year Warranty | Full Customer Support | Beep Sound Function | Plastic Packing Machine | Plastic Bag Sealing Machine | Heat Sealer Machine | Plastic Sealing Machine | Blue | Made in India"/>
    <s v="Home&amp;Kitchen"/>
    <s v="Kitchen&amp;HomeAppliances"/>
    <s v="SmallKitchenAppliances"/>
    <s v="VacuumSealers"/>
    <n v="1595"/>
    <n v="1799"/>
    <n v="0.11"/>
    <s v="No"/>
    <n v="4"/>
    <n v="4"/>
    <n v="3.38"/>
    <n v="2877"/>
    <n v="11.691726868849981"/>
    <n v="4588815"/>
    <s v="&gt;₹50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8Y57TPDM"/>
    <s v="Duracell CR2016 3V Lithium Coin Battery, 5 pcs, 2016 Coin Button Cell Battery, DL2016"/>
    <s v="Electronics"/>
    <s v="GeneralPurposeBatteries&amp;BatteryChargers"/>
    <s v="Batteries"/>
    <s v="Batteries"/>
    <n v="116"/>
    <n v="200"/>
    <n v="0.42"/>
    <s v="No"/>
    <n v="4.3"/>
    <n v="4"/>
    <n v="4.3499999999999996"/>
    <n v="485"/>
    <n v="11.686867771290975"/>
    <n v="56260"/>
    <s v="&lt;₹2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F6KL23R"/>
    <s v="SKYTONE Stainless Steel Electric Meat Grinders with Bowl 700W Heavy for Kitchen Food Chopper, Meat, Vegetables, Onion , Garlic Slicer Dicer, Fruit &amp; Nuts Blender (2L, 700 Watts)"/>
    <s v="Home&amp;Kitchen"/>
    <s v="Kitchen&amp;HomeAppliances"/>
    <s v="SmallKitchenAppliances"/>
    <s v="MiniFoodProcessors&amp;Choppers"/>
    <n v="1414"/>
    <n v="2799"/>
    <n v="0.49"/>
    <s v="No"/>
    <n v="4"/>
    <n v="4"/>
    <n v="3.6666666666666665"/>
    <n v="1498"/>
    <n v="11.644605987110358"/>
    <n v="2118172"/>
    <s v="&gt;₹50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5K14P86"/>
    <s v="Saiyam Stainless Steel Espresso Maker Stovetop Coffee Percolator Italian Coffee Maker Moka Pot (4 Cup - 200 ml, Silver)"/>
    <s v="Home&amp;Kitchen"/>
    <s v="Kitchen&amp;HomeAppliances"/>
    <s v="Coffee,Tea&amp;Espresso"/>
    <s v="StovetopEspressoPots"/>
    <n v="599"/>
    <n v="1299"/>
    <n v="0.54"/>
    <s v="Yes"/>
    <n v="4.2"/>
    <n v="4"/>
    <n v="4.2"/>
    <n v="590"/>
    <n v="11.640667419701273"/>
    <n v="353410"/>
    <s v="&gt;₹50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BNDRK886"/>
    <s v="IONIX Activated Carbon Faucet Water Filters Universal Interface Home Kitchen Faucet Tap Water | Tap filter Multilayer | Clean Purifier Filter Cartridge Five Layer Water Filter-Pack of 1"/>
    <s v="Home&amp;Kitchen"/>
    <s v="Kitchen&amp;HomeAppliances"/>
    <s v="WaterPurifiers&amp;Accessories"/>
    <s v="WaterPurifierAccessories"/>
    <n v="185"/>
    <n v="599"/>
    <n v="0.69"/>
    <s v="Yes"/>
    <n v="3.9"/>
    <n v="4"/>
    <n v="3.7333333333333338"/>
    <n v="1306"/>
    <n v="11.634095526967366"/>
    <n v="241610"/>
    <s v="&lt;₹20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N3BFP4M"/>
    <s v="Bajaj New Shakti Neo Plus 15 Litre 4 Star Rated Storage Water Heater (Geyser) with Multiple Safety System, White"/>
    <s v="Home&amp;Kitchen"/>
    <s v="Heating,Cooling&amp;AirQuality"/>
    <s v="WaterHeaters&amp;Geysers"/>
    <s v="StorageWaterHeaters"/>
    <n v="5499"/>
    <n v="11500"/>
    <n v="0.52"/>
    <s v="Yes"/>
    <n v="3.9"/>
    <n v="4"/>
    <n v="3.9"/>
    <n v="959"/>
    <n v="11.630857808854316"/>
    <n v="5273541"/>
    <s v="&gt;₹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B4DT8MKT"/>
    <s v="Wecool Unbreakable 3 in 1 Charging Cable with 3A Speed, Fast Charging Multi Purpose Cable 1.25 Mtr Long, Type C cable, Micro Usb Cable and Cable for iPhone, White"/>
    <s v="Computers&amp;Accessories"/>
    <s v="Accessories&amp;Peripherals"/>
    <s v="Cables&amp;Accessories"/>
    <s v="Cables"/>
    <n v="348"/>
    <n v="1499"/>
    <n v="0.77"/>
    <s v="Yes"/>
    <n v="4.2"/>
    <n v="4"/>
    <n v="4.126829268292683"/>
    <n v="656"/>
    <n v="11.627611232427192"/>
    <n v="228288"/>
    <s v="₹200-₹50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912WJ87V"/>
    <s v="Reffair AX30 [MAX] Portable Air Purifier for Car, Home &amp; Office | Smart Ionizer Function | H13 Grade True HEPA Filter [Internationally Tested] Aromabuds Fragrance Option - Black"/>
    <s v="Car&amp;Motorbike"/>
    <s v="CarAccessories"/>
    <s v="InteriorAccessories"/>
    <s v="AirPurifiers&amp;Ionizers"/>
    <n v="2339"/>
    <n v="4000"/>
    <n v="0.42"/>
    <s v="No"/>
    <n v="3.8"/>
    <n v="4"/>
    <n v="3.8"/>
    <n v="1118"/>
    <n v="11.58555432880773"/>
    <n v="2615002"/>
    <s v="&gt;₹5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7F1T31ZZ"/>
    <s v="Raffles Premium Stainless Steel South Indian Coffee Filter/Drip Coffee Maker, 2-3 Cups, 150 ml"/>
    <s v="Home&amp;Kitchen"/>
    <s v="Kitchen&amp;HomeAppliances"/>
    <s v="Coffee,Tea&amp;Espresso"/>
    <s v="DripCoffeeMachines"/>
    <n v="249"/>
    <n v="400"/>
    <n v="0.38"/>
    <s v="No"/>
    <n v="4.0999999999999996"/>
    <n v="4"/>
    <n v="4.0666666666666664"/>
    <n v="693"/>
    <n v="11.55486184651641"/>
    <n v="172557"/>
    <s v="₹200-₹500"/>
    <s v="Crafted from Stainless Steel; Rust-proof|Ideal for making authentic South Indian filter coffee|Capacity: 150 ml; Size: Diameter - 5.5 cms; Height - 13.5 cms|Package Content: 1-Pc. Coffee Filter|Size Name: 2 Cups; Human Interface Input: Unknown"/>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81NHWT6Z"/>
    <s v="LOHAYA Television Remote Compatible with Samsung Smart LED/LCD/HD TV Remote Control [ Compatible for All Samsung Tv Remote Control ]"/>
    <s v="Electronics"/>
    <s v="HomeTheater,TV&amp;Video"/>
    <s v="Accessories"/>
    <s v="RemoteControls"/>
    <n v="299"/>
    <n v="1199"/>
    <n v="0.75"/>
    <s v="Yes"/>
    <n v="3.9"/>
    <n v="4"/>
    <n v="3.7525000000000004"/>
    <n v="1193"/>
    <n v="11.546458736292047"/>
    <n v="356707"/>
    <s v="₹200-₹50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8ZXZ362Z"/>
    <s v="akiara - Makes life easy Mini Sewing Machine for Home Tailoring use | Mini Silai Machine with Sewing Kit Set Sewing Box with Thread Scissors, Needle All in One Sewing Accessories (White &amp; Purple)"/>
    <s v="Home&amp;Kitchen"/>
    <s v="Kitchen&amp;HomeAppliances"/>
    <s v="SewingMachines&amp;Accessories"/>
    <s v="Sewing&amp;EmbroideryMachines"/>
    <n v="1563"/>
    <n v="3098"/>
    <n v="0.5"/>
    <s v="Yes"/>
    <n v="3.5"/>
    <n v="4"/>
    <n v="3.4333333333333336"/>
    <n v="2283"/>
    <n v="11.531523275203417"/>
    <n v="3568329"/>
    <s v="&gt;₹50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8XLR6DSB"/>
    <s v="akiara - Makes life easy Electric Handy Sewing/Stitch Handheld Cordless Portable White Sewing Machine for Home Tailoring, Hand Machine | Mini Silai | White Hand Machine with Adapter"/>
    <s v="Home&amp;Kitchen"/>
    <s v="Kitchen&amp;HomeAppliances"/>
    <s v="SewingMachines&amp;Accessories"/>
    <s v="Sewing&amp;EmbroideryMachines"/>
    <n v="721"/>
    <n v="1499"/>
    <n v="0.52"/>
    <s v="Yes"/>
    <n v="3.1"/>
    <n v="3"/>
    <n v="3.4000000000000004"/>
    <n v="2449"/>
    <n v="11.523164686839412"/>
    <n v="1765729"/>
    <s v="&gt;₹5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WWKM5HQ"/>
    <s v="Crompton Highspeed Markle Prime 1200 mm (48 inch) Anti-Dust Ceiling Fan with Energy Efficient 55W Motor (Burgundy)"/>
    <s v="Home&amp;Kitchen"/>
    <s v="Heating,Cooling&amp;AirQuality"/>
    <s v="Fans"/>
    <s v="CeilingFans"/>
    <n v="2599"/>
    <n v="4780"/>
    <n v="0.46"/>
    <s v="No"/>
    <n v="3.9"/>
    <n v="4"/>
    <n v="3.9"/>
    <n v="898"/>
    <n v="11.519662797759592"/>
    <n v="2333902"/>
    <s v="&gt;₹50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7SYYVP69"/>
    <s v="iBELL SEK170BM Premium Electric Kettle, 1.7 Litre, Stainless Steel with Coating,1500W Auto Cut-Off, Silver with Black"/>
    <s v="Home&amp;Kitchen"/>
    <s v="Kitchen&amp;HomeAppliances"/>
    <s v="SmallKitchenAppliances"/>
    <s v="Kettles&amp;HotWaterDispensers"/>
    <n v="809"/>
    <n v="1950"/>
    <n v="0.59"/>
    <s v="Yes"/>
    <n v="3.9"/>
    <n v="4"/>
    <n v="4.0333333333333341"/>
    <n v="710"/>
    <n v="11.502540722943392"/>
    <n v="574390"/>
    <s v="&gt;₹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9CMP1SC8"/>
    <s v="Ambrane 2 in 1 Type-C &amp; Micro USB Cable with 60W / 3A Fast Charging, 480 mbps High Data, PD Technology &amp; Quick Charge 3.0, Compatible with All Type-C &amp; Micro USB Devices (ABDC-10, Black)"/>
    <s v="Computers&amp;Accessories"/>
    <s v="Accessories&amp;Peripherals"/>
    <s v="Cables&amp;Accessories"/>
    <s v="Cables"/>
    <n v="199"/>
    <n v="499"/>
    <n v="0.6"/>
    <s v="Yes"/>
    <n v="4.0999999999999996"/>
    <n v="4"/>
    <n v="4.1249999999999991"/>
    <n v="602"/>
    <n v="11.468808912578121"/>
    <n v="119798"/>
    <s v="&lt;₹20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WF4Q7B3"/>
    <s v="Wipro Vesta 1380W Cordless Steam Iron Quick heat up with 20gm/ min Steam Burst, Scratch resistant Ceramic soleplate ,Vertical and Horizontal Ironing, Steam burst of upto .8g/ shot"/>
    <s v="Home&amp;Kitchen"/>
    <s v="Kitchen&amp;HomeAppliances"/>
    <s v="Vacuum,Cleaning&amp;Ironing"/>
    <s v="Irons,Steamers&amp;Accessories"/>
    <n v="1799"/>
    <n v="2599"/>
    <n v="0.31"/>
    <s v="No"/>
    <n v="3.6"/>
    <n v="4"/>
    <n v="3.9705882352941178"/>
    <n v="771"/>
    <n v="11.465539280744833"/>
    <n v="1387029"/>
    <s v="&gt;₹500"/>
    <s v="Scratch resistant, easy glide ceramic soleplate. 360¬∞ Swivel Cord|Non-Stick PTFE coated Ceramic soleplate for smooth ironing, Dry/Steam/Spray Ironing|Variable Steam Control with self cleaning feature|Large 200 ml water tank for longer ironing session|Auto Cleaning Technology"/>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ZDVL7L8"/>
    <s v="TTK Prestige Limited Orion Mixer Grinder 500 Watts, 3 Jars (1200ml, 1000ml, 500ml) (Red)"/>
    <s v="Home&amp;Kitchen"/>
    <s v="Kitchen&amp;HomeAppliances"/>
    <s v="SmallKitchenAppliances"/>
    <s v="MixerGrinders"/>
    <n v="2199"/>
    <n v="3895"/>
    <n v="0.44"/>
    <s v="No"/>
    <n v="3.9"/>
    <n v="4"/>
    <n v="3.7750000000000004"/>
    <n v="1085"/>
    <n v="11.460257590329427"/>
    <n v="2385915"/>
    <s v="&gt;₹500"/>
    <s v="Ergonomic Design|Strong 500 W Motor|Superior Quality Body|3 Super-effcient Blades|Sturdy Handles, 3 Stainless Steel Jars"/>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B2CPVXHX"/>
    <s v="Robustrion Anti-Scratch &amp; Smudge Proof Tempered Glass Screen Protector for Xiaomi Mi Pad 5 11 inch"/>
    <s v="Computers&amp;Accessories"/>
    <s v="Accessories&amp;Peripherals"/>
    <s v="TabletAccessories"/>
    <s v="ScreenProtectors"/>
    <n v="379"/>
    <n v="1499"/>
    <n v="0.75"/>
    <s v="Yes"/>
    <n v="4.0999999999999996"/>
    <n v="4"/>
    <n v="4.05"/>
    <n v="670"/>
    <n v="11.448226206684417"/>
    <n v="253930"/>
    <s v="₹200-₹50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18SJJ0GE"/>
    <s v="Libra Roti Maker Electric Automatic | chapati Maker Electric Automatic | roti Maker Machine with 900 Watts for Making Roti/Chapati/Parathas - Stainless Steel"/>
    <s v="Home&amp;Kitchen"/>
    <s v="Kitchen&amp;HomeAppliances"/>
    <s v="SmallKitchenAppliances"/>
    <s v="RotiMakers"/>
    <n v="1999"/>
    <n v="2999"/>
    <n v="0.33"/>
    <s v="No"/>
    <n v="4.4000000000000004"/>
    <n v="4"/>
    <n v="4.4000000000000004"/>
    <n v="388"/>
    <n v="11.395778245833116"/>
    <n v="775612"/>
    <s v="&gt;₹50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84N18QZY"/>
    <s v="Belkin USB C to USB-C Fast Charging Type C Cable, 60W PD, 3.3 feet (1 meter) for Laptop, Personal Computer, Tablet, Smartphone - Black, USB-IF Certified"/>
    <s v="Computers&amp;Accessories"/>
    <s v="Accessories&amp;Peripherals"/>
    <s v="Cables&amp;Accessories"/>
    <s v="Cables"/>
    <n v="599"/>
    <n v="849"/>
    <n v="0.28999999999999998"/>
    <s v="No"/>
    <n v="4.5"/>
    <n v="5"/>
    <n v="4.1256410256410252"/>
    <n v="577"/>
    <n v="11.394722800047772"/>
    <n v="345623"/>
    <s v="&gt;₹50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9VGS66FV"/>
    <s v="Tesora - Inspired by you Large Premium Electric Kettle 1.8L, Stainless Steel Inner Body - Auto Power Cut, Boil Dry Protection &amp; Cool Touch Double Wall, Portable | 1500 Watts |1 Year Warranty | (White)"/>
    <s v="Home&amp;Kitchen"/>
    <s v="Kitchen&amp;HomeAppliances"/>
    <s v="SmallKitchenAppliances"/>
    <s v="Kettles&amp;HotWaterDispensers"/>
    <n v="1349"/>
    <n v="1850"/>
    <n v="0.27"/>
    <s v="No"/>
    <n v="4.4000000000000004"/>
    <n v="4"/>
    <n v="4.0600000000000005"/>
    <n v="638"/>
    <n v="11.390333484123106"/>
    <n v="860662"/>
    <s v="&gt;₹5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1N1XVVLC"/>
    <s v="Bajaj OFR Room Heater, 13 Fin 2900 Watts Oil Filled Room Heater with 400W PTC Ceramic Fan Heater, ISI Approved (Majesty 13F Plus Black)"/>
    <s v="Home&amp;Kitchen"/>
    <s v="Heating,Cooling&amp;AirQuality"/>
    <s v="RoomHeaters"/>
    <s v="FanHeaters"/>
    <n v="9590"/>
    <n v="15999"/>
    <n v="0.4"/>
    <s v="No"/>
    <n v="4.0999999999999996"/>
    <n v="4"/>
    <n v="3.7833333333333337"/>
    <n v="1017"/>
    <n v="11.379312426769467"/>
    <n v="9753030"/>
    <s v="&gt;₹50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8HD7JQHX"/>
    <s v="HUMBLE Dynamic Lapel Collar Mic Voice Recording Filter Microphone for Singing Youtube SmartPhones, Black"/>
    <s v="Computers&amp;Accessories"/>
    <s v="Accessories&amp;Peripherals"/>
    <s v="Audio&amp;VideoAccessories"/>
    <s v="PCMicrophones"/>
    <n v="199"/>
    <n v="499"/>
    <n v="0.6"/>
    <s v="Yes"/>
    <n v="3.3"/>
    <n v="3"/>
    <n v="3.3"/>
    <n v="2804"/>
    <n v="11.378178456454195"/>
    <n v="557996"/>
    <s v="&lt;₹20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93ZNQZ2Y"/>
    <s v="LOHAYA Remote Compatible for Mi Smart LED TV 4A Remote Control (32&quot;/43&quot;) [ Compatible for Mi Tv Remote Control ] [ Compatible for Mi Smart LED Tv Remote Control ]"/>
    <s v="Electronics"/>
    <s v="HomeTheater,TV&amp;Video"/>
    <s v="Accessories"/>
    <s v="RemoteControls"/>
    <n v="249"/>
    <n v="799"/>
    <n v="0.69"/>
    <s v="Yes"/>
    <n v="3.8"/>
    <n v="4"/>
    <n v="3.7487179487179492"/>
    <n v="1079"/>
    <n v="11.371450078261336"/>
    <n v="268671"/>
    <s v="₹200-₹50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9XRBJ94N"/>
    <s v="iBELL SM1301 3-in-1 Sandwich Maker with Detachable Plates for Toast / Waffle / Grill , 750 Watt (Black)"/>
    <s v="Home&amp;Kitchen"/>
    <s v="Kitchen&amp;HomeAppliances"/>
    <s v="SmallKitchenAppliances"/>
    <s v="SandwichMakers"/>
    <n v="2092"/>
    <n v="4600"/>
    <n v="0.55000000000000004"/>
    <s v="Yes"/>
    <n v="4.3"/>
    <n v="4"/>
    <n v="4.1333333333333337"/>
    <n v="562"/>
    <n v="11.368768032052232"/>
    <n v="1175704"/>
    <s v="&gt;₹5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9RZS1NQT"/>
    <s v="Sounce 65W OnePlus Dash Warp Charge Cable, 6.5A Type-C to USB C PD Data Sync Fast Charging Cable Compatible with One Plus 8T/ 9/ 9R/ 9 pro/ 9RT/ 10R/ Nord &amp; for All Type C Devices ‚Äì Red, 1 Meter"/>
    <s v="Computers&amp;Accessories"/>
    <s v="Accessories&amp;Peripherals"/>
    <s v="Cables&amp;Accessories"/>
    <s v="Cables"/>
    <n v="199"/>
    <n v="999"/>
    <n v="0.8"/>
    <s v="Yes"/>
    <n v="4"/>
    <n v="4"/>
    <n v="4.1157894736842096"/>
    <n v="576"/>
    <n v="11.364418346777796"/>
    <n v="114624"/>
    <s v="&lt;₹2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9Q3M3WLJ"/>
    <s v="Robustrion [Anti-Scratch] &amp; [Smudge Proof] [Bubble Free] Premium Tempered Glass Screen Protector Guard for Samsung Galaxy Tab A8 10.5 inch [SM-X200/X205/X207] 2022"/>
    <s v="Computers&amp;Accessories"/>
    <s v="Accessories&amp;Peripherals"/>
    <s v="TabletAccessories"/>
    <s v="ScreenProtectors"/>
    <n v="399"/>
    <n v="1499"/>
    <n v="0.73"/>
    <s v="Yes"/>
    <n v="4"/>
    <n v="4"/>
    <n v="4"/>
    <n v="691"/>
    <n v="11.360424377827032"/>
    <n v="275709"/>
    <s v="₹200-₹5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B72BSW7K"/>
    <s v="SKE Bed Study Table Portable Wood Multifunction Laptop-Table Lapdesk for Children Bed Foldabe Table Work with Tablet Slot &amp; Cup Holder Brown Black"/>
    <s v="Computers&amp;Accessories"/>
    <s v="Accessories&amp;Peripherals"/>
    <s v="LaptopAccessories"/>
    <s v="Lapdesks"/>
    <n v="263"/>
    <n v="699"/>
    <n v="0.62"/>
    <s v="Yes"/>
    <n v="3.5"/>
    <n v="4"/>
    <n v="4"/>
    <n v="690"/>
    <n v="11.357912189496794"/>
    <n v="181470"/>
    <s v="₹200-₹5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B16KD737"/>
    <s v="VW 80 cm (32 inches) Playwall Frameless Series HD Ready Android Smart LED TV VW3251 (Black)"/>
    <s v="Electronics"/>
    <s v="HomeTheater,TV&amp;Video"/>
    <s v="Televisions"/>
    <s v="SmartTelevisions"/>
    <n v="8499"/>
    <n v="15999"/>
    <n v="0.47"/>
    <s v="No"/>
    <n v="4.3"/>
    <n v="4"/>
    <n v="4.0857142857142845"/>
    <n v="592"/>
    <n v="11.329909175745412"/>
    <n v="5031408"/>
    <s v="&gt;₹50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86GVRP63"/>
    <s v="Amazon Basics 650 Watt Drip Coffee Maker with Borosilicate Carafe"/>
    <s v="Home&amp;Kitchen"/>
    <s v="Kitchen&amp;HomeAppliances"/>
    <s v="Coffee,Tea&amp;Espresso"/>
    <s v="DripCoffeeMachines"/>
    <n v="1189"/>
    <n v="2400"/>
    <n v="0.5"/>
    <s v="Yes"/>
    <n v="4.0999999999999996"/>
    <n v="4"/>
    <n v="4.05"/>
    <n v="618"/>
    <n v="11.306347128531478"/>
    <n v="734802"/>
    <s v="&gt;₹5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B9LDCX89"/>
    <s v="STRIFF Mpad Mouse Mat 230X190X3mm Gaming Mouse Pad, Non-Slip Rubber Base, Waterproof Surface, Premium-Textured, Compatible with Laser and Optical Mice(Universe Black)"/>
    <s v="Computers&amp;Accessories"/>
    <s v="Accessories&amp;Peripherals"/>
    <s v="Keyboards,Mice&amp;InputDevices"/>
    <s v="Keyboard&amp;MiceAccessories"/>
    <n v="129"/>
    <n v="999"/>
    <n v="0.87"/>
    <s v="Yes"/>
    <n v="4.2"/>
    <n v="4"/>
    <n v="4.2"/>
    <n v="491"/>
    <n v="11.306253431622913"/>
    <n v="63339"/>
    <s v="&lt;₹200"/>
    <s v="9.4 Inches X 7.9 Inches) 240mm x 200mm x 2mm Size: This mouse pad is ideal for Gamers, Graphic Designers, Students, or anyone using mouse for long sessions. This helps to improve the gaming experience for gamers or the work efficiency in the office."/>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G147SZD"/>
    <s v="NEXOMS Instant Heating Water Tap Wall Mounted with 3 Pin Indian Plug (16Amp)"/>
    <s v="Home&amp;Kitchen"/>
    <s v="Heating,Cooling&amp;AirQuality"/>
    <s v="WaterHeaters&amp;Geysers"/>
    <s v="InstantWaterHeaters"/>
    <n v="2699"/>
    <n v="3799"/>
    <n v="0.28999999999999998"/>
    <s v="No"/>
    <n v="4"/>
    <n v="4"/>
    <n v="3.94"/>
    <n v="727"/>
    <n v="11.276797634493366"/>
    <n v="1962173"/>
    <s v="&gt;₹500"/>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G2VTHQM"/>
    <s v="AGARO Classic Portable Yogurt Maker, 1.2L Capacity, Electric, Automatic, Grey and White, Medium (33603)"/>
    <s v="Home&amp;Kitchen"/>
    <s v="Kitchen&amp;HomeAppliances"/>
    <s v="SmallKitchenAppliances"/>
    <s v="YogurtMakers"/>
    <n v="587"/>
    <n v="1295"/>
    <n v="0.55000000000000004"/>
    <s v="Yes"/>
    <n v="4.0999999999999996"/>
    <n v="4"/>
    <n v="4.0999999999999996"/>
    <n v="557"/>
    <n v="11.261200215644072"/>
    <n v="326959"/>
    <s v="&gt;₹500"/>
    <s v="1.2 Litres Capacity|Double Deck Seal|Stainless Steel Bowl|Fully Automatic|1 Year Warranty|Product Dimensions: 16.5 x 16.5 x 11 Centimeters, Item Weight: 800 Grams"/>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B7DHSKS7"/>
    <s v="Nokia 8210 4G Volte keypad Phone with Dual SIM, Big Display, inbuilt MP3 Player &amp; Wireless FM Radio | Blue"/>
    <s v="Electronics"/>
    <s v="Mobiles&amp;Accessories"/>
    <s v="Smartphones&amp;BasicMobiles"/>
    <s v="BasicMobiles"/>
    <n v="3799"/>
    <n v="5299"/>
    <n v="0.28000000000000003"/>
    <s v="No"/>
    <n v="3.5"/>
    <n v="4"/>
    <n v="3.5"/>
    <n v="1641"/>
    <n v="11.253806034741977"/>
    <n v="6234159"/>
    <s v="&gt;₹50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B2DJDCPX"/>
    <s v="SWAPKART Fast Charging Cable and Data Sync USB Cable Compatible for iPhone 6/6S/7/7+/8/8+/10/11, 12, 13 Pro max iPad Air/Mini, iPod and iOS Devices (White)"/>
    <s v="Computers&amp;Accessories"/>
    <s v="Accessories&amp;Peripherals"/>
    <s v="Cables&amp;Accessories"/>
    <s v="Cables"/>
    <n v="209"/>
    <n v="499"/>
    <n v="0.57999999999999996"/>
    <s v="Yes"/>
    <n v="3.9"/>
    <n v="4"/>
    <n v="4.1189189189189195"/>
    <n v="536"/>
    <n v="11.244542733530063"/>
    <n v="112024"/>
    <s v="₹200-₹50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L7J3T31"/>
    <s v="Noir Aqua - 5pcs PP Spun Filter + 1 Spanner | for All Types of RO Water purifiers (5 Piece, White, 10 Inch, 5 Micron) - RO Spun Filter Cartridge Sponge Replacement Water Filter Candle"/>
    <s v="Home&amp;Kitchen"/>
    <s v="Kitchen&amp;HomeAppliances"/>
    <s v="WaterPurifiers&amp;Accessories"/>
    <s v="WaterPurifierAccessories"/>
    <n v="379"/>
    <n v="919"/>
    <n v="0.59"/>
    <s v="Yes"/>
    <n v="4"/>
    <n v="4"/>
    <n v="3.7"/>
    <n v="1090"/>
    <n v="11.239951577176866"/>
    <n v="413110"/>
    <s v="₹200-₹50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8JV91JTK"/>
    <s v="JM SELLER 180 W 2021 Edition Electric Beater High Speed Hand Mixer Egg Beater for Cake Making and Whipping Cream with 7 Speed Control (White) with Free Spatula and Oil Brush"/>
    <s v="Home&amp;Kitchen"/>
    <s v="Kitchen&amp;HomeAppliances"/>
    <s v="SmallKitchenAppliances"/>
    <s v="HandMixers"/>
    <n v="474"/>
    <n v="1299"/>
    <n v="0.64"/>
    <s v="Yes"/>
    <n v="4.0999999999999996"/>
    <n v="4"/>
    <n v="4.0999999999999996"/>
    <n v="550"/>
    <n v="11.238721555292317"/>
    <n v="260700"/>
    <s v="₹200-₹50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8Y5QJTVK"/>
    <s v="Duracell CR2025 3V Lithium Coin Battery, 5 pcs, 2025 Coin Button Cell Battery, DL2025"/>
    <s v="Electronics"/>
    <s v="GeneralPurposeBatteries&amp;BatteryChargers"/>
    <s v="Batteries"/>
    <s v="Batteries"/>
    <n v="116"/>
    <n v="200"/>
    <n v="0.42"/>
    <s v="No"/>
    <n v="4.4000000000000004"/>
    <n v="4"/>
    <n v="4.4000000000000004"/>
    <n v="357"/>
    <n v="11.237085317233049"/>
    <n v="41412"/>
    <s v="&lt;₹2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8498H13H"/>
    <s v="HP GK320 Wired Full Size RGB Backlight Mechanical Gaming Keyboard, 4 LED Indicators, Mechanical Switches, Double Injection Key Caps, and Windows Lock Key(4QN01AA)"/>
    <s v="Computers&amp;Accessories"/>
    <s v="Accessories&amp;Peripherals"/>
    <s v="PCGamingPeripherals"/>
    <s v="GamingKeyboards"/>
    <n v="1519"/>
    <n v="3499"/>
    <n v="0.56999999999999995"/>
    <s v="Yes"/>
    <n v="4.3"/>
    <n v="4"/>
    <n v="4.3"/>
    <n v="408"/>
    <n v="11.230410224431569"/>
    <n v="619752"/>
    <s v="&gt;₹500"/>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9PTT8DZF"/>
    <s v="Lenovo USB A to Type-C Tangle-free¬†¬†Aramid fiber braided¬†1.2m cable with 4A Fast charging &amp; 480 MBPS data transmission, certified 10000+ bend lifespan, Metallic Grey"/>
    <s v="Computers&amp;Accessories"/>
    <s v="Accessories&amp;Peripherals"/>
    <s v="Cables&amp;Accessories"/>
    <s v="Cables"/>
    <n v="417.44"/>
    <n v="670"/>
    <n v="0.38"/>
    <s v="No"/>
    <n v="3.9"/>
    <n v="4"/>
    <n v="4.125"/>
    <n v="523"/>
    <n v="11.217241558807872"/>
    <n v="218321.12"/>
    <s v="₹200-₹50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9R83SFYV"/>
    <s v="Akiara¬Æ - Makes life easy Mini Sewing Machine with Table Set | Tailoring Machine | Hand Sewing Machine with extension table, foot pedal, adapter"/>
    <s v="Home&amp;Kitchen"/>
    <s v="Kitchen&amp;HomeAppliances"/>
    <s v="SewingMachines&amp;Accessories"/>
    <s v="Sewing&amp;EmbroideryMachines"/>
    <n v="1484"/>
    <n v="2499"/>
    <n v="0.41"/>
    <s v="No"/>
    <n v="3.7"/>
    <n v="4"/>
    <n v="3.7"/>
    <n v="1067"/>
    <n v="11.20571363496239"/>
    <n v="1583428"/>
    <s v="&gt;₹500"/>
    <s v="AFTER SALES SERVICE Tailoring Machine is user-friendly. Please Contact Us by EMAIL if there is any issue during operation. We are always here and happy to assist every customer."/>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8HDCWDXD"/>
    <s v="Eureka Forbes Active Clean 700 Watts Powerful Suction &amp; Blower Vacuum Cleaner with Washable HEPA Filter &amp; 6 Accessories,1 Year Warranty,Compact,Light Weight &amp; Easy to use (Red &amp; Black)"/>
    <s v="Home&amp;Kitchen"/>
    <s v="Kitchen&amp;HomeAppliances"/>
    <s v="Vacuum,Cleaning&amp;Ironing"/>
    <s v="Vacuums&amp;FloorCare"/>
    <n v="3179"/>
    <n v="6999"/>
    <n v="0.55000000000000004"/>
    <s v="Yes"/>
    <n v="4"/>
    <n v="4"/>
    <n v="3.9"/>
    <n v="743"/>
    <n v="11.199134448628927"/>
    <n v="2361997"/>
    <s v="&gt;₹50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BNXFDTZ2"/>
    <s v="Fire-Boltt Tank 1.85&quot; Bluetooth Calling Smart Watch, 123 Sports Mode, 8 UI Interactions, Built in Speaker &amp; Mic, 7 Days Battery &amp; Fire-Boltt Health Suite"/>
    <s v="Electronics"/>
    <s v="WearableTechnology"/>
    <s v="SmartWatches"/>
    <s v="SmartWatches"/>
    <n v="2999"/>
    <n v="11999"/>
    <n v="0.75"/>
    <s v="Yes"/>
    <n v="4.4000000000000004"/>
    <n v="4"/>
    <n v="3.8769230769230769"/>
    <n v="768"/>
    <n v="11.188514425076317"/>
    <n v="2303232"/>
    <s v="&gt;₹50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B5GF6DQD"/>
    <s v="Noise Agile 2 Buzz Bluetooth Calling Smart Watch with 1.28&quot; TFT Display,Dual Button,in-Built Mic &amp; Speaker,AI Voice Assistant, Health Suite,in-Built Games, 100 Watch Faces-(Jet Black)"/>
    <s v="Electronics"/>
    <s v="WearableTechnology"/>
    <s v="SmartWatches"/>
    <s v="SmartWatches"/>
    <n v="2499"/>
    <n v="5999"/>
    <n v="0.57999999999999996"/>
    <s v="Yes"/>
    <n v="3.7"/>
    <n v="4"/>
    <n v="3.8333333333333326"/>
    <n v="828"/>
    <n v="11.187792367109379"/>
    <n v="2069172"/>
    <s v="&gt;₹50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9X76VL5L"/>
    <s v="boAt Airdopes 191G True Wireless Earbuds with ENx‚Ñ¢ Tech Equipped Quad Mics, Beast‚Ñ¢ Mode(Low Latency- 65ms) for Gaming, 2x6mm Dual Drivers, 30H Playtime, IPX5, IWP‚Ñ¢, Appealing Case LEDs(Sport Blue)"/>
    <s v="Electronics"/>
    <s v="Headphones,Earbuds&amp;Accessories"/>
    <s v="Headphones"/>
    <s v="In-Ear"/>
    <n v="1599"/>
    <n v="3490"/>
    <n v="0.54"/>
    <s v="Yes"/>
    <n v="3.7"/>
    <n v="4"/>
    <n v="3.95"/>
    <n v="676"/>
    <n v="11.180825241306321"/>
    <n v="1080924"/>
    <s v="&gt;₹50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NNGHG22"/>
    <s v="Sansui 140cm (55 inches) 4K Ultra HD Certified Android LED TV with Dolby Audio &amp; Dolby Vision JSW55ASUHD (Mystique Black)"/>
    <s v="Electronics"/>
    <s v="HomeTheater,TV&amp;Video"/>
    <s v="Televisions"/>
    <s v="SmartTelevisions"/>
    <n v="32990"/>
    <n v="56790"/>
    <n v="0.42"/>
    <s v="No"/>
    <n v="4.3"/>
    <n v="4"/>
    <n v="4.05"/>
    <n v="567"/>
    <n v="11.155110759629626"/>
    <n v="18705330"/>
    <s v="&gt;₹50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95X38CJS"/>
    <s v="BRUSTRO Copytinta Coloured Craft Paper A4 Size 80 GSM Mixed Bright Colour 40 Sheets Pack (10 cols X 4 Sheets) Double Side Color for Office Printing, Art and Craft."/>
    <s v="OfficeProducts"/>
    <s v="OfficePaperProducts"/>
    <s v="Paper"/>
    <s v="Copy&amp;PrintingPaper"/>
    <n v="99"/>
    <n v="99"/>
    <n v="0"/>
    <s v="No"/>
    <n v="4.3"/>
    <n v="4"/>
    <n v="4.3"/>
    <n v="388"/>
    <n v="11.136783285700544"/>
    <n v="38412"/>
    <s v="&lt;₹200"/>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9MTLG4TP"/>
    <s v="SAIELLIN Electric Lint Remover for Clothes Fabric Shaver Lint Shaver for Woolen Clothes Blanket Jackets Stainless Steel Blades, Clothes and Furniture Lint Roller for Fabrics Portable Lint Shavers (White Orange)"/>
    <s v="Home&amp;Kitchen"/>
    <s v="Kitchen&amp;HomeAppliances"/>
    <s v="Vacuum,Cleaning&amp;Ironing"/>
    <s v="Irons,Steamers&amp;Accessories"/>
    <n v="453"/>
    <n v="999"/>
    <n v="0.55000000000000004"/>
    <s v="Yes"/>
    <n v="4.3"/>
    <n v="4"/>
    <n v="3.9937500000000008"/>
    <n v="610"/>
    <n v="11.126752083406203"/>
    <n v="276330"/>
    <s v="₹200-₹50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841KQR1Z"/>
    <s v="Crypo‚Ñ¢ Universal Remote Compatible with Tata Sky Universal HD &amp; SD Set top Box (Also Works with All TV)"/>
    <s v="Electronics"/>
    <s v="HomeTheater,TV&amp;Video"/>
    <s v="Accessories"/>
    <s v="RemoteControls"/>
    <n v="299"/>
    <n v="999"/>
    <n v="0.7"/>
    <s v="Yes"/>
    <n v="3.8"/>
    <n v="4"/>
    <n v="3.7473684210526326"/>
    <n v="928"/>
    <n v="11.122248359807756"/>
    <n v="277472"/>
    <s v="₹200-₹50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9C6FML9B"/>
    <s v="Duracell Micro USB 3A Braided Sync &amp; Fast Charging Cable, 3.9 Feet (1.2M). Supports QC 2.0/3.0 Charging, High Speed Data Transmission - Black"/>
    <s v="Computers&amp;Accessories"/>
    <s v="Accessories&amp;Peripherals"/>
    <s v="Cables&amp;Accessories"/>
    <s v="Cables"/>
    <n v="320"/>
    <n v="599"/>
    <n v="0.47"/>
    <s v="No"/>
    <n v="4.0999999999999996"/>
    <n v="4"/>
    <n v="4.1314285714285717"/>
    <n v="491"/>
    <n v="11.121661538861723"/>
    <n v="157120"/>
    <s v="₹200-₹50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D92GDQH"/>
    <s v="OnePlus Nord Watch with 1.78‚Äù AMOLED Display, 60 Hz Refresh Rate, 105 Fitness Modes, 10 Days Battery, SPO2, Heart Rate, Stress Monitor, Women Health Tracker &amp; Multiple Watch Face [Midnight Black]"/>
    <s v="Electronics"/>
    <s v="WearableTechnology"/>
    <s v="SmartWatches"/>
    <s v="SmartWatches"/>
    <n v="4999"/>
    <n v="6999"/>
    <n v="0.28999999999999998"/>
    <s v="No"/>
    <n v="3.8"/>
    <n v="4"/>
    <n v="3.8454545454545452"/>
    <n v="758"/>
    <n v="11.075838829125345"/>
    <n v="3789242"/>
    <s v="&gt;₹50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9PDZNSBG"/>
    <s v="Goodscity Garment Steamer for Clothes, Steam Iron Press - Vertical &amp; Horizontal Steaming up to 22g/min, 1200 Watt, 230 ml Water tank &amp; 30 sec Fast Heating (GC 111)"/>
    <s v="Home&amp;Kitchen"/>
    <s v="Kitchen&amp;HomeAppliances"/>
    <s v="Vacuum,Cleaning&amp;Ironing"/>
    <s v="Irons,Steamers&amp;Accessories"/>
    <n v="2575"/>
    <n v="6700"/>
    <n v="0.62"/>
    <s v="Yes"/>
    <n v="4.2"/>
    <n v="4"/>
    <n v="3.973333333333334"/>
    <n v="611"/>
    <n v="11.072692317325032"/>
    <n v="1573325"/>
    <s v="&gt;₹5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4MZYBTV"/>
    <s v="Belkin USB C to USB-C Fast Charging Type C Cable, 60W PD, 3.3 feet (1 meter) for Laptop, Personal Computer, Tablet, Smartphone - White, USB-IF Certified"/>
    <s v="Computers&amp;Accessories"/>
    <s v="Accessories&amp;Peripherals"/>
    <s v="Cables&amp;Accessories"/>
    <s v="Cables"/>
    <n v="599"/>
    <n v="849"/>
    <n v="0.28999999999999998"/>
    <s v="No"/>
    <n v="4.5"/>
    <n v="5"/>
    <n v="4.132352941176471"/>
    <n v="474"/>
    <n v="11.061042710361582"/>
    <n v="283926"/>
    <s v="&gt;₹50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78JBK4GX"/>
    <s v="Havells Instanio 1-Litre 3KW Instant Water Heater (Geyser), White Blue"/>
    <s v="Home&amp;Kitchen"/>
    <s v="Heating,Cooling&amp;AirQuality"/>
    <s v="WaterHeaters&amp;Geysers"/>
    <s v="InstantWaterHeaters"/>
    <n v="2599"/>
    <n v="4560"/>
    <n v="0.43"/>
    <s v="No"/>
    <n v="4.4000000000000004"/>
    <n v="4"/>
    <n v="3.933333333333334"/>
    <n v="646"/>
    <n v="11.056223503963558"/>
    <n v="1678954"/>
    <s v="&gt;₹50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99S26HWG"/>
    <s v="Classmate Pulse 1 Subject Notebook - 240mm x 180mm , Soft Cover, 180 Pages, Single Line, Pack of 4"/>
    <s v="OfficeProducts"/>
    <s v="OfficePaperProducts"/>
    <s v="Paper"/>
    <s v="Stationery"/>
    <n v="300"/>
    <n v="300"/>
    <n v="0"/>
    <s v="No"/>
    <n v="4.2"/>
    <n v="4"/>
    <n v="4.2"/>
    <n v="419"/>
    <n v="11.017647019671182"/>
    <n v="125700"/>
    <s v="₹200-₹500"/>
    <s v="The cover design of the notebook is subject to change, it depends on stock availability|Single line notebook, 180 pages, spiral binding, soft cover, 240mm x180mm|Classmate uses eco friendly and elemental chlorine free paper|This notebook consists of papers"/>
    <s v="Pages size is small but good quality,Okay,Quality,Best,Classmate pulse,Best paper,Good,I loved it..."/>
    <s v="Pages are small,Okay okay,Best product but size is too small,,Quality is goodGreat notebook,Beast paper and spring,Good,https://m.media-amazon.com/images/I/71wZSQwwaGL._SY88.jpg"/>
  </r>
  <r>
    <s v="B09LHXNZLR"/>
    <s v="Skadioo WiFi Adapter for pc | Car Accessories, WiFi Dongle for pc | USB WiFi Adapter for pc | Wi-Fi Receiver 2.4GHz, 802.11b/g/n UNano Size WiFi Dongle Compatible Adapter,WiFi dongle for pc"/>
    <s v="Computers&amp;Accessories"/>
    <s v="NetworkingDevices"/>
    <s v="NetworkAdapters"/>
    <s v="WirelessUSBAdapters"/>
    <n v="199"/>
    <n v="499"/>
    <n v="0.6"/>
    <s v="Yes"/>
    <n v="3.7"/>
    <n v="4"/>
    <n v="3.95"/>
    <n v="612"/>
    <n v="11.01046887434774"/>
    <n v="121788"/>
    <s v="&lt;₹200"/>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9NL7LBWT"/>
    <s v="Bulfyss USB Rechargeable Lint Remover Fabric Shaver Pet Hair Remover, Effectively and Quickly Remove Fuzz for Clothes, Sweater, Couch, Sofa, Blanket, Curtain, Wool, Cashmere (Grey, 1 Year Warranty)"/>
    <s v="Home&amp;Kitchen"/>
    <s v="Kitchen&amp;HomeAppliances"/>
    <s v="Vacuum,Cleaning&amp;Ironing"/>
    <s v="Irons,Steamers&amp;Accessories"/>
    <n v="1099"/>
    <n v="1999"/>
    <n v="0.45"/>
    <s v="No"/>
    <n v="4"/>
    <n v="4"/>
    <n v="3.9571428571428577"/>
    <n v="604"/>
    <n v="11.007803411124772"/>
    <n v="663796"/>
    <s v="&gt;₹50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B9BXKBC7"/>
    <s v="WeCool S5 Long Selfie Stick, with Large Reinforced Tripod Stand up to 61 Inch / 156 Cms, Ultra Long Multi Function Bluetooth Selfie Stick with 1/4 Screw Compatible with Gopro, Camera, and Ring Light"/>
    <s v="Electronics"/>
    <s v="Mobiles&amp;Accessories"/>
    <s v="MobileAccessories"/>
    <s v="Photo&amp;VideoAccessories"/>
    <n v="1799"/>
    <n v="3999"/>
    <n v="0.55000000000000004"/>
    <s v="Yes"/>
    <n v="4.5999999999999996"/>
    <n v="5"/>
    <n v="4.5999999999999996"/>
    <n v="245"/>
    <n v="10.998301492675544"/>
    <n v="440755"/>
    <s v="&gt;₹50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8TT63N58"/>
    <s v="ROYAL STEP - AMAZON'S BRAND - Portable Electric USB Juice Maker Juicer Bottle Blender Grinder Mixer,4 Blades Rechargeable Bottle with (Multi color) (MULTI)"/>
    <s v="Home&amp;Kitchen"/>
    <s v="Kitchen&amp;HomeAppliances"/>
    <s v="SmallKitchenAppliances"/>
    <s v="Juicers"/>
    <n v="499"/>
    <n v="2199"/>
    <n v="0.77"/>
    <s v="Yes"/>
    <n v="3.1"/>
    <n v="3"/>
    <n v="3.1"/>
    <n v="3527"/>
    <n v="10.997338587025324"/>
    <n v="1759973"/>
    <s v="₹200-₹50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9SDDQQKP"/>
    <s v="INALSA Vaccum Cleaner Handheld 800W High Powerful Motor- Dura Clean with HEPA Filtration &amp; Strong Powerful 16KPA Suction| Lightweight, Compact &amp; Durable Body|Includes Multiple Accessories,(Grey/Black)"/>
    <s v="Home&amp;Kitchen"/>
    <s v="Kitchen&amp;HomeAppliances"/>
    <s v="Vacuum,Cleaning&amp;Ironing"/>
    <s v="Vacuums&amp;FloorCare"/>
    <n v="1799"/>
    <n v="3295"/>
    <n v="0.45"/>
    <s v="No"/>
    <n v="3.8"/>
    <n v="4"/>
    <n v="3.875"/>
    <n v="687"/>
    <n v="10.995655198162606"/>
    <n v="1235913"/>
    <s v="&gt;₹50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CVJ3PVP"/>
    <s v="SupCares Laptop Stand 7 Height Adjustable, Aluminium, Ventilated, Foldable, Portable Laptop Holder for Desk &amp; Table Mount Upto 15.6 inch Laptop with Carry Pouch (Silver)"/>
    <s v="Computers&amp;Accessories"/>
    <s v="Accessories&amp;Peripherals"/>
    <s v="LaptopAccessories"/>
    <s v="Lapdesks"/>
    <n v="499"/>
    <n v="1299"/>
    <n v="0.62"/>
    <s v="Yes"/>
    <n v="4.5"/>
    <n v="5"/>
    <n v="4.166666666666667"/>
    <n v="434"/>
    <n v="10.993705237310991"/>
    <n v="216566"/>
    <s v="₹200-₹50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3G5XZN5"/>
    <s v="InstaCuppa Portable Blender for Smoothie, Milk Shakes, Crushing Ice and Juices, USB Rechargeable Personal Blender Machine for Kitchen with 4000 mAh Rechargeable Battery, 230 Watt Motor, 500 ML"/>
    <s v="Home&amp;Kitchen"/>
    <s v="Kitchen&amp;HomeAppliances"/>
    <s v="SmallKitchenAppliances"/>
    <s v="HandBlenders"/>
    <n v="2799"/>
    <n v="3499"/>
    <n v="0.2"/>
    <s v="No"/>
    <n v="4.5"/>
    <n v="5"/>
    <n v="4.0125000000000002"/>
    <n v="546"/>
    <n v="10.986174146912893"/>
    <n v="1528254"/>
    <s v="&gt;₹50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9C6HWG18"/>
    <s v="Duracell Type C To Type C 5A (100W) Braided Sync &amp; Fast Charging Cable, 3.9 Feet (1.2M). USB C to C Cable, Supports PD &amp; QC 3.0 Charging, 5 GBPS Data Transmission ‚Äì Black"/>
    <s v="Computers&amp;Accessories"/>
    <s v="Accessories&amp;Peripherals"/>
    <s v="Cables&amp;Accessories"/>
    <s v="Cables"/>
    <n v="970"/>
    <n v="1999"/>
    <n v="0.51"/>
    <s v="Yes"/>
    <n v="4.2"/>
    <n v="4"/>
    <n v="4.1212121212121211"/>
    <n v="462"/>
    <n v="10.985424690255808"/>
    <n v="448140"/>
    <s v="&gt;₹50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BJ6P3LSK"/>
    <s v="Aqua d pure Active Copper 12-L RO+UV Water Filter Purifier for Home, Kitchen Fully Automatic UF+TDS Controller"/>
    <s v="Home&amp;Kitchen"/>
    <s v="Kitchen&amp;HomeAppliances"/>
    <s v="WaterPurifiers&amp;Accessories"/>
    <s v="WaterFilters&amp;Purifiers"/>
    <n v="4999"/>
    <n v="24999"/>
    <n v="0.8"/>
    <s v="Yes"/>
    <n v="4.5"/>
    <n v="5"/>
    <n v="4.4666666666666659"/>
    <n v="287"/>
    <n v="10.985286445324563"/>
    <n v="1434713"/>
    <s v="&gt;₹500"/>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C635BMM"/>
    <s v="Cotbolt Silicone Case Cover Compatible for Samsung BN59-01312A QLED 8K 4K Smart TV Remote Shockproof Protective Remote Cover (Black)"/>
    <s v="Electronics"/>
    <s v="HomeTheater,TV&amp;Video"/>
    <s v="Accessories"/>
    <s v="RemoteControls"/>
    <n v="349"/>
    <n v="999"/>
    <n v="0.65"/>
    <s v="Yes"/>
    <n v="4"/>
    <n v="4"/>
    <n v="3.7459459459459468"/>
    <n v="839"/>
    <n v="10.954192136437213"/>
    <n v="292811"/>
    <s v="₹200-₹500"/>
    <s v="Type: Protective Cover For Remote Control|Material: Silicone|Available colors: Red, Black.|For your convenience we have list some remote models for your easy reference.(The remote model number is usually affixed in the back or battery box)"/>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BBW521YC"/>
    <s v="LAPSTER 12pcs Spiral Cable Protectors for Charger, Wires, Data Charger Cable Protector for Computers, Cell Phones etc.(Grey)"/>
    <s v="Electronics"/>
    <s v="Mobiles&amp;Accessories"/>
    <s v="MobileAccessories"/>
    <s v="PhoneCharms"/>
    <n v="99"/>
    <n v="999"/>
    <n v="0.9"/>
    <s v="Yes"/>
    <n v="4.4000000000000004"/>
    <n v="4"/>
    <n v="4.4000000000000004"/>
    <n v="305"/>
    <n v="10.937174276518954"/>
    <n v="30195"/>
    <s v="&lt;₹20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Q8HMKZX"/>
    <s v="Portronics Konnect L 20W PD Quick Charge Type-C to 8-Pin USB Mobile Charging Cable, 1.2M, Tangle Resistant, Fast Data Sync(Grey)"/>
    <s v="Computers&amp;Accessories"/>
    <s v="Accessories&amp;Peripherals"/>
    <s v="Cables&amp;Accessories"/>
    <s v="Cables"/>
    <n v="263"/>
    <n v="699"/>
    <n v="0.62"/>
    <s v="Yes"/>
    <n v="4.0999999999999996"/>
    <n v="4"/>
    <n v="4.1187500000000004"/>
    <n v="450"/>
    <n v="10.93188963185985"/>
    <n v="118350"/>
    <s v="₹200-₹50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82YGCF6"/>
    <s v="Tokdis MX-1 Pro Bluetooth Calling Smartwatch - 1.69‚Äù LCD Display, Multiple Watch Faces, Sleep Monitor, Heart &amp; SpO2 Monitoring, Multiple Sports Modes, Water Resistant"/>
    <s v="Electronics"/>
    <s v="WearableTechnology"/>
    <s v="SmartWatches"/>
    <s v="SmartWatches"/>
    <n v="899"/>
    <n v="3499"/>
    <n v="0.74"/>
    <s v="Yes"/>
    <n v="3"/>
    <n v="3"/>
    <n v="3.85"/>
    <n v="681"/>
    <n v="10.910069842427443"/>
    <n v="612219"/>
    <s v="&gt;₹50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9JFR8H3Q"/>
    <s v="Macmillan Aquafresh 5 Micron PS-05 10&quot; in PP Spun Filter Candle Set for All Type RO Water Purifier 10 inch (4)"/>
    <s v="Home&amp;Kitchen"/>
    <s v="Kitchen&amp;HomeAppliances"/>
    <s v="WaterPurifiers&amp;Accessories"/>
    <s v="WaterPurifierAccessories"/>
    <n v="215"/>
    <n v="1499"/>
    <n v="0.86"/>
    <s v="Yes"/>
    <n v="3.9"/>
    <n v="4"/>
    <n v="3.625"/>
    <n v="1004"/>
    <n v="10.882851973867341"/>
    <n v="215860"/>
    <s v="₹200-₹50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81B1JL35"/>
    <s v="CSI INTERNATIONAL¬Æ Instant Water Geyser, Water Heater, Portable Water Heater, Geyser Made of First Class ABS Plastic 3KW (Red)"/>
    <s v="Home&amp;Kitchen"/>
    <s v="Heating,Cooling&amp;AirQuality"/>
    <s v="WaterHeaters&amp;Geysers"/>
    <s v="InstantWaterHeaters"/>
    <n v="1049"/>
    <n v="2499"/>
    <n v="0.57999999999999996"/>
    <s v="Yes"/>
    <n v="3.7"/>
    <n v="4"/>
    <n v="3.875"/>
    <n v="638"/>
    <n v="10.871315825363801"/>
    <n v="669262"/>
    <s v="&gt;₹50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9VT6JKRP"/>
    <s v="Lapster USB 3.0 A to Micro B SuperSpeed for hard disk cable - short cable"/>
    <s v="Computers&amp;Accessories"/>
    <s v="Accessories&amp;Peripherals"/>
    <s v="Cables&amp;Accessories"/>
    <s v="Cables"/>
    <n v="199"/>
    <n v="999"/>
    <n v="0.8"/>
    <s v="Yes"/>
    <n v="4.0999999999999996"/>
    <n v="4"/>
    <n v="4.1193548387096781"/>
    <n v="425"/>
    <n v="10.83147115501346"/>
    <n v="84575"/>
    <s v="&lt;₹20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77BTLQ67"/>
    <s v="Orient Electric Aura Neo Instant 3L Water Heater (Geyser), 5-level Safety Shield, Stainless Steel Tank (White &amp; Turquoise)"/>
    <s v="Home&amp;Kitchen"/>
    <s v="Heating,Cooling&amp;AirQuality"/>
    <s v="WaterHeaters&amp;Geysers"/>
    <s v="InstantWaterHeaters"/>
    <n v="2790"/>
    <n v="4890"/>
    <n v="0.43"/>
    <s v="No"/>
    <n v="3.9"/>
    <n v="4"/>
    <n v="3.9"/>
    <n v="588"/>
    <n v="10.803449649669696"/>
    <n v="1640520"/>
    <s v="&gt;₹50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9MFR93KS"/>
    <s v="Bajaj Rex DLX 750 W 4 Jars Mixer Grinder, White and Blue"/>
    <s v="Home&amp;Kitchen"/>
    <s v="Kitchen&amp;HomeAppliances"/>
    <s v="SmallKitchenAppliances"/>
    <s v="MixerGrinders"/>
    <n v="3041.67"/>
    <n v="5999"/>
    <n v="0.49"/>
    <s v="No"/>
    <n v="4"/>
    <n v="4"/>
    <n v="3.7333333333333329"/>
    <n v="777"/>
    <n v="10.792990495428171"/>
    <n v="2363377.59"/>
    <s v="&gt;₹500"/>
    <s v="Powerful motor - 2000 RPM, 750 Watts|4 Stainless Steel Jars - 1.5L Liquidizing jar, 1.0L dry / wet grinding jar, 0.4L chutney jar, 1.5L polycarbonate blending jar with fruit filter|3 speed with incher facility|Unbreakable Jar Lids and handles|Motor overload protector"/>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B9XN9S3W"/>
    <s v="Acer 80 cm (32 inches) N Series HD Ready TV AR32NSV53HD (Black)"/>
    <s v="Electronics"/>
    <s v="HomeTheater,TV&amp;Video"/>
    <s v="Televisions"/>
    <s v="StandardTelevisions"/>
    <n v="7999"/>
    <n v="14990"/>
    <n v="0.47"/>
    <s v="No"/>
    <n v="4.3"/>
    <n v="4"/>
    <n v="4.05"/>
    <n v="457"/>
    <n v="10.776505185915669"/>
    <n v="3655543"/>
    <s v="&gt;₹50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BDS8MY8J"/>
    <s v="Lapster Caddy for ssd and HDD, Optical Bay 2nd Hard Drive Caddy, Caddy 9.5mm for Laptop"/>
    <s v="Computers&amp;Accessories"/>
    <s v="Components"/>
    <s v="InternalHardDrives"/>
    <s v="InternalHardDrives"/>
    <n v="199"/>
    <n v="999"/>
    <n v="0.8"/>
    <s v="Yes"/>
    <n v="4.2"/>
    <n v="4"/>
    <n v="4.2"/>
    <n v="362"/>
    <n v="10.751607825151673"/>
    <n v="72038"/>
    <s v="&lt;₹20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78JF6X9B"/>
    <s v="Havells Instanio 3-Litre 4.5KW Instant Water Heater (Geyser), White Blue"/>
    <s v="Home&amp;Kitchen"/>
    <s v="Heating,Cooling&amp;AirQuality"/>
    <s v="WaterHeaters&amp;Geysers"/>
    <s v="InstantWaterHeaters"/>
    <n v="3645"/>
    <n v="6070"/>
    <n v="0.4"/>
    <s v="No"/>
    <n v="4.2"/>
    <n v="4"/>
    <n v="3.9000000000000004"/>
    <n v="561"/>
    <n v="10.723971630719339"/>
    <n v="2044845"/>
    <s v="&gt;₹50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9HCH3JZG"/>
    <s v="Bestor ¬Æ 8K Hdmi 2.1 Cable 48Gbps 9.80Ft/Ultra High Speed Hdmi Braided Cord For Roku Tv/Ps5/Hdtv/Blu-Ray Projector, Laptop, Television, Personal Computer, Xbox, Ps4, Ps5, Ps4 Pro (1 M, Grey)"/>
    <s v="Electronics"/>
    <s v="HomeTheater,TV&amp;Video"/>
    <s v="Accessories"/>
    <s v="Cables"/>
    <n v="699"/>
    <n v="1899"/>
    <n v="0.63"/>
    <s v="Yes"/>
    <n v="4.4000000000000004"/>
    <n v="4"/>
    <n v="4.120000000000001"/>
    <n v="390"/>
    <n v="10.679768240470974"/>
    <n v="272610"/>
    <s v="&gt;₹50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BBMPH39N"/>
    <s v="Amazon Basics Magic Slate 8.5-inch LCD Writing Tablet with Stylus Pen, for Drawing, Playing, Noting by Kids &amp; Adults, Black"/>
    <s v="Computers&amp;Accessories"/>
    <s v="Accessories&amp;Peripherals"/>
    <s v="Keyboards,Mice&amp;InputDevices"/>
    <s v="GraphicTablets"/>
    <n v="289"/>
    <n v="999"/>
    <n v="0.71"/>
    <s v="Yes"/>
    <n v="4.0999999999999996"/>
    <n v="4"/>
    <n v="4.0999999999999996"/>
    <n v="401"/>
    <n v="10.677326817646325"/>
    <n v="115889"/>
    <s v="₹200-₹50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B8VQ7KDS"/>
    <s v="Airtel Digital TV HD Set Top Box with FTA Pack | Unlimited Entertainment + Recording Feature + Free Standard Installation (6 Months Pack)"/>
    <s v="Electronics"/>
    <s v="HomeTheater,TV&amp;Video"/>
    <s v="SatelliteEquipment"/>
    <s v="SatelliteReceivers"/>
    <n v="1299"/>
    <n v="2499"/>
    <n v="0.48"/>
    <s v="No"/>
    <n v="4.3"/>
    <n v="4"/>
    <n v="4.3"/>
    <n v="301"/>
    <n v="10.664029854715746"/>
    <n v="390999"/>
    <s v="&gt;₹500"/>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TZD7FQN"/>
    <s v="Astigo Compatible Remote Control for Mi Smart LED 4A (43&quot;/32&quot;)"/>
    <s v="Electronics"/>
    <s v="HomeTheater,TV&amp;Video"/>
    <s v="Accessories"/>
    <s v="RemoteControls"/>
    <n v="299"/>
    <n v="599"/>
    <n v="0.5"/>
    <s v="Yes"/>
    <n v="3.7"/>
    <n v="4"/>
    <n v="3.7388888888888903"/>
    <n v="708"/>
    <n v="10.658249534878914"/>
    <n v="211692"/>
    <s v="₹200-₹50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7J9KXQCC"/>
    <s v="Libra Room Heater for Home, Room Heaters Home for Winter, Electric Heater with 2000 Watts Power as per IS Specification for Small to Medium Rooms - FH12 (Grey)"/>
    <s v="Home&amp;Kitchen"/>
    <s v="Heating,Cooling&amp;AirQuality"/>
    <s v="RoomHeaters"/>
    <s v="ElectricHeaters"/>
    <n v="949"/>
    <n v="2299"/>
    <n v="0.59"/>
    <s v="Yes"/>
    <n v="3.6"/>
    <n v="4"/>
    <n v="3.8846153846153846"/>
    <n v="550"/>
    <n v="10.648319672462703"/>
    <n v="521950"/>
    <s v="&gt;₹50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9C6H53KH"/>
    <s v="Duracell Type-C To Micro 1.2M braided Sync &amp; Charge Cable, USB C to Micro Fast Charge Compatible for fast data transmission (Black)"/>
    <s v="Computers&amp;Accessories"/>
    <s v="Accessories&amp;Peripherals"/>
    <s v="Cables&amp;Accessories"/>
    <s v="Cables"/>
    <n v="368"/>
    <n v="699"/>
    <n v="0.47"/>
    <s v="No"/>
    <n v="4.2"/>
    <n v="4"/>
    <n v="4.1103448275862071"/>
    <n v="387"/>
    <n v="10.640991092787225"/>
    <n v="142416"/>
    <s v="₹200-₹50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9LQQYNZQ"/>
    <s v="Realme Smart TV Stick 4K"/>
    <s v="Electronics"/>
    <s v="HomeAudio"/>
    <s v="MediaStreamingDevices"/>
    <s v="StreamingClients"/>
    <n v="4699"/>
    <n v="4699"/>
    <n v="0"/>
    <s v="No"/>
    <n v="4.5"/>
    <n v="5"/>
    <n v="4.5"/>
    <n v="224"/>
    <n v="10.584821331501132"/>
    <n v="1052576"/>
    <s v="&gt;₹500"/>
    <s v="Type: HDMI|Power Requirement: DC 5 V|Number of Devices Supported: 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8X77LM8C"/>
    <s v="Silicone Rubber Earbuds Tips, Eartips, Earpads, Earplugs, for Replacement in Earphones and Bluetooth Medium Size (10 Pcs Black)"/>
    <s v="Electronics"/>
    <s v="Headphones,Earbuds&amp;Accessories"/>
    <s v="Earpads"/>
    <s v="Earpads"/>
    <n v="99"/>
    <n v="999"/>
    <n v="0.9"/>
    <s v="Yes"/>
    <n v="3.8"/>
    <n v="4"/>
    <n v="3.8"/>
    <n v="594"/>
    <n v="10.543164469768488"/>
    <n v="58806"/>
    <s v="&lt;₹20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B298D54H"/>
    <s v="Prolet Classic Bumper Case Cover for Samsung Galaxy Watch 4 44mm TPU Plated Full Screen Protector (Black)"/>
    <s v="Electronics"/>
    <s v="WearableTechnology"/>
    <s v="SmartWatches"/>
    <s v="SmartWatches"/>
    <n v="265"/>
    <n v="999"/>
    <n v="0.73"/>
    <s v="Yes"/>
    <n v="3.7"/>
    <n v="4"/>
    <n v="3.9444444444444446"/>
    <n v="465"/>
    <n v="10.525300004721668"/>
    <n v="123225"/>
    <s v="₹200-₹50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08FWZGSG"/>
    <s v="Samsung Original Type C to C Cable - 3.28 Feet (1 Meter), White"/>
    <s v="Computers&amp;Accessories"/>
    <s v="Accessories&amp;Peripherals"/>
    <s v="Cables&amp;Accessories"/>
    <s v="Cables"/>
    <n v="599"/>
    <n v="599"/>
    <n v="0"/>
    <s v="No"/>
    <n v="4.3"/>
    <n v="4"/>
    <n v="4.1071428571428577"/>
    <n v="355"/>
    <n v="10.479169634531454"/>
    <n v="212645"/>
    <s v="&gt;₹500"/>
    <s v="USB Type-C to Type-C cable with universal compatibility|1m Length &amp; Reversible design|High Speed Data/Charging with USB 2.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9JSW16QD"/>
    <s v="boAt LTG 550v3 Lightning Apple MFi Certified Cable with Spaceship Grade Aluminium Housing,Stress Resistance, Rapid 2.4A Charging &amp; 480mbps Data Sync, 1m Length &amp; 10000+ Bends Lifespan(Mercurial Black)"/>
    <s v="Computers&amp;Accessories"/>
    <s v="Accessories&amp;Peripherals"/>
    <s v="Cables&amp;Accessories"/>
    <s v="Cables"/>
    <n v="848.99"/>
    <n v="1490"/>
    <n v="0.43"/>
    <s v="No"/>
    <n v="3.9"/>
    <n v="4"/>
    <n v="4.1000000000000005"/>
    <n v="356"/>
    <n v="10.465939686059993"/>
    <n v="302240.44"/>
    <s v="&gt;₹50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
    <s v="Accessories&amp;Peripherals"/>
    <s v="Keyboards,Mice&amp;InputDevices"/>
    <s v="GraphicTablets"/>
    <n v="469"/>
    <n v="1499"/>
    <n v="0.69"/>
    <s v="Yes"/>
    <n v="4.0999999999999996"/>
    <n v="4"/>
    <n v="4.0999999999999996"/>
    <n v="352"/>
    <n v="10.445876292090071"/>
    <n v="165088"/>
    <s v="₹200-₹50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09P2LK80"/>
    <s v="Bajaj Deluxe 2000 Watts Halogen Room Heater (Steel, ISI Approved), Multicolor"/>
    <s v="Home&amp;Kitchen"/>
    <s v="Heating,Cooling&amp;AirQuality"/>
    <s v="RoomHeaters"/>
    <s v="HalogenHeaters"/>
    <n v="1409"/>
    <n v="1639"/>
    <n v="0.14000000000000001"/>
    <s v="No"/>
    <n v="3.7"/>
    <n v="4"/>
    <n v="3.6"/>
    <n v="787"/>
    <n v="10.427494382962399"/>
    <n v="1108883"/>
    <s v="&gt;₹50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9ZPM4C2C"/>
    <s v="TCL 80 cm (32 inches) HD Ready Certified Android Smart LED TV 32S5205 (Black)"/>
    <s v="Electronics"/>
    <s v="HomeTheater,TV&amp;Video"/>
    <s v="Televisions"/>
    <s v="SmartTelevisions"/>
    <n v="10901"/>
    <n v="30990"/>
    <n v="0.65"/>
    <s v="Yes"/>
    <n v="4.0999999999999996"/>
    <n v="4"/>
    <n v="4"/>
    <n v="398"/>
    <n v="10.403891582746994"/>
    <n v="4338598"/>
    <s v="&gt;₹5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9SZ5TWHW"/>
    <s v="Swiss Military VC03 Wireless Car Vacuum Cleaner | Wireless Vacuum Cleaner for Home, Car, Living Room | Wireless Vacuum Cleaner Dust Collection/Lighting Car Pet Hair Vacuum with Powerful Motor"/>
    <s v="Home&amp;Kitchen"/>
    <s v="Kitchen&amp;HomeAppliances"/>
    <s v="Vacuum,Cleaning&amp;Ironing"/>
    <s v="Vacuums&amp;FloorCare"/>
    <n v="1547"/>
    <n v="2890"/>
    <n v="0.46"/>
    <s v="No"/>
    <n v="3.9"/>
    <n v="4"/>
    <n v="3.9"/>
    <n v="463"/>
    <n v="10.399420124164035"/>
    <n v="716261"/>
    <s v="&gt;₹50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9RFB2SJQ"/>
    <s v="10WeRun Id-116 Bluetooth Smartwatch Wireless Fitness Band for Boys, Girls, Men, Women &amp; Kids | Sports Gym Watch for All Smart Phones I Heart Rate and spo2 Monitor"/>
    <s v="Electronics"/>
    <s v="WearableTechnology"/>
    <s v="SmartWatches"/>
    <s v="SmartWatches"/>
    <n v="499"/>
    <n v="1899"/>
    <n v="0.74"/>
    <s v="Yes"/>
    <n v="4.0999999999999996"/>
    <n v="4"/>
    <n v="3.9750000000000001"/>
    <n v="412"/>
    <n v="10.398401455334195"/>
    <n v="205588"/>
    <s v="₹200-₹50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ZM9RVV"/>
    <s v="Zuvexa Egg Boiler Poacher Automatic Off Steaming, Cooking, Boiling Double Layer 14 Egg Boiler (Multicolor)‚Ä¶"/>
    <s v="Home&amp;Kitchen"/>
    <s v="Kitchen&amp;HomeAppliances"/>
    <s v="SmallKitchenAppliances"/>
    <s v="EggBoilers"/>
    <n v="419"/>
    <n v="999"/>
    <n v="0.57999999999999996"/>
    <s v="Yes"/>
    <n v="4.4000000000000004"/>
    <n v="4"/>
    <n v="4.4000000000000004"/>
    <n v="227"/>
    <n v="10.374913326801998"/>
    <n v="95113"/>
    <s v="₹200-₹500"/>
    <s v="egg boiler have Compatible design with new appearance makes for a great gift for your family and friends|Special Feature: Anti Dry Safety Protection || Less Noise || Stainless Steel And Anti Scald Design || 14 Eggs Capacity Removable Tray White"/>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9DDCQFMT"/>
    <s v="Electvision Remote Control Compatible with Amazon Fire tv Stick (Pairing Manual Will be Back Side Remote Control)(P)"/>
    <s v="Electronics"/>
    <s v="HomeTheater,TV&amp;Video"/>
    <s v="Accessories"/>
    <s v="RemoteControls"/>
    <n v="1299"/>
    <n v="1999"/>
    <n v="0.35"/>
    <s v="No"/>
    <n v="3.6"/>
    <n v="4"/>
    <n v="3.74"/>
    <n v="590"/>
    <n v="10.365737178495896"/>
    <n v="766410"/>
    <s v="&gt;₹500"/>
    <s v="*Please match your previous remote before placing order. or for verification of remote contact our coustmer care 7738090464"/>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9RF2QXGX"/>
    <s v="Gizga Essentials Webcam Cover, Privacy Protector Webcam Cover Slide, Compatible with Laptop, Desktop, PC, Smartphone, Protect Your Privacy and Security, Strong Adhesive, Set of 3, Black"/>
    <s v="Computers&amp;Accessories"/>
    <s v="Accessories&amp;Peripherals"/>
    <s v="LaptopAccessories"/>
    <s v="CameraPrivacyCovers"/>
    <n v="69"/>
    <n v="299"/>
    <n v="0.77"/>
    <s v="Yes"/>
    <n v="4.3"/>
    <n v="4"/>
    <n v="4.3"/>
    <n v="255"/>
    <n v="10.355431850840953"/>
    <n v="17595"/>
    <s v="&lt;₹20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8XMSKKMM"/>
    <s v="7SEVEN¬Æ Bluetooth Voice Command Remote for Xiaomi Redmi Mi Smart TV with Netflix &amp; Prime Video Hot Keys XMRM-00A"/>
    <s v="Electronics"/>
    <s v="HomeTheater,TV&amp;Video"/>
    <s v="Accessories"/>
    <s v="RemoteControls"/>
    <n v="799"/>
    <n v="1999"/>
    <n v="0.6"/>
    <s v="Yes"/>
    <n v="3.3"/>
    <n v="3"/>
    <n v="3.744117647058824"/>
    <n v="576"/>
    <n v="10.338167088668373"/>
    <n v="460224"/>
    <s v="&gt;₹50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B5KZ3C53"/>
    <s v="KENT Smart Multi Cooker Cum Kettle 1.2 Liter 800 Watts, Electric Cooker with Steamer &amp; Boiler for Idlis, Instant Noodles, Momos, Eggs, &amp; Steam Vegetables, Inner Stainless Steel &amp; Cool Touch Outer Body"/>
    <s v="Home&amp;Kitchen"/>
    <s v="Kitchen&amp;HomeAppliances"/>
    <s v="SmallKitchenAppliances"/>
    <s v="Rice&amp;PastaCookers"/>
    <n v="1599"/>
    <n v="2900"/>
    <n v="0.45"/>
    <s v="No"/>
    <n v="3.7"/>
    <n v="4"/>
    <n v="3.9"/>
    <n v="441"/>
    <n v="10.317146850461459"/>
    <n v="705159"/>
    <s v="&gt;₹5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BBWJFK5C"/>
    <s v="Shakti Technology S3 High Pressure Car Washer Machine 1800 Watts and Pressure 120 Bar for Cleaning Car, Bike &amp; Home"/>
    <s v="Home&amp;Kitchen"/>
    <s v="Kitchen&amp;HomeAppliances"/>
    <s v="Vacuum,Cleaning&amp;Ironing"/>
    <s v="PressureWashers,Steam&amp;WindowCleaners"/>
    <n v="4899"/>
    <n v="8999"/>
    <n v="0.46"/>
    <s v="No"/>
    <n v="4.0999999999999996"/>
    <n v="4"/>
    <n v="4.1500000000000004"/>
    <n v="297"/>
    <n v="10.267997495916461"/>
    <n v="1455003"/>
    <s v="&gt;₹500"/>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8BG4M4N7"/>
    <s v="PRUSHTI COVER AND BAGS, Protective Case for Airtel Xstream settop Box Remote Remote Control Pouch Cover Holder PU Leather Cover Holder(only Cover for Selling Purpose)"/>
    <s v="Electronics"/>
    <s v="HomeTheater,TV&amp;Video"/>
    <s v="Accessories"/>
    <s v="RemoteControls"/>
    <n v="199"/>
    <n v="499"/>
    <n v="0.6"/>
    <s v="Yes"/>
    <n v="3.8"/>
    <n v="4"/>
    <n v="3.7575757575757578"/>
    <n v="538"/>
    <n v="10.264151723731988"/>
    <n v="107062"/>
    <s v="&lt;₹20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9GBBJV72"/>
    <s v="HP 330 Wireless Black Keyboard and Mouse Set with Numeric Keypad, 2.4GHz Wireless Connection and 1600 DPI, USB Receiver, LED Indicators , Black(2V9E6AA)"/>
    <s v="Computers&amp;Accessories"/>
    <s v="Accessories&amp;Peripherals"/>
    <s v="Keyboards,Mice&amp;InputDevices"/>
    <s v="Keyboard&amp;MouseSets"/>
    <n v="1409"/>
    <n v="2199"/>
    <n v="0.36"/>
    <s v="No"/>
    <n v="3.9"/>
    <n v="4"/>
    <n v="3.9"/>
    <n v="427"/>
    <n v="10.262630699151371"/>
    <n v="601643"/>
    <s v="&gt;₹50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BFWGBX61"/>
    <s v="Ambrane Unbreakable 3A Fast Charging Braided Type C Cable    1.5 Meter (RCT15, Blue) Supports QC 2.0/3.0 Charging"/>
    <s v="Computers&amp;Accessories"/>
    <s v="Accessories&amp;Peripherals"/>
    <s v="Cables&amp;Accessories"/>
    <s v="Cables"/>
    <n v="199"/>
    <n v="349"/>
    <n v="0.43"/>
    <s v="No"/>
    <n v="4.0999999999999996"/>
    <n v="4"/>
    <n v="4.1076923076923082"/>
    <n v="314"/>
    <n v="10.262291044028052"/>
    <n v="62486"/>
    <s v="&lt;₹2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9474JWN6"/>
    <s v="HealthSense Rechargeable Lint Remover for Clothes | Fuzz and Fur Remover | Electric Fabric Shaver, Trimmer for Clothes, Carpet, Sofa, Sweaters, Curtains | One-Year Warranty Included - New-Feel LR350"/>
    <s v="Home&amp;Kitchen"/>
    <s v="Kitchen&amp;HomeAppliances"/>
    <s v="Vacuum,Cleaning&amp;Ironing"/>
    <s v="Irons,Steamers&amp;Accessories"/>
    <n v="999"/>
    <n v="1500"/>
    <n v="0.33"/>
    <s v="No"/>
    <n v="4.2"/>
    <n v="4"/>
    <n v="3.9538461538461545"/>
    <n v="386"/>
    <n v="10.231411046305544"/>
    <n v="385614"/>
    <s v="&gt;₹5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J2QCKKM"/>
    <s v="Havells Zella Flap Auto Immersion Rod 1500 Watts"/>
    <s v="Home&amp;Kitchen"/>
    <s v="Heating,Cooling&amp;AirQuality"/>
    <s v="WaterHeaters&amp;Geysers"/>
    <s v="ImmersionRods"/>
    <n v="1499"/>
    <n v="3500"/>
    <n v="0.56999999999999995"/>
    <s v="Yes"/>
    <n v="4.0999999999999996"/>
    <n v="4"/>
    <n v="4.0999999999999996"/>
    <n v="303"/>
    <n v="10.17978169279589"/>
    <n v="454197"/>
    <s v="&gt;₹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DL9978Y"/>
    <s v="Hindware Atlantic Compacto 3 Litre Instant water heater with Stainless Steel Tank, Robust Construction, Pressure Relief Valve And I-thermostat Feature (White And Grey)"/>
    <s v="Home&amp;Kitchen"/>
    <s v="Heating,Cooling&amp;AirQuality"/>
    <s v="WaterHeaters&amp;Geysers"/>
    <s v="InstantWaterHeaters"/>
    <n v="2399"/>
    <n v="4590"/>
    <n v="0.48"/>
    <s v="No"/>
    <n v="4.0999999999999996"/>
    <n v="4"/>
    <n v="3.84"/>
    <n v="444"/>
    <n v="10.169702442166777"/>
    <n v="1065156"/>
    <s v="&gt;₹500"/>
    <s v="Stainless Steel Tank|Copper Heating element|ISI Certified|Class 1 Working Pressure|Superior Safety"/>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9TT6BFDX"/>
    <s v="Cotbolt Silicone Protective Case Cover for LG an MR21GA Magic Remote Shockproof for LG Smart TV Remote 2021 Protective Skin Waterproof Anti Lost (Black) (Remote Not Included)"/>
    <s v="Electronics"/>
    <s v="HomeTheater,TV&amp;Video"/>
    <s v="Accessories"/>
    <s v="RemoteControls"/>
    <n v="399"/>
    <n v="1999"/>
    <n v="0.8"/>
    <s v="Yes"/>
    <n v="4.5"/>
    <n v="5"/>
    <n v="3.7562500000000001"/>
    <n v="505"/>
    <n v="10.157465378879497"/>
    <n v="201495"/>
    <s v="₹200-₹50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BW2GP18"/>
    <s v="Croma 3A Fast charge 1m Type-C to All Type-C Phones sync and charge cable, Made in India, 480Mbps Data transfer rate, Tested Durability with 8000+ bends (12 months warranty) - CRCMA0106sTC10, Black"/>
    <s v="Computers&amp;Accessories"/>
    <s v="Accessories&amp;Peripherals"/>
    <s v="Cables&amp;Accessories"/>
    <s v="Cables"/>
    <n v="129"/>
    <n v="1000"/>
    <n v="0.87"/>
    <s v="Yes"/>
    <n v="3.9"/>
    <n v="4"/>
    <n v="4.1080000000000005"/>
    <n v="295"/>
    <n v="10.152066349030122"/>
    <n v="38055"/>
    <s v="&lt;₹2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7YQ5SN4H"/>
    <s v="Cello Non-Stick Aluminium Sandwich Gas Toaster(Black)"/>
    <s v="Home&amp;Kitchen"/>
    <s v="Kitchen&amp;HomeAppliances"/>
    <s v="SmallKitchenAppliances"/>
    <s v="SandwichMakers"/>
    <n v="299"/>
    <n v="595"/>
    <n v="0.5"/>
    <s v="Yes"/>
    <n v="4"/>
    <n v="4"/>
    <n v="4.05"/>
    <n v="314"/>
    <n v="10.118157742847881"/>
    <n v="93886"/>
    <s v="₹200-₹50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98LCVYPW"/>
    <s v="Dealfreez Case Compatible for Fire TV Stick 4K All Alexa Voice Remote Shockproof Silicone Anti-Lost Cover with Loop (C-Black)"/>
    <s v="Electronics"/>
    <s v="HomeTheater,TV&amp;Video"/>
    <s v="Accessories"/>
    <s v="RemoteControls"/>
    <n v="349"/>
    <n v="999"/>
    <n v="0.65"/>
    <s v="Yes"/>
    <n v="4.2"/>
    <n v="4"/>
    <n v="3.7322580645161292"/>
    <n v="513"/>
    <n v="10.118013963475917"/>
    <n v="179037"/>
    <s v="₹200-₹50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B466C3G4"/>
    <s v="Karbonn 80 cm (32 inches) Millenium Bezel-Less Series HD Ready Smart LED TV KJW32SKHD (Phantom Black)"/>
    <s v="Electronics"/>
    <s v="HomeTheater,TV&amp;Video"/>
    <s v="Televisions"/>
    <s v="SmartTelevisions"/>
    <n v="8990"/>
    <n v="18990"/>
    <n v="0.53"/>
    <s v="Yes"/>
    <n v="3.9"/>
    <n v="4"/>
    <n v="3.9749999999999996"/>
    <n v="350"/>
    <n v="10.117595787951648"/>
    <n v="3146500"/>
    <s v="&gt;₹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9XHXXCFH"/>
    <s v="AGARO Regal Electric Rice Cooker, 3L Ceramic Inner Bowl, Cooks Up to 600 Gms Raw Rice, SS Steamer, Preset Cooking Functions, Preset Timer, Keep Warm Function, LED Display, Black"/>
    <s v="Home&amp;Kitchen"/>
    <s v="Kitchen&amp;HomeAppliances"/>
    <s v="SmallKitchenAppliances"/>
    <s v="Rice&amp;PastaCookers"/>
    <n v="3685"/>
    <n v="5495"/>
    <n v="0.33"/>
    <s v="No"/>
    <n v="4.0999999999999996"/>
    <n v="4"/>
    <n v="4.0999999999999996"/>
    <n v="290"/>
    <n v="10.10196125484222"/>
    <n v="1068650"/>
    <s v="&gt;₹50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2CZTCL2"/>
    <s v="Wipro Vesta 1.8 litre Cool touch electric Kettle with Auto cut off | Double Layer outer body | Triple Protection - Dry Boil, Steam &amp; Over Heat |Stainless Steel Inner Body | (Black, 1500 Watt)"/>
    <s v="Home&amp;Kitchen"/>
    <s v="Kitchen&amp;HomeAppliances"/>
    <s v="SmallKitchenAppliances"/>
    <s v="Kettles&amp;HotWaterDispensers"/>
    <n v="1299"/>
    <n v="1999"/>
    <n v="0.35"/>
    <s v="No"/>
    <n v="3.8"/>
    <n v="4"/>
    <n v="3.9749999999999996"/>
    <n v="311"/>
    <n v="9.9142645112233101"/>
    <n v="403989"/>
    <s v="&gt;₹500"/>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B2DD8BQ8"/>
    <s v="Wipro Vesta Grill 1000 Watt Sandwich Maker |Dual function-SW Maker&amp;Griller|Non stick Coat -BPA&amp;PTFE Free |Auto Temp Cut-off| Height Control -180·∂ø&amp;105·∂ø |2 year warranty|SS Finish|Standard size"/>
    <s v="Home&amp;Kitchen"/>
    <s v="Kitchen&amp;HomeAppliances"/>
    <s v="SmallKitchenAppliances"/>
    <s v="SandwichMakers"/>
    <n v="2079"/>
    <n v="3099"/>
    <n v="0.33"/>
    <s v="No"/>
    <n v="4.0999999999999996"/>
    <n v="4"/>
    <n v="4.0999999999999996"/>
    <n v="282"/>
    <n v="10.052324385649589"/>
    <n v="586278"/>
    <s v="&gt;₹50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B2RBP83P"/>
    <s v="Lenovo IdeaPad 3 11th Gen Intel Core i3 15.6&quot; FHD Thin &amp; Light Laptop(8GB/512GB SSD/Windows 11/Office 2021/2Yr Warranty/3months Xbox Game Pass/Platinum Grey/1.7Kg), 81X800LGIN"/>
    <s v="Computers&amp;Accessories"/>
    <s v="Laptops"/>
    <s v="TraditionalLaptops"/>
    <s v="Laptops"/>
    <n v="37247"/>
    <n v="59890"/>
    <n v="0.38"/>
    <s v="No"/>
    <n v="4"/>
    <n v="4"/>
    <n v="4"/>
    <n v="323"/>
    <n v="10.042180040826448"/>
    <n v="12030781"/>
    <s v="&gt;₹50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9L8DSSFH"/>
    <s v="7SEVEN¬Æ Compatible for Samsung Smart 4K Ultra HD TV Monitor Remote Control Replacement of Original Samsung TV Remote for LED OLED UHD QLED and Suitable for 6 7 8 Series Samsung TV with Hot Keys BN59-01259E"/>
    <s v="Electronics"/>
    <s v="HomeTheater,TV&amp;Video"/>
    <s v="Accessories"/>
    <s v="RemoteControls"/>
    <n v="399"/>
    <n v="999"/>
    <n v="0.6"/>
    <s v="Yes"/>
    <n v="3.6"/>
    <n v="4"/>
    <n v="3.7166666666666668"/>
    <n v="493"/>
    <n v="10.011685160166222"/>
    <n v="196707"/>
    <s v="₹200-₹50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9N6TTHT6"/>
    <s v="E-COSMOS Plug in LED Night Light Mini USB LED Light Flexible USB LED Ambient Light Mini USB LED Light, LED Portable car Bulb, Indoor, Outdoor, Reading, Sleep (4 pcs)"/>
    <s v="Computers&amp;Accessories"/>
    <s v="Accessories&amp;Peripherals"/>
    <s v="USBGadgets"/>
    <s v="Lamps"/>
    <n v="89"/>
    <n v="99"/>
    <n v="0.1"/>
    <s v="No"/>
    <n v="4.2"/>
    <n v="4"/>
    <n v="4.2"/>
    <n v="241"/>
    <n v="10.012024537117812"/>
    <n v="21449"/>
    <s v="&lt;₹20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8GJNM9N7"/>
    <s v="LOHAYA Television Remote Compatible for VU LED LCD HD Tv Remote Control Model No :- EN2B27V"/>
    <s v="Electronics"/>
    <s v="HomeTheater,TV&amp;Video"/>
    <s v="Accessories"/>
    <s v="RemoteControls"/>
    <n v="299"/>
    <n v="1199"/>
    <n v="0.75"/>
    <s v="Yes"/>
    <n v="3.7"/>
    <n v="4"/>
    <n v="3.7206896551724133"/>
    <n v="490"/>
    <n v="10.012679068967872"/>
    <n v="146510"/>
    <s v="₹200-₹50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SB6SJB4"/>
    <s v="Amazon Brand - Solimo Fast Charging Braided Type C Data Cable Seam, Suitable For All Supported Mobile Phones (1 Meter, Black)"/>
    <s v="Computers&amp;Accessories"/>
    <s v="Accessories&amp;Peripherals"/>
    <s v="Cables&amp;Accessories"/>
    <s v="Cables"/>
    <n v="129"/>
    <n v="599"/>
    <n v="0.78"/>
    <s v="Yes"/>
    <n v="4.0999999999999996"/>
    <n v="4"/>
    <n v="4.1166666666666663"/>
    <n v="265"/>
    <n v="9.9824294041312243"/>
    <n v="34185"/>
    <s v="&lt;₹20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DCVRW98"/>
    <s v="SoniVision SA-D10 SA-D100 SA-D40 Home Theater Systems Remote Compatible with Sony RM-ANU156"/>
    <s v="Electronics"/>
    <s v="HomeTheater,TV&amp;Video"/>
    <s v="Accessories"/>
    <s v="RemoteControls"/>
    <n v="209"/>
    <n v="499"/>
    <n v="0.57999999999999996"/>
    <s v="Yes"/>
    <n v="4"/>
    <n v="4"/>
    <n v="3.7214285714285715"/>
    <n v="479"/>
    <n v="9.9780477476620071"/>
    <n v="100111"/>
    <s v="₹200-₹500"/>
    <s v="Please Match The Image With Your Existing Remote Before Placing The Order|Best Quality Plastic Body.Soft Rubber Keypad.|All Products are checked by Testing machine Before Shipment.|Before Use Please Use New Battery|Compatible Device: SA-D10 SA-D100 SA-D40 Sony Home Theater."/>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1M265AAK"/>
    <s v="Morphy Richards Aristo 2000 Watts PTC Room Heater (White)"/>
    <s v="Home&amp;Kitchen"/>
    <s v="Heating,Cooling&amp;AirQuality"/>
    <s v="RoomHeaters"/>
    <s v="ElectricHeaters"/>
    <n v="3711"/>
    <n v="4495"/>
    <n v="0.17"/>
    <s v="No"/>
    <n v="4.3"/>
    <n v="4"/>
    <n v="3.9083333333333332"/>
    <n v="356"/>
    <n v="9.9766782779718213"/>
    <n v="1321116"/>
    <s v="&gt;₹50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MGB3CH9"/>
    <s v="Samsung Galaxy M04 Dark Blue, 4GB RAM, 64GB Storage | Upto 8GB RAM with RAM Plus | MediaTek Helio P35 | 5000 mAh Battery"/>
    <s v="Electronics"/>
    <s v="Mobiles&amp;Accessories"/>
    <s v="Smartphones&amp;BasicMobiles"/>
    <s v="Smartphones"/>
    <n v="9499"/>
    <n v="11999"/>
    <n v="0.21"/>
    <s v="No"/>
    <n v="4.2"/>
    <n v="4"/>
    <n v="4.0600000000000005"/>
    <n v="284"/>
    <n v="9.9666701316345527"/>
    <n v="2697716"/>
    <s v="&gt;₹5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7V5YF4ND"/>
    <s v="LOHAYA LCD/LED Remote Compatible for Sony Bravia Smart LCD LED UHD OLED QLED 4K Ultra HD TV Remote Control with YouTube &amp; Netflix Function [ Compatible for Sony Tv Remote Control ]"/>
    <s v="Electronics"/>
    <s v="HomeTheater,TV&amp;Video"/>
    <s v="Accessories"/>
    <s v="RemoteControls"/>
    <n v="299"/>
    <n v="1199"/>
    <n v="0.75"/>
    <s v="Yes"/>
    <n v="3.5"/>
    <n v="4"/>
    <n v="3.7111111111111108"/>
    <n v="466"/>
    <n v="9.9061315345453487"/>
    <n v="139334"/>
    <s v="₹200-₹50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MGB2TPR"/>
    <s v="Samsung Galaxy M04 Light Green, 4GB RAM, 64GB Storage | Upto 8GB RAM with RAM Plus | MediaTek Helio P35 | 5000 mAh Battery"/>
    <s v="Electronics"/>
    <s v="Mobiles&amp;Accessories"/>
    <s v="Smartphones&amp;BasicMobiles"/>
    <s v="Smartphones"/>
    <n v="9499"/>
    <n v="11999"/>
    <n v="0.21"/>
    <s v="No"/>
    <n v="4.2"/>
    <n v="4"/>
    <n v="4.0250000000000004"/>
    <n v="284"/>
    <n v="9.8807505615342546"/>
    <n v="2697716"/>
    <s v="&gt;₹5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94G9L9LT"/>
    <s v="KENT 16088 Vogue Electric Kettle 1.8 Litre 1500 W | Stainless Steel body | Auto shut off over heating protection | 1 Year Warranty"/>
    <s v="Home&amp;Kitchen"/>
    <s v="Kitchen&amp;HomeAppliances"/>
    <s v="SmallKitchenAppliances"/>
    <s v="Kettles&amp;HotWaterDispensers"/>
    <n v="999"/>
    <n v="1950"/>
    <n v="0.49"/>
    <s v="No"/>
    <n v="3.8"/>
    <n v="4"/>
    <n v="4.0333333333333332"/>
    <n v="305"/>
    <n v="10.02574308680904"/>
    <n v="304695"/>
    <s v="&gt;₹50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VL9KFDB"/>
    <s v="Havells Gatik Neo 400mm Pedestal Fan (Aqua Blue)"/>
    <s v="Home&amp;Kitchen"/>
    <s v="Heating,Cooling&amp;AirQuality"/>
    <s v="Fans"/>
    <s v="TableFans"/>
    <n v="2399"/>
    <n v="4200"/>
    <n v="0.43"/>
    <s v="No"/>
    <n v="3.8"/>
    <n v="4"/>
    <n v="3.8"/>
    <n v="397"/>
    <n v="9.879555673880013"/>
    <n v="952403"/>
    <s v="&gt;₹500"/>
    <s v="Twin Colour design.Wattage: 60 watts.Voltage: 230 volts.Number of speeds: 3|Jerk free / Smooth Oscillation|Three speed control|Attractive colour combinations; 2 Years Warranty|Controller Type: Remote Control; Mounting Type: Floor Mount; Material Type: Plastic"/>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8VGDBF3B"/>
    <s v="Kuber Industries Round Non Woven Fabric Foldable Laundry Basket|Toy Storage Basket|Cloth Storage Basket With Handles| Capicity 45 Ltr (Grey &amp; Black)-KUBMART11446"/>
    <s v="Home&amp;Kitchen"/>
    <s v="HomeStorage&amp;Organization"/>
    <s v="LaundryOrganization"/>
    <s v="LaundryBaskets"/>
    <n v="395"/>
    <n v="499"/>
    <n v="0.21"/>
    <s v="No"/>
    <n v="4"/>
    <n v="4"/>
    <n v="3.9"/>
    <n v="330"/>
    <n v="9.8273291757253034"/>
    <n v="130350"/>
    <s v="₹200-₹50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B5F3YZY4"/>
    <s v="Wayona 3in1 Nylon Braided 66W USB Fast Charging Cable with Type C, Lightening and Micro USB Port, Compatible with iPhone, iPad, Samsung Galaxy, OnePlus, Mi, Oppo, Vivo, iQOO, Xiaomi (1M, Black)"/>
    <s v="Computers&amp;Accessories"/>
    <s v="Accessories&amp;Peripherals"/>
    <s v="Cables&amp;Accessories"/>
    <s v="Cables"/>
    <n v="449"/>
    <n v="1099"/>
    <n v="0.59"/>
    <s v="Yes"/>
    <n v="4"/>
    <n v="4"/>
    <n v="4.1173913043478256"/>
    <n v="242"/>
    <n v="9.8224745265113107"/>
    <n v="108658"/>
    <s v="₹200-₹50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127FZCK"/>
    <s v="Astigo Compatible Remote for Airtel Digital Set Top Box (Pairing Required with TV Remote)"/>
    <s v="Electronics"/>
    <s v="HomeTheater,TV&amp;Video"/>
    <s v="Accessories"/>
    <s v="RemoteControls"/>
    <n v="299"/>
    <n v="899"/>
    <n v="0.67"/>
    <s v="Yes"/>
    <n v="3.8"/>
    <n v="4"/>
    <n v="3.7192307692307689"/>
    <n v="425"/>
    <n v="9.7793810858935721"/>
    <n v="127075"/>
    <s v="₹200-₹500"/>
    <s v="Not Suitable for Airtel Internet Tv Set top box|Just Insert the battery and you are ready to use|Match your old remote image before placing an order.|Quality plastic used|Customer Care at 9599141927(whatsapp) for compatibility check and technical issue."/>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B1MDZV9C"/>
    <s v="INALSA Upright Vacuum Cleaner, 2-in-1,Handheld &amp; Stick for Home &amp; Office Use,800W- with 16KPA Strong Suction &amp; HEPA Filtration|0.8L Dust Tank|Includes Multiple Accessories,(Grey/Black)"/>
    <s v="Home&amp;Kitchen"/>
    <s v="Kitchen&amp;HomeAppliances"/>
    <s v="Vacuum,Cleaning&amp;Ironing"/>
    <s v="Vacuums&amp;FloorCare"/>
    <n v="2286"/>
    <n v="4495"/>
    <n v="0.49"/>
    <s v="No"/>
    <n v="3.9"/>
    <n v="4"/>
    <n v="3.9"/>
    <n v="326"/>
    <n v="9.8067362353751157"/>
    <n v="745236"/>
    <s v="&gt;₹50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97ZQTDVZ"/>
    <s v="7SEVEN¬Æ TCL Remote Control Smart TV RC802V Remote Compatible for TCL TV Remote Original 55EP680 40A325 49S6500 55P8S 55P8 50P8 65P8 40S6500 43S6500FS 49S6800FS 49S6800 49S6510FS(Without Voice Function/Google Assistant and Non-Bluetooth remote)"/>
    <s v="Electronics"/>
    <s v="HomeTheater,TV&amp;Video"/>
    <s v="Accessories"/>
    <s v="RemoteControls"/>
    <n v="399"/>
    <n v="899"/>
    <n v="0.56000000000000005"/>
    <s v="Yes"/>
    <n v="3.4"/>
    <n v="3"/>
    <n v="3.7159999999999997"/>
    <n v="431"/>
    <n v="9.793457603164212"/>
    <n v="171969"/>
    <s v="₹200-₹50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97JVLW3L"/>
    <s v="Irusu Play VR Plus Virtual Reality Headset with Headphones for Gaming (Black)"/>
    <s v="Electronics"/>
    <s v="HomeTheater,TV&amp;Video"/>
    <s v="Accessories"/>
    <s v="3DGlasses"/>
    <n v="2699"/>
    <n v="3500"/>
    <n v="0.23"/>
    <s v="No"/>
    <n v="3.5"/>
    <n v="4"/>
    <n v="3.5"/>
    <n v="621"/>
    <n v="9.7782663464178654"/>
    <n v="1676079"/>
    <s v="&gt;₹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BMGG6NKT"/>
    <s v="Samsung Galaxy M04 Dark Blue, 4GB RAM, 128GB Storage | Upto 8GB RAM with RAM Plus | MediaTek Helio P35 | 5000 mAh Battery"/>
    <s v="Electronics"/>
    <s v="Mobiles&amp;Accessories"/>
    <s v="Smartphones&amp;BasicMobiles"/>
    <s v="Smartphones"/>
    <n v="10499"/>
    <n v="13499"/>
    <n v="0.22"/>
    <s v="No"/>
    <n v="4.2"/>
    <n v="4"/>
    <n v="3.9666666666666663"/>
    <n v="284"/>
    <n v="9.7375512780337559"/>
    <n v="2981716"/>
    <s v="&gt;₹5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BCKWZ884"/>
    <s v="Caldipree Silicone Case Cover Compatible for 2022 Samsung Smart TV Remote QLED TV BN68-13897A TM2280E (2022-BLACK)"/>
    <s v="Electronics"/>
    <s v="HomeTheater,TV&amp;Video"/>
    <s v="Accessories"/>
    <s v="RemoteControls"/>
    <n v="547"/>
    <n v="2999"/>
    <n v="0.82"/>
    <s v="Yes"/>
    <n v="4.3"/>
    <n v="4"/>
    <n v="3.7291666666666661"/>
    <n v="407"/>
    <n v="9.7355868581893432"/>
    <n v="222629"/>
    <s v="&gt;₹50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7QZ3CZ48"/>
    <s v="boAt BassHeads 122 Wired Earphones with Heavy Bass, Integrated Controls and Mic (Gun Metal)"/>
    <s v="Electronics"/>
    <s v="Headphones,Earbuds&amp;Accessories"/>
    <s v="Headphones"/>
    <s v="In-Ear"/>
    <n v="399"/>
    <n v="1290"/>
    <n v="0.69"/>
    <s v="Yes"/>
    <n v="4.2"/>
    <n v="4"/>
    <n v="4.2"/>
    <n v="206"/>
    <n v="9.727075450919056"/>
    <n v="82194"/>
    <s v="₹200-₹50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8S74GTBT"/>
    <s v="Zebronics Astra 10 Portable Wireless BT v5.0 Speaker, 10W RMS Power, 15* Hours Backup, 2.25&quot; Drive Size, up to 6.4&quot; Mobile Holder Support, Carry Handle, USB, mSD, AUX Input and FM Radio with Antenna"/>
    <s v="Electronics"/>
    <s v="HomeAudio"/>
    <s v="Speakers"/>
    <s v="OutdoorSpeakers"/>
    <n v="799"/>
    <n v="1999"/>
    <n v="0.6"/>
    <s v="Yes"/>
    <n v="3.7"/>
    <n v="4"/>
    <n v="3.7"/>
    <n v="418"/>
    <n v="9.7021918849752922"/>
    <n v="333982"/>
    <s v="&gt;₹500"/>
    <s v="Wireless Portable Speaker with Mobile Holder|Easy to Carry handle|Supporting Bluetooth, USB, AUX &amp; Micro SD Card|Adjustable FM Antenna|Media/ Volume Control, Call Function|Built-in rechargeable battery|Mobile Holder supports upto 16.25cm size phones"/>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9SFRNKSR"/>
    <s v="FABWARE Lint Remover for Clothes - Sticky Lint Roller for Clothes, Furniture, Wool, Coat, Car Seats, Carpet, Fabric, Dust Cleaner, Pet Hair Remover with 1 Handle &amp; 1 Refill Total 60 Sheets &amp; 1 Cover"/>
    <s v="Home&amp;Kitchen"/>
    <s v="Kitchen&amp;HomeAppliances"/>
    <s v="Vacuum,Cleaning&amp;Ironing"/>
    <s v="Irons,Steamers&amp;Accessories"/>
    <n v="298"/>
    <n v="499"/>
    <n v="0.4"/>
    <s v="No"/>
    <n v="4.4000000000000004"/>
    <n v="4"/>
    <n v="3.933333333333334"/>
    <n v="290"/>
    <n v="9.69131242334457"/>
    <n v="86420"/>
    <s v="₹200-₹50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09P2LIL4"/>
    <s v="Bajaj Majesty RX10 2000 Watts Heat Convector Room Heater (White, ISI Approved)"/>
    <s v="Home&amp;Kitchen"/>
    <s v="Heating,Cooling&amp;AirQuality"/>
    <s v="RoomHeaters"/>
    <s v="HeatConvectors"/>
    <n v="2219"/>
    <n v="3080"/>
    <n v="0.28000000000000003"/>
    <s v="No"/>
    <n v="3.6"/>
    <n v="4"/>
    <n v="3.6"/>
    <n v="468"/>
    <n v="9.6162222337743"/>
    <n v="1038492"/>
    <s v="&gt;₹50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B5ZF3NRK"/>
    <s v="CEDO 65W OnePlus Dash Warp Charge Cable, USB A to Type C Data Sync Fast Charging Cable Compatible with One Plus 3 /3T /5 /5T /6 /6T /7 /7T /7 pro &amp; for All Type C Devices - 1 Meter, Red"/>
    <s v="Computers&amp;Accessories"/>
    <s v="Accessories&amp;Peripherals"/>
    <s v="Cables&amp;Accessories"/>
    <s v="Cables"/>
    <n v="349"/>
    <n v="599"/>
    <n v="0.42"/>
    <s v="No"/>
    <n v="4.0999999999999996"/>
    <n v="4"/>
    <n v="4.1227272727272721"/>
    <n v="210"/>
    <n v="9.5823826679773045"/>
    <n v="73290"/>
    <s v="₹200-₹50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FHHTL8L"/>
    <s v="Empty Mist Trigger Plastic Spray Bottle for Multi use 200ml Pack of 2"/>
    <s v="Home&amp;Kitchen"/>
    <s v="HomeStorage&amp;Organization"/>
    <s v="LaundryOrganization"/>
    <s v="IroningAccessories"/>
    <n v="85"/>
    <n v="199"/>
    <n v="0.56999999999999995"/>
    <s v="Yes"/>
    <n v="4.0999999999999996"/>
    <n v="4"/>
    <n v="4.0999999999999996"/>
    <n v="212"/>
    <n v="9.5463563740988242"/>
    <n v="18020"/>
    <s v="&lt;₹200"/>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8W9BK4MD"/>
    <s v="Tom &amp; Jerry Folding Laundry Basket for Clothes with Lid &amp; Handle, Toys Organiser, 75 Litre, Green"/>
    <s v="Home&amp;Kitchen"/>
    <s v="HomeStorage&amp;Organization"/>
    <s v="LaundryOrganization"/>
    <s v="LaundryBaskets"/>
    <n v="351"/>
    <n v="899"/>
    <n v="0.61"/>
    <s v="Yes"/>
    <n v="3.9"/>
    <n v="4"/>
    <n v="3.8499999999999996"/>
    <n v="296"/>
    <n v="9.5201123298712655"/>
    <n v="103896"/>
    <s v="₹200-₹50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BL2KHQW"/>
    <s v="KENT POWP-Sediment Filter 10'' Thread WCAP"/>
    <s v="Home&amp;Kitchen"/>
    <s v="Kitchen&amp;HomeAppliances"/>
    <s v="WaterPurifiers&amp;Accessories"/>
    <s v="WaterPurifierAccessories"/>
    <n v="231"/>
    <n v="260"/>
    <n v="0.11"/>
    <s v="No"/>
    <n v="4.0999999999999996"/>
    <n v="4"/>
    <n v="3.5333333333333332"/>
    <n v="490"/>
    <n v="9.5084879388344881"/>
    <n v="113190"/>
    <s v="₹200-₹500"/>
    <s v="Sediment filter 10 inch Kent"/>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836JGZ74"/>
    <s v="CSI INTERNATIONAL¬Æ Instant Water Geyser, Water Heater, Portable Water Heater, Geyser Made of First Class ABS Plastic 3KW (White)"/>
    <s v="Home&amp;Kitchen"/>
    <s v="Heating,Cooling&amp;AirQuality"/>
    <s v="WaterHeaters&amp;Geysers"/>
    <s v="InstantWaterHeaters"/>
    <n v="1049"/>
    <n v="2499"/>
    <n v="0.57999999999999996"/>
    <s v="Yes"/>
    <n v="3.6"/>
    <n v="4"/>
    <n v="3.7749999999999999"/>
    <n v="328"/>
    <n v="9.5024145147611527"/>
    <n v="344072"/>
    <s v="&gt;₹50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9Y358DZQ"/>
    <s v="Pigeon Zest Mixer Grinder 3 Speed Control 750 Watt Powerful Copper Motor with 3 Stainless Steel Jars for Dry Grinding, Wet Grinding and Making Chutney and 3 Polycarbonate lids - Blue"/>
    <s v="Home&amp;Kitchen"/>
    <s v="Kitchen&amp;HomeAppliances"/>
    <s v="SmallKitchenAppliances"/>
    <s v="MixerGrinders"/>
    <n v="2033"/>
    <n v="4295"/>
    <n v="0.53"/>
    <s v="Yes"/>
    <n v="3.4"/>
    <n v="3"/>
    <n v="3.5999999999999996"/>
    <n v="422"/>
    <n v="9.4548253225501515"/>
    <n v="857926"/>
    <s v="&gt;₹50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8MZNT7GP"/>
    <s v="Havells OFR 13 Wave Fin with PTC Fan Heater 2900 Watts (Black)"/>
    <s v="Home&amp;Kitchen"/>
    <s v="Heating,Cooling&amp;AirQuality"/>
    <s v="RoomHeaters"/>
    <s v="FanHeaters"/>
    <n v="12499"/>
    <n v="19825"/>
    <n v="0.37"/>
    <s v="No"/>
    <n v="4.0999999999999996"/>
    <n v="4"/>
    <n v="3.7647058823529407"/>
    <n v="322"/>
    <n v="9.4464094958347395"/>
    <n v="4024678"/>
    <s v="&gt;₹50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BMVWKZ8G"/>
    <s v="Newly Launched Boult Dive+ with 1.85&quot; HD Display, Bluetooth Calling Smartwatch, 500 Nits Brightness, 7 Days Battery Life, 150+ Watch Faces, 100+ Sport Modes, IP68 Waterproof Smart Watch (Jet Black)"/>
    <s v="Electronics"/>
    <s v="WearableTechnology"/>
    <s v="SmartWatches"/>
    <s v="SmartWatches"/>
    <n v="1999"/>
    <n v="8499"/>
    <n v="0.76"/>
    <s v="Yes"/>
    <n v="4.3"/>
    <n v="4"/>
    <n v="3.9571428571428569"/>
    <n v="240"/>
    <n v="9.4259817256176923"/>
    <n v="479760"/>
    <s v="&gt;₹50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9LMMFW3S"/>
    <s v="IKEA Milk Frother for Your Milk, Coffee,(Cold and hot Drinks), Black"/>
    <s v="Home&amp;Kitchen"/>
    <s v="Kitchen&amp;HomeAppliances"/>
    <s v="Coffee,Tea&amp;Espresso"/>
    <s v="MilkFrothers"/>
    <n v="229"/>
    <n v="399"/>
    <n v="0.43"/>
    <s v="No"/>
    <n v="3.6"/>
    <n v="4"/>
    <n v="3.55"/>
    <n v="451"/>
    <n v="9.4257414435804048"/>
    <n v="103279"/>
    <s v="₹200-₹500"/>
    <s v="Frothes milk up in 15-20 seconds.|Can be used for both cold and hot milk.|Batteries are sold separately, 2 pcs LR6 AA 1.5V required.|Two AA batteries should be placed in opposite direction in frother as in last image|New Batteries are recommended to work efficiently"/>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9XTQFFCG"/>
    <s v="FYA Handheld Vacuum Cleaner Cordless, Wireless Hand Vacuum&amp;Air Blower 2-in-1, Mini Portable Car Vacuum Cleaner with Powerful Suction, USB Rechargeable Vacuum for Pet Hair, Home and Car"/>
    <s v="Home&amp;Kitchen"/>
    <s v="Kitchen&amp;HomeAppliances"/>
    <s v="Vacuum,Cleaning&amp;Ironing"/>
    <s v="Vacuums&amp;FloorCare"/>
    <n v="2669"/>
    <n v="3199"/>
    <n v="0.17"/>
    <s v="No"/>
    <n v="3.9"/>
    <n v="4"/>
    <n v="3.9"/>
    <n v="260"/>
    <n v="9.4248979786192955"/>
    <n v="693940"/>
    <s v="&gt;₹50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9HN7LD5L"/>
    <s v="PROLEGEND¬Æ PL-T002 Universal TV Stand Table Top for Most 22 to 65 inch LCD Flat Screen TV, VESA up to 800 by 400mm"/>
    <s v="Electronics"/>
    <s v="HomeTheater,TV&amp;Video"/>
    <s v="Accessories"/>
    <s v="TVMounts,Stands&amp;Turntables"/>
    <n v="1850"/>
    <n v="4500"/>
    <n v="0.59"/>
    <s v="Yes"/>
    <n v="4"/>
    <n v="4"/>
    <n v="4.1500000000000004"/>
    <n v="184"/>
    <n v="9.4087626728725073"/>
    <n v="340400"/>
    <s v="&gt;₹5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9NY6TRXG"/>
    <s v="POCO C31 (Royal Blue, 64 GB) (4 GB RAM)"/>
    <s v="Electronics"/>
    <s v="Mobiles&amp;Accessories"/>
    <s v="Smartphones&amp;BasicMobiles"/>
    <s v="Smartphones"/>
    <n v="8499"/>
    <n v="11999"/>
    <n v="0.28999999999999998"/>
    <s v="No"/>
    <n v="3.9"/>
    <n v="4"/>
    <n v="3.8499999999999996"/>
    <n v="276"/>
    <n v="9.4035471108981259"/>
    <n v="2345724"/>
    <s v="&gt;₹500"/>
    <s v="4 GB RAM | 64 GB ROM | Expandable Upto 512 GB 16.59 cm (6.53 inch) HD+ Display 13MP + 2MP + 2MP | 5MP Front Camera 5000 mAh Lithium-ion Polymer Battery MediaTek Helio G35 Processor"/>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JKNF147"/>
    <s v="Electvision Remote Control Compatible with Kodak/Thomson Smart led tv (Without Voice) Before Placing Order for verification Contact Our coustmer Care 7738090464"/>
    <s v="Electronics"/>
    <s v="HomeTheater,TV&amp;Video"/>
    <s v="Accessories"/>
    <s v="RemoteControls"/>
    <n v="339"/>
    <n v="1999"/>
    <n v="0.83"/>
    <s v="Yes"/>
    <n v="4"/>
    <n v="4"/>
    <n v="3.704347826086956"/>
    <n v="343"/>
    <n v="9.3962947524823619"/>
    <n v="116277"/>
    <s v="₹200-₹500"/>
    <s v="*Please match your previous remote before placing order. or for verification of remote contact our coustmer care 7738090464|. * Its Electvision compatible remote for kodak LED."/>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9KNMLH4Y"/>
    <s v="R B Nova Lint/Fabric Shaver for Cloths, Lint Remover for Woolen Sweaters, Blankets, Jackets/Burr Remover Pill Remover from Carpets, Pack of 1"/>
    <s v="Home&amp;Kitchen"/>
    <s v="Kitchen&amp;HomeAppliances"/>
    <s v="Vacuum,Cleaning&amp;Ironing"/>
    <s v="Irons,Steamers&amp;Accessories"/>
    <n v="398"/>
    <n v="1999"/>
    <n v="0.8"/>
    <s v="Yes"/>
    <n v="4.0999999999999996"/>
    <n v="4"/>
    <n v="3.8909090909090911"/>
    <n v="257"/>
    <n v="9.3833930377478403"/>
    <n v="102286"/>
    <s v="₹200-₹50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B2CWRDB1"/>
    <s v="Shakti Technology S5 High Pressure Car Washer Machine 1900 Watts and Pressure 125 Bar with 10 Meter Hose Pipe"/>
    <s v="Home&amp;Kitchen"/>
    <s v="Kitchen&amp;HomeAppliances"/>
    <s v="Vacuum,Cleaning&amp;Ironing"/>
    <s v="PressureWashers,Steam&amp;WindowCleaners"/>
    <n v="5999"/>
    <n v="9999"/>
    <n v="0.4"/>
    <s v="No"/>
    <n v="4.2"/>
    <n v="4"/>
    <n v="4.2"/>
    <n v="170"/>
    <n v="9.3785836636470457"/>
    <n v="1019830"/>
    <s v="&gt;₹50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9W5XR9RT"/>
    <s v="Duracell USB C To Lightning Apple Certified (Mfi) Braided Sync &amp; Charge Cable For Iphone, Ipad And Ipod. Fast Charging Lightning Cable, 3.9 Feet (1.2M) - Black"/>
    <s v="Computers&amp;Accessories"/>
    <s v="Accessories&amp;Peripherals"/>
    <s v="Cables&amp;Accessories"/>
    <s v="Cables"/>
    <n v="970"/>
    <n v="1999"/>
    <n v="0.51"/>
    <s v="Yes"/>
    <n v="4.4000000000000004"/>
    <n v="4"/>
    <n v="4.1238095238095234"/>
    <n v="184"/>
    <n v="9.3493843657000468"/>
    <n v="178480"/>
    <s v="&gt;₹50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9KRHXTLN"/>
    <s v="Candes Gloster All in One Silent Blower Fan Room Heater Ideal for Small and Medium Area, 2000 Watts (White)"/>
    <s v="Home&amp;Kitchen"/>
    <s v="Heating,Cooling&amp;AirQuality"/>
    <s v="RoomHeaters"/>
    <s v="FanHeaters"/>
    <n v="1069"/>
    <n v="1699"/>
    <n v="0.37"/>
    <s v="No"/>
    <n v="3.9"/>
    <n v="4"/>
    <n v="3.7437499999999995"/>
    <n v="313"/>
    <n v="9.3478803699740975"/>
    <n v="334597"/>
    <s v="&gt;₹500"/>
    <s v="Motor : Powerful Motor for Quick Heating|Heat Setting : 2 Heat Setting 1000/2000 W|Warranty: 1 year limited warranty. For warranty claim|Over Heat Protection|Handle for Easy Portability|Heat Resistant Body and Stand for Stability|Hot Air Outlet and Safety Grills"/>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S1NDRQ"/>
    <s v="PrettyKrafts Laundry Square Shape Basket Bag/Foldable/Multipurpose/Carry Handles/Slanting Lid for Home, Cloth Storage,(Single) Jute Grey"/>
    <s v="Home&amp;Kitchen"/>
    <s v="HomeStorage&amp;Organization"/>
    <s v="LaundryOrganization"/>
    <s v="LaundryBaskets"/>
    <n v="390"/>
    <n v="799"/>
    <n v="0.51"/>
    <s v="Yes"/>
    <n v="3.8"/>
    <n v="4"/>
    <n v="3.8"/>
    <n v="287"/>
    <n v="9.3456914534850775"/>
    <n v="111930"/>
    <s v="₹200-₹50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8CKW1KH9"/>
    <s v="Tata Sky Universal Remote Compatible for SD/HD"/>
    <s v="Electronics"/>
    <s v="HomeTheater,TV&amp;Video"/>
    <s v="Accessories"/>
    <s v="RemoteControls"/>
    <n v="204"/>
    <n v="599"/>
    <n v="0.66"/>
    <s v="Yes"/>
    <n v="3.6"/>
    <n v="4"/>
    <n v="3.6909090909090905"/>
    <n v="339"/>
    <n v="9.343458548355958"/>
    <n v="69156"/>
    <s v="₹200-₹50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J966M5K"/>
    <s v="Aquadpure Copper + Mineral RO+UV+UF 10 to 12 Liter RO + UV + TDS ADJUSTER Water Purifier with Copper Charge Technology black &amp; copper Best For Home and Office (Made In India)"/>
    <s v="Home&amp;Kitchen"/>
    <s v="Kitchen&amp;HomeAppliances"/>
    <s v="WaterPurifiers&amp;Accessories"/>
    <s v="WaterFilters&amp;Purifiers"/>
    <n v="4999"/>
    <n v="24999"/>
    <n v="0.8"/>
    <s v="Yes"/>
    <n v="4.5999999999999996"/>
    <n v="5"/>
    <n v="4.4499999999999993"/>
    <n v="124"/>
    <n v="9.3312495578858492"/>
    <n v="619876"/>
    <s v="&gt;₹50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9LRZYBH1"/>
    <s v="KRISONS Thunder Speaker, Multimedia Home Theatre, Floor Standing Speaker, LED Display with Bluetooth, FM, USB, Micro SD Card, AUX Connectivity"/>
    <s v="Electronics"/>
    <s v="HomeAudio"/>
    <s v="Speakers"/>
    <s v="TowerSpeakers"/>
    <n v="2299"/>
    <n v="3999"/>
    <n v="0.43"/>
    <s v="No"/>
    <n v="3.8"/>
    <n v="4"/>
    <n v="3.8"/>
    <n v="282"/>
    <n v="9.3167884549923023"/>
    <n v="648318"/>
    <s v="&gt;₹50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B3CBFBM"/>
    <s v="VU 138 cm (55 inches) Premium Series 4K Ultra HD Smart IPS LED TV 55UT (Black)"/>
    <s v="Electronics"/>
    <s v="HomeTheater,TV&amp;Video"/>
    <s v="Televisions"/>
    <s v="SmartTelevisions"/>
    <n v="29990"/>
    <n v="65000"/>
    <n v="0.54"/>
    <s v="Yes"/>
    <n v="4.0999999999999996"/>
    <n v="4"/>
    <n v="4"/>
    <n v="211"/>
    <n v="9.3053434437150049"/>
    <n v="6327890"/>
    <s v="&gt;₹5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G43CCLC"/>
    <s v="NK STAR 950 Mbps USB WiFi Adapter Wireless Network Receiver Dongle for Desktop Laptop, (Support- Windows XP/7/8/10 &amp; MAC OS) NOt Support to DVR and HDTV"/>
    <s v="Computers&amp;Accessories"/>
    <s v="NetworkingDevices"/>
    <s v="NetworkAdapters"/>
    <s v="WirelessUSBAdapters"/>
    <n v="218"/>
    <n v="999"/>
    <n v="0.78"/>
    <s v="Yes"/>
    <n v="4.2"/>
    <n v="4"/>
    <n v="4.2"/>
    <n v="163"/>
    <n v="9.3023441618003311"/>
    <n v="35534"/>
    <s v="₹200-₹50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84KSH3X"/>
    <s v="Wipro Vesta 1200 Watt GD203 Heavyweight Automatic Dry Iron| Quick Heat Up| Anti bacterial German Weilburger Double Coated Black Soleplate |2 Years Warranty"/>
    <s v="Home&amp;Kitchen"/>
    <s v="Kitchen&amp;HomeAppliances"/>
    <s v="Vacuum,Cleaning&amp;Ironing"/>
    <s v="Irons,Steamers&amp;Accessories"/>
    <n v="1049"/>
    <n v="1950"/>
    <n v="0.46"/>
    <s v="No"/>
    <n v="3.8"/>
    <n v="4"/>
    <n v="3.87"/>
    <n v="250"/>
    <n v="9.286737302131618"/>
    <n v="262250"/>
    <s v="&gt;₹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9B125CFJ"/>
    <s v="7SEVEN¬Æ Compatible for Mi tv Remote Control Original Suitable with Smart Android 4K LED Non Voice Command Xiaomi Redmi Remote of 4A Model 32 43 55 65 inches"/>
    <s v="Electronics"/>
    <s v="HomeTheater,TV&amp;Video"/>
    <s v="Accessories"/>
    <s v="RemoteControls"/>
    <n v="349"/>
    <n v="799"/>
    <n v="0.56000000000000005"/>
    <s v="Yes"/>
    <n v="3.6"/>
    <n v="4"/>
    <n v="3.695238095238095"/>
    <n v="323"/>
    <n v="9.2770615615253842"/>
    <n v="112727"/>
    <s v="₹200-₹50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B8CB7MHW"/>
    <s v="KNOWZA Electric Handheld Milk Wand Mixer Frother for Latte Coffee Hot Milk, Milk Frother for Coffee, Egg Beater, Hand Blender, Coffee Beater (BLACK COFFEE BEATER)"/>
    <s v="Home&amp;Kitchen"/>
    <s v="Kitchen&amp;HomeAppliances"/>
    <s v="SmallKitchenAppliances"/>
    <s v="HandBlenders"/>
    <n v="426"/>
    <n v="999"/>
    <n v="0.56999999999999995"/>
    <s v="Yes"/>
    <n v="4.0999999999999996"/>
    <n v="4"/>
    <n v="3.9428571428571431"/>
    <n v="222"/>
    <n v="9.2590306028756046"/>
    <n v="94572"/>
    <s v="₹200-₹50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B935YNR7"/>
    <s v="KENT Electric Chopper-B for Kitchen 250 Watt | Chop, Mince, Puree, Whisk, 400 ml Capacity | Stainless Steel Double Chopping Blades | Transparent Chopping Bowl | Anti-Skid | One Touch Operation | Black"/>
    <s v="Home&amp;Kitchen"/>
    <s v="Kitchen&amp;HomeAppliances"/>
    <s v="SmallKitchenAppliances"/>
    <s v="MiniFoodProcessors&amp;Choppers"/>
    <n v="1349"/>
    <n v="2999"/>
    <n v="0.55000000000000004"/>
    <s v="Yes"/>
    <n v="3.8"/>
    <n v="4"/>
    <n v="3.5"/>
    <n v="441"/>
    <n v="9.2589779427218222"/>
    <n v="594909"/>
    <s v="&gt;₹50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9L8DT7D6"/>
    <s v="Sony TV - Remote Compatible for Sony LED Remote Control Works with Sony LED TV by Trend Trail Speed tech &amp; Remote hi Remote &amp; REO India only"/>
    <s v="Electronics"/>
    <s v="HomeTheater,TV&amp;Video"/>
    <s v="Accessories"/>
    <s v="RemoteControls"/>
    <n v="205"/>
    <n v="499"/>
    <n v="0.59"/>
    <s v="Yes"/>
    <n v="3.8"/>
    <n v="4"/>
    <n v="3.7"/>
    <n v="313"/>
    <n v="9.2386396978708945"/>
    <n v="64165"/>
    <s v="₹200-₹500"/>
    <s v="Soft &amp; Durable Keypad Durable Quality|Rigid Body|Efficient Performance Remotes are Quality Tested Before Shipment Suitable with Sony LED/LCD Tv without Smart Functions|2 AAA batteries Required"/>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7H5PBN54"/>
    <s v="INDIAS¬Æ‚Ñ¢ Electro-Instant Water Geyser A.B.S. Body Shock Proof Can be Used in Bathroom, Kitchen, wash Area, Hotels, Hospital etc."/>
    <s v="Home&amp;Kitchen"/>
    <s v="Heating,Cooling&amp;AirQuality"/>
    <s v="WaterHeaters&amp;Geysers"/>
    <s v="InstantWaterHeaters"/>
    <n v="999"/>
    <n v="2600"/>
    <n v="0.62"/>
    <s v="Yes"/>
    <n v="3.4"/>
    <n v="3"/>
    <n v="3.8333333333333335"/>
    <n v="252"/>
    <n v="9.2119619978406355"/>
    <n v="251748"/>
    <s v="&gt;₹5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9LV1CMGH"/>
    <s v="Lifelong LLFH921 Regalia 2000 W Fan Heater, 3 Air Settings, Room Heater with Overheating Protection, 1 Year Warranty ( White, (ISI Certified, Ideal for small to medium room/area)"/>
    <s v="Home&amp;Kitchen"/>
    <s v="Heating,Cooling&amp;AirQuality"/>
    <s v="RoomHeaters"/>
    <s v="FanHeaters"/>
    <n v="899"/>
    <n v="2000"/>
    <n v="0.55000000000000004"/>
    <s v="Yes"/>
    <n v="3.6"/>
    <n v="4"/>
    <n v="3.7333333333333329"/>
    <n v="291"/>
    <n v="9.2040959787407619"/>
    <n v="261609"/>
    <s v="&gt;₹5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9CGLY5CX"/>
    <s v="Crompton Insta Comfort Heater 2000 Watts Heat Convector with Adjustable Thermostats, Hybrid Cyan, Standard (‚ÄéACGRH- INSTACOMFORT)"/>
    <s v="Home&amp;Kitchen"/>
    <s v="Heating,Cooling&amp;AirQuality"/>
    <s v="RoomHeaters"/>
    <s v="ElectricHeaters"/>
    <n v="1959"/>
    <n v="2400"/>
    <n v="0.18"/>
    <s v="No"/>
    <n v="4"/>
    <n v="4"/>
    <n v="3.872727272727273"/>
    <n v="237"/>
    <n v="9.2038343973279471"/>
    <n v="464283"/>
    <s v="&gt;₹500"/>
    <s v="Two heat setting|Adjustable Thermostat|Over heat protection|Thermal cut off|Vertical &amp; horizontal mounting"/>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7VJ9ZTXS"/>
    <s v="Aine HDMI Male to VGA Female Video Converter Adapter Cable (Black)"/>
    <s v="Electronics"/>
    <s v="HomeTheater,TV&amp;Video"/>
    <s v="Accessories"/>
    <s v="Cables"/>
    <n v="299"/>
    <n v="599"/>
    <n v="0.5"/>
    <s v="Yes"/>
    <n v="4"/>
    <n v="4"/>
    <n v="4.1099999999999994"/>
    <n v="171"/>
    <n v="9.1880219167900243"/>
    <n v="51129"/>
    <s v="₹200-₹50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9NNZ1GF7"/>
    <s v="Lint Remover For Clothes With 1 Year Warranty Fabric Shaver Lint Shaver for Woolen Clothes Blanket Jackets Stainless Steel Blades,Bedding, Clothes and Furniture Best Remover for Fabrics Portable Lint Shavers (White Orange)"/>
    <s v="Home&amp;Kitchen"/>
    <s v="Kitchen&amp;HomeAppliances"/>
    <s v="Vacuum,Cleaning&amp;Ironing"/>
    <s v="Irons,Steamers&amp;Accessories"/>
    <n v="445"/>
    <n v="999"/>
    <n v="0.55000000000000004"/>
    <s v="Yes"/>
    <n v="4.3"/>
    <n v="4"/>
    <n v="3.8777777777777778"/>
    <n v="229"/>
    <n v="9.1582557196682224"/>
    <n v="101905"/>
    <s v="₹200-₹50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9MM6P76N"/>
    <s v="7SEVEN¬Æ Compatible Lg Smart Tv Remote Suitable for Any LG LED OLED LCD UHD Plasma Android Television and AKB75095303 replacement of Original Lg Tv Remote Control"/>
    <s v="Electronics"/>
    <s v="HomeTheater,TV&amp;Video"/>
    <s v="Accessories"/>
    <s v="RemoteControls"/>
    <n v="349"/>
    <n v="599"/>
    <n v="0.42"/>
    <s v="No"/>
    <n v="4.2"/>
    <n v="4"/>
    <n v="3.6947368421052631"/>
    <n v="284"/>
    <n v="9.0700057459261796"/>
    <n v="99116"/>
    <s v="₹200-₹50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9H7JDJCW"/>
    <s v="PHILIPS Drip Coffee Maker HD7432/20, 0.6 L, Ideal for 2-7 cups, Black, Medium"/>
    <s v="Home&amp;Kitchen"/>
    <s v="Kitchen&amp;HomeAppliances"/>
    <s v="Coffee,Tea&amp;Espresso"/>
    <s v="DripCoffeeMachines"/>
    <n v="2999"/>
    <n v="3595"/>
    <n v="0.17"/>
    <s v="No"/>
    <n v="4"/>
    <n v="4"/>
    <n v="4"/>
    <n v="178"/>
    <n v="9.0114121239195732"/>
    <n v="533822"/>
    <s v="&gt;₹50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8RX8G496"/>
    <s v="LRIPL Mi Remote Control with Netflix &amp; Prime Video Button Compatible for Mi 4X LED Android Smart TV 4A Remote Control (32&quot;/43&quot;) with Voice Command (Pairing Required)"/>
    <s v="Electronics"/>
    <s v="HomeTheater,TV&amp;Video"/>
    <s v="Accessories"/>
    <s v="RemoteControls"/>
    <n v="655"/>
    <n v="1099"/>
    <n v="0.4"/>
    <s v="No"/>
    <n v="3.2"/>
    <n v="3"/>
    <n v="3.6666666666666665"/>
    <n v="285"/>
    <n v="9.0066754548064907"/>
    <n v="186675"/>
    <s v="&gt;₹50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8YK7BBD2"/>
    <s v="Nirdambhay Mini Bag Sealer, 2 in 1 Heat Sealer and Cutter Handheld Sealing Machine Portable Bag Resealer Sealer for Plastic Bags Food Storage Snack Fresh Bag Sealer (Including 2 AA Battery)"/>
    <s v="Home&amp;Kitchen"/>
    <s v="Kitchen&amp;HomeAppliances"/>
    <s v="SmallKitchenAppliances"/>
    <s v="VacuumSealers"/>
    <n v="429"/>
    <n v="999"/>
    <n v="0.56999999999999995"/>
    <s v="Yes"/>
    <n v="3"/>
    <n v="3"/>
    <n v="3.2249999999999996"/>
    <n v="617"/>
    <n v="9.00093783216143"/>
    <n v="264693"/>
    <s v="₹200-₹50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8G1RW2Q3"/>
    <s v="EYNK Extra Long Micro USB Fast Charging USB Cable | Micro USB Data Cable | Quick Fast Charging Cable | Charger Sync Cable | High Speed Transfer Android Smartphones V8 Cable (2.4 Amp, 3m,) (White)"/>
    <s v="Computers&amp;Accessories"/>
    <s v="Accessories&amp;Peripherals"/>
    <s v="Cables&amp;Accessories"/>
    <s v="Cables"/>
    <n v="299"/>
    <n v="799"/>
    <n v="0.63"/>
    <s v="Yes"/>
    <n v="4"/>
    <n v="4"/>
    <n v="4.1157894736842104"/>
    <n v="151"/>
    <n v="8.9800088724884848"/>
    <n v="45149"/>
    <s v="₹200-₹50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B8XNPQPN"/>
    <s v="Pigeon Healthifry Digital Air Fryer, 360¬∞ High Speed Air Circulation Technology 1200 W with Non-Stick 4.2 L Basket - Green"/>
    <s v="Home&amp;Kitchen"/>
    <s v="Kitchen&amp;HomeAppliances"/>
    <s v="SmallKitchenAppliances"/>
    <s v="DeepFatFryers"/>
    <n v="3599"/>
    <n v="7950"/>
    <n v="0.55000000000000004"/>
    <s v="Yes"/>
    <n v="4.2"/>
    <n v="4"/>
    <n v="4.2"/>
    <n v="136"/>
    <n v="8.9742263820569086"/>
    <n v="489464"/>
    <s v="&gt;₹5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s v="Accessories&amp;Peripherals"/>
    <s v="Cables&amp;Accessories"/>
    <s v="Cables"/>
    <n v="349"/>
    <n v="899"/>
    <n v="0.61"/>
    <s v="Yes"/>
    <n v="4.5"/>
    <n v="5"/>
    <n v="4.1222222222222227"/>
    <n v="149"/>
    <n v="8.9703317456628646"/>
    <n v="52001"/>
    <s v="₹200-₹50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99FDW2ZF"/>
    <s v="Maharaja Whiteline Nano Carbon Neo, 500 Watts Room Heater (Black, White), Standard (5200100986)"/>
    <s v="Home&amp;Kitchen"/>
    <s v="Heating,Cooling&amp;AirQuality"/>
    <s v="RoomHeaters"/>
    <s v="ElectricHeaters"/>
    <n v="1235"/>
    <n v="1499"/>
    <n v="0.18"/>
    <s v="No"/>
    <n v="4.0999999999999996"/>
    <n v="4"/>
    <n v="3.8600000000000003"/>
    <n v="203"/>
    <n v="8.9151724462639699"/>
    <n v="250705"/>
    <s v="&gt;₹50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8RWCZ6SY"/>
    <s v="7SEVEN¬Æ Compatible for Sony Bravia LCD LED UHD OLED QLED 4K Ultra HD TV remote control with YouTube and NETFLIX Hotkeys. Universal Replacement for Original Sony Smart Android tv Remote Control"/>
    <s v="Electronics"/>
    <s v="HomeTheater,TV&amp;Video"/>
    <s v="Accessories"/>
    <s v="RemoteControls"/>
    <n v="399"/>
    <n v="899"/>
    <n v="0.56000000000000005"/>
    <s v="Yes"/>
    <n v="3.9"/>
    <n v="4"/>
    <n v="3.6941176470588228"/>
    <n v="254"/>
    <n v="8.8900425488971972"/>
    <n v="101346"/>
    <s v="₹200-₹50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9MB3DKG1"/>
    <s v="KHAITAN AVAANTE KA-2013 1200 Watt 3-Rod Halogen Heater (1200 Watts, Grey)"/>
    <s v="Home&amp;Kitchen"/>
    <s v="Heating,Cooling&amp;AirQuality"/>
    <s v="RoomHeaters"/>
    <s v="HalogenHeaters"/>
    <n v="2199"/>
    <n v="3999"/>
    <n v="0.45"/>
    <s v="No"/>
    <n v="3.5"/>
    <n v="4"/>
    <n v="3.5"/>
    <n v="340"/>
    <n v="8.8646403264737419"/>
    <n v="747660"/>
    <s v="&gt;₹500"/>
    <s v="3 Rod Halogen tube element|Instant heating|Cool touch body|Frost grill for safety|Safety tip over protection|Halogen heater|Best heater"/>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B4KPCBSH"/>
    <s v="IKEA Frother for Milk"/>
    <s v="Home&amp;Kitchen"/>
    <s v="Kitchen&amp;HomeAppliances"/>
    <s v="Coffee,Tea&amp;Espresso"/>
    <s v="CoffeeGrinders"/>
    <n v="244"/>
    <n v="499"/>
    <n v="0.51"/>
    <s v="Yes"/>
    <n v="3.3"/>
    <n v="3"/>
    <n v="3.3"/>
    <n v="478"/>
    <n v="8.8451071942680581"/>
    <n v="116632"/>
    <s v="₹200-₹500"/>
    <s v="BATTERIES ARE SOLD SEPARATELY|2AA Batteries are recommended|New Batteries are recommended to work properly|Frothes milk up in 15-20 seconds.|Can be used for both cold and hot milk."/>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H39KTTB"/>
    <s v="Remote Compatible for Samsung LED/LCD Remote Control Works with Samsung LED/LCD TV by Trend Trail"/>
    <s v="Electronics"/>
    <s v="HomeTheater,TV&amp;Video"/>
    <s v="Accessories"/>
    <s v="RemoteControls"/>
    <n v="213"/>
    <n v="499"/>
    <n v="0.56999999999999995"/>
    <s v="Yes"/>
    <n v="3.7"/>
    <n v="4"/>
    <n v="3.6812499999999995"/>
    <n v="246"/>
    <n v="8.808115659187143"/>
    <n v="52398"/>
    <s v="₹200-₹500"/>
    <s v="Soft &amp; Durable Keypad|Durable Quality, Rigid Body, Efficient Performance|Remotes are Quality Tested Before Shipment|Suitable with Samsung LED/LCD Tv without Smart Functions|please match image of your old remote with picture"/>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9P182Z2H"/>
    <s v="AGARO Glory Cool Mist Ultrasonic Humidifier, 4.5Litres, For Large Area, Room, Home, Office, Adjustable Mist Output, Ceramic Ball Filter, Ultra Quiet, 360¬∞ Rotatable Nozzle, Auto Shut Off, Grey"/>
    <s v="Home&amp;Kitchen"/>
    <s v="Heating,Cooling&amp;AirQuality"/>
    <s v="Humidifiers"/>
    <s v="Humidifiers"/>
    <n v="3290"/>
    <n v="5799"/>
    <n v="0.43"/>
    <s v="No"/>
    <n v="4.3"/>
    <n v="4"/>
    <n v="3.95"/>
    <n v="168"/>
    <n v="8.8001524832240108"/>
    <n v="552720"/>
    <s v="&gt;₹500"/>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L11S5QK"/>
    <s v="iBELL Induction Cooktop, 2000W with Auto Shut Off and Overheat Protection, BIS Certified, Black"/>
    <s v="Home&amp;Kitchen"/>
    <s v="Kitchen&amp;HomeAppliances"/>
    <s v="SmallKitchenAppliances"/>
    <s v="InductionCooktop"/>
    <n v="1601"/>
    <n v="3890"/>
    <n v="0.59"/>
    <s v="Yes"/>
    <n v="4.2"/>
    <n v="4"/>
    <n v="4"/>
    <n v="156"/>
    <n v="8.7835986096369343"/>
    <n v="249756"/>
    <s v="&gt;₹50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B8ZKWGKD"/>
    <s v="ZORBES¬Æ Wall Adapter Holder for Alexa Echo Dot 4th Generation,A Space-Saving Solution with Cord Management for Your Smart Home Speakers -White (Holder Only)"/>
    <s v="Electronics"/>
    <s v="HomeTheater,TV&amp;Video"/>
    <s v="Accessories"/>
    <s v="TVMounts,Stands&amp;Turntables"/>
    <n v="893"/>
    <n v="1052"/>
    <n v="0.15"/>
    <s v="No"/>
    <n v="4.3"/>
    <n v="4"/>
    <n v="4.3"/>
    <n v="106"/>
    <n v="8.7263502440464009"/>
    <n v="94658"/>
    <s v="&gt;₹50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B21C4BMX"/>
    <s v="Portronics Konnect Spydr 31 3-in-1 Multi Functional Cable with 3.0A Output, Tangle Resistant, 1.2M Length, Nylon Braided(Zebra)"/>
    <s v="Computers&amp;Accessories"/>
    <s v="Accessories&amp;Peripherals"/>
    <s v="Cables&amp;Accessories"/>
    <s v="Cables"/>
    <n v="228"/>
    <n v="899"/>
    <n v="0.75"/>
    <s v="Yes"/>
    <n v="3.8"/>
    <n v="4"/>
    <n v="4.1000000000000005"/>
    <n v="132"/>
    <n v="8.7077917279650521"/>
    <n v="30096"/>
    <s v="₹200-₹500"/>
    <s v="3.0A Output|PVC + Nylon Braided|Tangle Resistant|1.2M Length"/>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BMXMLSMM"/>
    <s v="Lapster 65W compatible for OnePlus Dash Warp Charge Cable , type c to c cable fast charging Data Sync Cable Compatible with One Plus 10R / 9RT/ 9 pro/ 9R/ 8T/ 9/ Nord &amp; for All Type C Devices ‚Äì Red, 1 Meter"/>
    <s v="Computers&amp;Accessories"/>
    <s v="Accessories&amp;Peripherals"/>
    <s v="Cables&amp;Accessories"/>
    <s v="Cables"/>
    <n v="199"/>
    <n v="999"/>
    <n v="0.8"/>
    <s v="Yes"/>
    <n v="4.5"/>
    <n v="5"/>
    <n v="4.1187500000000004"/>
    <n v="127"/>
    <n v="8.679071062487159"/>
    <n v="25273"/>
    <s v="&lt;₹20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9P8M18QM"/>
    <s v="7SEVEN¬Æ Compatible with Fire Tv Stick Remote with Voice Command Feature Suitable for Second Generation Amazon Fire Tv Stick Remote Only - Pairing Must"/>
    <s v="Electronics"/>
    <s v="HomeTheater,TV&amp;Video"/>
    <s v="Accessories"/>
    <s v="RemoteControls"/>
    <n v="1369"/>
    <n v="2999"/>
    <n v="0.54"/>
    <s v="Yes"/>
    <n v="3.3"/>
    <n v="3"/>
    <n v="3.6799999999999993"/>
    <n v="227"/>
    <n v="8.677200236961669"/>
    <n v="310763"/>
    <s v="&gt;₹50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9MMD1FDN"/>
    <s v="7SEVEN¬Æ Suitable Sony Tv Remote Original Bravia for Smart Android Television Compatible for Any Model of LCD LED OLED UHD 4K Universal Sony Remote Control"/>
    <s v="Electronics"/>
    <s v="HomeTheater,TV&amp;Video"/>
    <s v="Accessories"/>
    <s v="RemoteControls"/>
    <n v="349"/>
    <n v="699"/>
    <n v="0.5"/>
    <s v="Yes"/>
    <n v="3.9"/>
    <n v="4"/>
    <n v="3.7071428571428564"/>
    <n v="214"/>
    <n v="8.646682576401421"/>
    <n v="74686"/>
    <s v="₹200-₹50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B2DZ5S6R"/>
    <s v="Amazon Basics 1500 W Electric Kettle (Stainless Steel Body, 1.5 L)"/>
    <s v="Home&amp;Kitchen"/>
    <s v="Kitchen&amp;HomeAppliances"/>
    <s v="SmallKitchenAppliances"/>
    <s v="Kettles&amp;HotWaterDispensers"/>
    <n v="749"/>
    <n v="1299"/>
    <n v="0.42"/>
    <s v="No"/>
    <n v="4"/>
    <n v="4"/>
    <n v="4.1500000000000004"/>
    <n v="119"/>
    <n v="8.6286021710976435"/>
    <n v="89131"/>
    <s v="&gt;₹500"/>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K19NYZ8"/>
    <s v="Usha Hc 812 T Thermo Fan Room Heater"/>
    <s v="Home&amp;Kitchen"/>
    <s v="Heating,Cooling&amp;AirQuality"/>
    <s v="RoomHeaters"/>
    <s v="FanHeaters"/>
    <n v="2320"/>
    <n v="3290"/>
    <n v="0.28999999999999998"/>
    <s v="No"/>
    <n v="3.8"/>
    <n v="4"/>
    <n v="3.7428571428571429"/>
    <n v="195"/>
    <n v="8.5795870099342384"/>
    <n v="452400"/>
    <s v="&gt;₹500"/>
    <s v="Heat convector|Warranty for one year"/>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BCYQY9X5"/>
    <s v="Livpure Glo Star RO+UV+UF+Mineraliser - 7 L Storage Tank, 15 LPH Water Purifier for Home, Black"/>
    <s v="Home&amp;Kitchen"/>
    <s v="Kitchen&amp;HomeAppliances"/>
    <s v="WaterPurifiers&amp;Accessories"/>
    <s v="WaterFilters&amp;Purifiers"/>
    <n v="8499"/>
    <n v="16490"/>
    <n v="0.48"/>
    <s v="No"/>
    <n v="4.3"/>
    <n v="4"/>
    <n v="4.3"/>
    <n v="97"/>
    <n v="8.5622721254777279"/>
    <n v="824403"/>
    <s v="&gt;₹50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BNVBJW2S"/>
    <s v="boAt Newly Launched Wave Electra with 1.81&quot; HD Display, Smart Calling Ultra-Seamless BT Calling Chip, 20 Built-in Watch Faces, 100 + Sports Modes, Menu Personalization, in-Built Games(Cherry Blossom)"/>
    <s v="Electronics"/>
    <s v="WearableTechnology"/>
    <s v="SmartWatches"/>
    <s v="SmartWatches"/>
    <n v="2499"/>
    <n v="7990"/>
    <n v="0.69"/>
    <s v="Yes"/>
    <n v="4.0999999999999996"/>
    <n v="4"/>
    <n v="3.9"/>
    <n v="154"/>
    <n v="8.5422936228641362"/>
    <n v="384846"/>
    <s v="&gt;₹5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4Y2SNX"/>
    <s v="iPhone Original 20W C Type Fast PD Charger Compatible with I-Phone13/13 mini/13pro/13 pro Max I-Phone 12/12 Pro/12mini/12 Pro Max, I-Phone11/11 Pro/11 Pro Max 2020 (Only Adapter)"/>
    <s v="Electronics"/>
    <s v="Mobiles&amp;Accessories"/>
    <s v="MobileAccessories"/>
    <s v="Chargers"/>
    <n v="799"/>
    <n v="3990"/>
    <n v="0.8"/>
    <s v="Yes"/>
    <n v="3.8"/>
    <n v="4"/>
    <n v="4.0999999999999996"/>
    <n v="119"/>
    <n v="8.5246431087952601"/>
    <n v="95081"/>
    <s v="&gt;₹50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YXJJW8H"/>
    <s v="LUNAGARIYA¬Æ, Protective Case Compatible with JIO Settop Box Remote Control,PU Leather Cover Holder (Before Placing Order,Please Compare The Dimensions of The Product with Your Remote)"/>
    <s v="Electronics"/>
    <s v="HomeTheater,TV&amp;Video"/>
    <s v="Accessories"/>
    <s v="RemoteControls"/>
    <n v="247"/>
    <n v="399"/>
    <n v="0.38"/>
    <s v="No"/>
    <n v="3.9"/>
    <n v="4"/>
    <n v="3.6923076923076916"/>
    <n v="200"/>
    <n v="8.5041085197064188"/>
    <n v="49400"/>
    <s v="₹200-₹5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BDG6QDYD"/>
    <s v="Activa Heat-Max 2000 Watts Room Heater (White color ) with ABS body"/>
    <s v="Home&amp;Kitchen"/>
    <s v="Heating,Cooling&amp;AirQuality"/>
    <s v="RoomHeaters"/>
    <s v="FanHeaters"/>
    <n v="899"/>
    <n v="1990"/>
    <n v="0.55000000000000004"/>
    <s v="Yes"/>
    <n v="4.0999999999999996"/>
    <n v="4"/>
    <n v="3.7384615384615381"/>
    <n v="185"/>
    <n v="8.4844868529992876"/>
    <n v="166315"/>
    <s v="&gt;₹50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BNV7JM5Y"/>
    <s v="boAt Newly Launched Wave Electra with 1.81&quot; HD Display, Smart Calling with Ultra-Seamless BT Calling Chip,20 Built-In Watch Faces,100 + Sports Modes,Menu Personalization,In-Built Games(Charcoal Black)"/>
    <s v="Electronics"/>
    <s v="WearableTechnology"/>
    <s v="SmartWatches"/>
    <s v="SmartWatches"/>
    <n v="2999"/>
    <n v="7990"/>
    <n v="0.62"/>
    <s v="Yes"/>
    <n v="4.0999999999999996"/>
    <n v="4"/>
    <n v="3.8600000000000003"/>
    <n v="154"/>
    <n v="8.4546803549373255"/>
    <n v="461846"/>
    <s v="&gt;₹5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98TV3L96"/>
    <s v="Electvision Remote Control for led Smart tv Compatible with VU Smart Led (Without Voice)"/>
    <s v="Electronics"/>
    <s v="HomeTheater,TV&amp;Video"/>
    <s v="Accessories"/>
    <s v="RemoteControls"/>
    <n v="349"/>
    <n v="1999"/>
    <n v="0.83"/>
    <s v="Yes"/>
    <n v="3.8"/>
    <n v="4"/>
    <n v="3.6749999999999994"/>
    <n v="197"/>
    <n v="8.4402445742111247"/>
    <n v="68753"/>
    <s v="₹200-₹50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RHPDNVV"/>
    <s v="7SEVEN¬Æ Compatible Tata Sky Remote Control Replacement of Original dth SD HD tata Play Set top Box Remote - IR Learning Universal Remote for Any Brand TV - Pairing Must"/>
    <s v="Electronics"/>
    <s v="HomeTheater,TV&amp;Video"/>
    <s v="Accessories"/>
    <s v="RemoteControls"/>
    <n v="235"/>
    <n v="599"/>
    <n v="0.61"/>
    <s v="Yes"/>
    <n v="3.5"/>
    <n v="4"/>
    <n v="3.6636363636363636"/>
    <n v="197"/>
    <n v="8.414146106139972"/>
    <n v="46295"/>
    <s v="₹200-₹50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8XXVXP3J"/>
    <s v="Storite Super Speed USB 3.0 Male to Male Cable for Hard Drive Enclosures, Laptop Cooling Pad, DVD Players(60cm,Black)"/>
    <s v="Computers&amp;Accessories"/>
    <s v="Accessories&amp;Peripherals"/>
    <s v="Cables&amp;Accessories"/>
    <s v="Cables"/>
    <n v="249"/>
    <n v="999"/>
    <n v="0.75"/>
    <s v="Yes"/>
    <n v="4.3"/>
    <n v="4"/>
    <n v="4.0933333333333337"/>
    <n v="112"/>
    <n v="8.4039344286587987"/>
    <n v="27888"/>
    <s v="₹200-₹50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B97D658R"/>
    <s v="Larrito wooden Cool Mist Humidifiers Essential Oil Diffuser Aroma Air Humidifier with Colorful Change for Car, Office, Babies, humidifiers for home, air humidifier for room (WOODEN HUMIDIFIRE-A)"/>
    <s v="Home&amp;Kitchen"/>
    <s v="Heating,Cooling&amp;AirQuality"/>
    <s v="Humidifiers"/>
    <s v="Humidifiers"/>
    <n v="499"/>
    <n v="799"/>
    <n v="0.38"/>
    <s v="No"/>
    <n v="3.6"/>
    <n v="4"/>
    <n v="3.6"/>
    <n v="212"/>
    <n v="8.3821665723794556"/>
    <n v="105788"/>
    <s v="₹200-₹50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RQRZW2X"/>
    <s v="7SEVEN¬Æ Compatible Vu Smart Tv Remote Control Suitable for Original 4K Android LED Ultra HD UHD Vu Tv Remote with Non Voice Feature without google assistant"/>
    <s v="Electronics"/>
    <s v="HomeTheater,TV&amp;Video"/>
    <s v="Accessories"/>
    <s v="RemoteControls"/>
    <n v="499"/>
    <n v="899"/>
    <n v="0.44"/>
    <s v="No"/>
    <n v="3.7"/>
    <n v="4"/>
    <n v="3.6799999999999997"/>
    <n v="185"/>
    <n v="8.3518076347219328"/>
    <n v="92315"/>
    <s v="₹200-₹50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9NNJ9WYM"/>
    <s v="Sansui 80cm (32 inches) HD Ready Smart LED TV JSY32SKHD (BLACK) With Bezel-less Design"/>
    <s v="Electronics"/>
    <s v="HomeTheater,TV&amp;Video"/>
    <s v="Televisions"/>
    <s v="SmartTelevisions"/>
    <n v="10990"/>
    <n v="19990"/>
    <n v="0.45"/>
    <s v="No"/>
    <n v="3.7"/>
    <n v="4"/>
    <n v="3.95"/>
    <n v="129"/>
    <n v="8.3500762416120065"/>
    <n v="1417710"/>
    <s v="&gt;₹50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9H34V36W"/>
    <s v="Inalsa Electric Fan Heater Hotty - 2000 Watts Variable Temperature Control Cool/Warm/Hot Air Selector | Over Heat Protection | ISI Certification, White"/>
    <s v="Home&amp;Kitchen"/>
    <s v="Heating,Cooling&amp;AirQuality"/>
    <s v="RoomHeaters"/>
    <s v="FanHeaters"/>
    <n v="1349"/>
    <n v="2495"/>
    <n v="0.46"/>
    <s v="No"/>
    <n v="3.8"/>
    <n v="4"/>
    <n v="3.7083333333333326"/>
    <n v="166"/>
    <n v="8.2425735805056206"/>
    <n v="223934"/>
    <s v="&gt;₹50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VPH38JS"/>
    <s v="SaleOn Instant Coal Heater 500W Charcoal Burner Electric Stove Hot Plate - Mix Colors - Pack of 1 - Only Charcoal Heater"/>
    <s v="Home&amp;Kitchen"/>
    <s v="Kitchen&amp;HomeAppliances"/>
    <s v="SmallKitchenAppliances"/>
    <s v="InductionCooktop"/>
    <n v="697"/>
    <n v="1499"/>
    <n v="0.54"/>
    <s v="Yes"/>
    <n v="3.8"/>
    <n v="4"/>
    <n v="3.8"/>
    <n v="144"/>
    <n v="8.2131984084929037"/>
    <n v="100368"/>
    <s v="&gt;₹50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9MQ9PDHR"/>
    <s v="SaiEllin Room Heater For Home 2000 Watts Room Heater For Bedroom | ISI Approved With 1 Year Warranty | For 250 Sq. Feet Blower Heater &amp; Room Heaters Home For Winters"/>
    <s v="Home&amp;Kitchen"/>
    <s v="Heating,Cooling&amp;AirQuality"/>
    <s v="RoomHeaters"/>
    <s v="FanHeaters"/>
    <n v="979"/>
    <n v="1999"/>
    <n v="0.51"/>
    <s v="Yes"/>
    <n v="3.9"/>
    <n v="4"/>
    <n v="3.6999999999999997"/>
    <n v="157"/>
    <n v="8.1350312217313636"/>
    <n v="153703"/>
    <s v="&gt;₹50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9XB1R2F3"/>
    <s v="Portable Lint Remover Pet Fur Remover Clothes Fuzz Remover Pet Hairball Quick Epilator Shaver Removing Dust Pet Hair from Clothing Furniture Perfect for Clothing,Furniture,Couch,Carpet (Standard)"/>
    <s v="Home&amp;Kitchen"/>
    <s v="Kitchen&amp;HomeAppliances"/>
    <s v="Vacuum,Cleaning&amp;Ironing"/>
    <s v="Irons,Steamers&amp;Accessories"/>
    <n v="179"/>
    <n v="799"/>
    <n v="0.78"/>
    <s v="Yes"/>
    <n v="3.5"/>
    <n v="4"/>
    <n v="3.8249999999999997"/>
    <n v="132"/>
    <n v="8.1237325266991025"/>
    <n v="23628"/>
    <s v="&lt;₹20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9JN37WBX"/>
    <s v="Lint Remover Woolen Clothes Lint Extractor Battery Lint Removing Machine Bhur Remover"/>
    <s v="Home&amp;Kitchen"/>
    <s v="Kitchen&amp;HomeAppliances"/>
    <s v="Vacuum,Cleaning&amp;Ironing"/>
    <s v="Irons,Steamers&amp;Accessories"/>
    <n v="319"/>
    <n v="749"/>
    <n v="0.56999999999999995"/>
    <s v="Yes"/>
    <n v="4.5999999999999996"/>
    <n v="5"/>
    <n v="3.871428571428571"/>
    <n v="124"/>
    <n v="8.1180373360740461"/>
    <n v="39556"/>
    <s v="₹200-₹50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BDZWMGZ1"/>
    <s v="Activa Easy Mix Nutri Mixer Grinder 500 Watt | Long Lasting Shock Proof ABS Body | Heavy Duty Motor With Nano - Grinding Technology"/>
    <s v="Home&amp;Kitchen"/>
    <s v="Kitchen&amp;HomeAppliances"/>
    <s v="SmallKitchenAppliances"/>
    <s v="MixerGrinders"/>
    <n v="1199"/>
    <n v="2990"/>
    <n v="0.6"/>
    <s v="Yes"/>
    <n v="3.8"/>
    <n v="4"/>
    <n v="3.8"/>
    <n v="133"/>
    <n v="8.0829982337862685"/>
    <n v="159467"/>
    <s v="&gt;₹50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BG62HMDJ"/>
    <s v="Cablet 2.5 Inch SATA USB 3.0 HDD/SSD Portable External Enclosure for 7mm and 9.5mm, Tool-Free Design, Supports UASP Max 6TB"/>
    <s v="Computers&amp;Accessories"/>
    <s v="ExternalDevices&amp;DataStorage"/>
    <s v="ExternalHardDisks"/>
    <s v="ExternalHardDisks"/>
    <n v="499"/>
    <n v="775"/>
    <n v="0.36"/>
    <s v="No"/>
    <n v="4.3"/>
    <n v="4"/>
    <n v="4.3"/>
    <n v="74"/>
    <n v="8.0627634325843101"/>
    <n v="36926"/>
    <s v="₹200-₹50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9NY7W8YD"/>
    <s v="POCO C31 (Shadow Gray, 64 GB) (4 GB RAM)"/>
    <s v="Electronics"/>
    <s v="Mobiles&amp;Accessories"/>
    <s v="Smartphones&amp;BasicMobiles"/>
    <s v="Smartphones"/>
    <n v="7998"/>
    <n v="11999"/>
    <n v="0.33"/>
    <s v="No"/>
    <n v="3.8"/>
    <n v="4"/>
    <n v="3.8"/>
    <n v="125"/>
    <n v="7.9814080714467384"/>
    <n v="999750"/>
    <s v="&gt;₹500"/>
    <s v="4 GB RAM | 64 GB ROM | Expandable Upto 512 GB|16.59 cm (6.53 inch) HD+ Display|13MP + 2MP + 2MP | 5MP Front Camera|5000 mAh Lithium-ion Polymer Battery|MediaTek Helio G35 Processor"/>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8QHLXWV3"/>
    <s v="Kenstar 2400 Watts 9 Fins Oil Filled Radiator with PTC Fan Heater (BLACK GOLD)"/>
    <s v="Home&amp;Kitchen"/>
    <s v="Heating,Cooling&amp;AirQuality"/>
    <s v="RoomHeaters"/>
    <s v="FanHeaters"/>
    <n v="6850"/>
    <n v="11990"/>
    <n v="0.43"/>
    <s v="No"/>
    <n v="3.9"/>
    <n v="4"/>
    <n v="3.6799999999999997"/>
    <n v="144"/>
    <n v="7.9538342482247071"/>
    <n v="986400"/>
    <s v="&gt;₹50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B694PXQJ"/>
    <s v="Gadgetronics Digital Kitchen Weighing Scale &amp; Food Weight Machine for Health, Fitness, Home Baking &amp; Cooking (10 KGs,1 Year Warranty &amp; Batteries Included)"/>
    <s v="Home&amp;Kitchen"/>
    <s v="Kitchen&amp;HomeAppliances"/>
    <s v="SmallKitchenAppliances"/>
    <s v="DigitalKitchenScales"/>
    <n v="799"/>
    <n v="2999"/>
    <n v="0.73"/>
    <s v="Yes"/>
    <n v="4.5"/>
    <n v="5"/>
    <n v="4.4000000000000004"/>
    <n v="63"/>
    <n v="7.9471918855291035"/>
    <n v="50337"/>
    <s v="&gt;₹50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9X5HD5T1"/>
    <s v="Ikea Little Loved Corner PRODUKT Milk-frother, Coffee/Tea Frother, Handheld Milk Wand Mixer Frother, Black"/>
    <s v="Home&amp;Kitchen"/>
    <s v="Kitchen&amp;HomeAppliances"/>
    <s v="Coffee,Tea&amp;Espresso"/>
    <s v="MilkFrothers"/>
    <n v="229"/>
    <n v="499"/>
    <n v="0.54"/>
    <s v="Yes"/>
    <n v="3.5"/>
    <n v="4"/>
    <n v="3.5"/>
    <n v="185"/>
    <n v="7.9432953047627075"/>
    <n v="42365"/>
    <s v="₹200-₹500"/>
    <s v="Frothes milk up in 15-20 seconds.|Can be used for both cold and hot drink.|Requires 2 AA batteries.|Easy to use and clean. Easy and convenient to operate."/>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9YHLPQYT"/>
    <s v="Shopoflux Silicone Remote Cover for Mi Smart TV and Mi TV Stick/MI Box S / 3S / MI 4X / 4A Smart LED TV (Black)"/>
    <s v="Electronics"/>
    <s v="HomeTheater,TV&amp;Video"/>
    <s v="Accessories"/>
    <s v="RemoteControls"/>
    <n v="246"/>
    <n v="600"/>
    <n v="0.59"/>
    <s v="Yes"/>
    <n v="4.2"/>
    <n v="4"/>
    <n v="3.677777777777778"/>
    <n v="143"/>
    <n v="7.9379776098169748"/>
    <n v="35178"/>
    <s v="₹200-₹5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B61GCHC1"/>
    <s v="LS LAPSTER Quality Assured USB 2.0 morpho cable, morpho device cable for Mso 1300 E3/E2/E Biometric Finger Print Scanner morpho USB cable (Black)"/>
    <s v="Computers&amp;Accessories"/>
    <s v="Accessories&amp;Peripherals"/>
    <s v="Cables&amp;Accessories"/>
    <s v="Cables"/>
    <n v="199"/>
    <n v="999"/>
    <n v="0.8"/>
    <s v="Yes"/>
    <n v="4.3"/>
    <n v="4"/>
    <n v="4.0785714285714292"/>
    <n v="87"/>
    <n v="7.9307114699839039"/>
    <n v="17313"/>
    <s v="&lt;₹200"/>
    <s v="Replacement USB morpho device cable 1300 E2, E3|2.0 USB Wire morpho cable Safran MSO-1300 E, E2,E3|morpho usb cable Fingerprint Biometrics (All-in-one Version)|morfo biometric device cable , Finger Print Scanner Cable Wire-Black"/>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9Z7YGV3R"/>
    <s v="Anjaney Enterprise Smart Multipurpose Foldable Laptop Table with Cup Holder, Study Table, Bed Table, Breakfast Table, Foldable and Portable/Ergonomic &amp; Rounded Edges/Non-Slip (Black)"/>
    <s v="Computers&amp;Accessories"/>
    <s v="Accessories&amp;Peripherals"/>
    <s v="LaptopAccessories"/>
    <s v="Lapdesks"/>
    <n v="269"/>
    <n v="699"/>
    <n v="0.62"/>
    <s v="Yes"/>
    <n v="4"/>
    <n v="4"/>
    <n v="4"/>
    <n v="93"/>
    <n v="7.8925114143987942"/>
    <n v="25017"/>
    <s v="₹200-₹50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B61HYR92"/>
    <s v="Lapster usb 2.0 mantra cable, mantra mfs 100 data cable (black)"/>
    <s v="Computers&amp;Accessories"/>
    <s v="Accessories&amp;Peripherals"/>
    <s v="Cables&amp;Accessories"/>
    <s v="Cables"/>
    <n v="199"/>
    <n v="999"/>
    <n v="0.8"/>
    <s v="Yes"/>
    <n v="4.2"/>
    <n v="4"/>
    <n v="4.0615384615384622"/>
    <n v="85"/>
    <n v="7.8570398635123375"/>
    <n v="16915"/>
    <s v="&lt;₹200"/>
    <s v="Used for mantra mfs 100 data cable|mantra cable comes in black colour|mantra device cable original is sturdy and easy to install|mantra fingerprint device cable have 1 year warranty"/>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B9RZ4G4W"/>
    <s v="Amazon Basics 300 W Hand Blender with Stainless Steel Stem for Hot/Cold Blending and In-Built Cord Hook, ISI-Marked, Black"/>
    <s v="Home&amp;Kitchen"/>
    <s v="Kitchen&amp;HomeAppliances"/>
    <s v="SmallKitchenAppliances"/>
    <s v="HandBlenders"/>
    <n v="799"/>
    <n v="1699"/>
    <n v="0.53"/>
    <s v="Yes"/>
    <n v="4"/>
    <n v="4"/>
    <n v="3.9166666666666665"/>
    <n v="97"/>
    <n v="7.7989687964622716"/>
    <n v="77503"/>
    <s v="&gt;₹50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B467CCB9"/>
    <s v="Karbonn 80 cm (32 Inches) Millennium Series HD Ready LED TV KJW32NSHDF (Phantom Black) with Bezel-Less Design"/>
    <s v="Electronics"/>
    <s v="HomeTheater,TV&amp;Video"/>
    <s v="Televisions"/>
    <s v="StandardTelevisions"/>
    <n v="6999"/>
    <n v="16990"/>
    <n v="0.59"/>
    <s v="Yes"/>
    <n v="3.8"/>
    <n v="4"/>
    <n v="3.8"/>
    <n v="110"/>
    <n v="7.7722273193892981"/>
    <n v="769890"/>
    <s v="&gt;₹5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X79PP8F"/>
    <s v="MI 2-in-1 USB Type C Cable (Micro USB to Type C) 30cm for Smartphone, Headphone, Laptop (White)"/>
    <s v="Computers&amp;Accessories"/>
    <s v="Accessories&amp;Peripherals"/>
    <s v="Cables&amp;Accessories"/>
    <s v="Cables"/>
    <n v="179"/>
    <n v="299"/>
    <n v="0.4"/>
    <s v="No"/>
    <n v="3.9"/>
    <n v="4"/>
    <n v="4.05"/>
    <n v="81"/>
    <n v="7.7509461021540522"/>
    <n v="14499"/>
    <s v="&lt;₹200"/>
    <s v="Fast Charging and Data Transfer|High Quality Design"/>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PKBMJKS"/>
    <s v="Airtel DigitalTV HD Setup Box Remote"/>
    <s v="Electronics"/>
    <s v="HomeTheater,TV&amp;Video"/>
    <s v="Accessories"/>
    <s v="RemoteControls"/>
    <n v="197"/>
    <n v="499"/>
    <n v="0.61"/>
    <s v="Yes"/>
    <n v="3.8"/>
    <n v="4"/>
    <n v="3.6125000000000003"/>
    <n v="136"/>
    <n v="7.7189030488525194"/>
    <n v="26792"/>
    <s v="&lt;₹200"/>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9ZPJT8B2"/>
    <s v="TCL 80 cm (32 inches) HD Ready Certified Android Smart LED TV 32S615 (Black)"/>
    <s v="Electronics"/>
    <s v="HomeTheater,TV&amp;Video"/>
    <s v="Televisions"/>
    <s v="SmartTelevisions"/>
    <n v="11990"/>
    <n v="31990"/>
    <n v="0.63"/>
    <s v="Yes"/>
    <n v="4.2"/>
    <n v="4"/>
    <n v="4.2"/>
    <n v="64"/>
    <n v="7.614236097899993"/>
    <n v="767360"/>
    <s v="&gt;₹5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8MVSGXMY"/>
    <s v="Crompton Insta Comfy 800 Watt Room Heater with 2 Heat Settings(Grey Blue)"/>
    <s v="Home&amp;Kitchen"/>
    <s v="Heating,Cooling&amp;AirQuality"/>
    <s v="RoomHeaters"/>
    <s v="ElectricHeaters"/>
    <n v="1498"/>
    <n v="2300"/>
    <n v="0.35"/>
    <s v="No"/>
    <n v="3.8"/>
    <n v="4"/>
    <n v="3.8333333333333335"/>
    <n v="95"/>
    <n v="7.5987063933183459"/>
    <n v="142310"/>
    <s v="&gt;₹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BHVPTM2C"/>
    <s v="HB Plus Folding Height Adjustable Aluminum Foldable Portable Adjustment Desktop Laptop Holder Riser Stand"/>
    <s v="Computers&amp;Accessories"/>
    <s v="Accessories&amp;Peripherals"/>
    <s v="LaptopAccessories"/>
    <s v="Lapdesks"/>
    <n v="398"/>
    <n v="1949"/>
    <n v="0.8"/>
    <s v="Yes"/>
    <n v="4"/>
    <n v="4"/>
    <n v="4"/>
    <n v="75"/>
    <n v="7.5232543691231655"/>
    <n v="29850"/>
    <s v="₹200-₹5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3TBY2YX"/>
    <s v="AGARO Royal Double Layered Kettle, 1.5 Litres, Double Layered Cool Touch , Dry Boiling Protection, Black"/>
    <s v="Home&amp;Kitchen"/>
    <s v="Kitchen&amp;HomeAppliances"/>
    <s v="SmallKitchenAppliances"/>
    <s v="Kettles&amp;HotWaterDispensers"/>
    <n v="1260"/>
    <n v="2299"/>
    <n v="0.45"/>
    <s v="No"/>
    <n v="4.3"/>
    <n v="4"/>
    <n v="4.3"/>
    <n v="55"/>
    <n v="7.5172085161266615"/>
    <n v="69300"/>
    <s v="&gt;₹50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9ZTZ9N3Q"/>
    <s v="Amazon Basics 2000/1000 Watt Room Heater with Adjustable Thermostat (ISI certified, White color, Ideal for small to medium room/area)"/>
    <s v="Home&amp;Kitchen"/>
    <s v="Heating,Cooling&amp;AirQuality"/>
    <s v="RoomHeaters"/>
    <s v="FanHeaters"/>
    <n v="1049"/>
    <n v="1699"/>
    <n v="0.38"/>
    <s v="No"/>
    <n v="3.1"/>
    <n v="3"/>
    <n v="3.6555555555555563"/>
    <n v="111"/>
    <n v="7.4910303273165537"/>
    <n v="116439"/>
    <s v="&gt;₹50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RZ12GKR"/>
    <s v="Tata Sky Digital TV HD Setup Box Remote"/>
    <s v="Electronics"/>
    <s v="HomeTheater,TV&amp;Video"/>
    <s v="Accessories"/>
    <s v="RemoteControls"/>
    <n v="215"/>
    <n v="499"/>
    <n v="0.56999999999999995"/>
    <s v="Yes"/>
    <n v="3.5"/>
    <n v="4"/>
    <n v="3.5857142857142859"/>
    <n v="121"/>
    <n v="7.481090249990884"/>
    <n v="26015"/>
    <s v="₹200-₹500"/>
    <s v="Color black|Long lasting|Digital TV HD Setup Box Remote"/>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84QN4CN"/>
    <s v="Wipro Vesta 1200 Watt GD201 Lightweight Automatic Dry Iron| Quick Heat Up| Stylish &amp; Sleek |Anti bacterial German Weilburger Double Coated Soleplate |2 Years Warranty"/>
    <s v="Home&amp;Kitchen"/>
    <s v="Kitchen&amp;HomeAppliances"/>
    <s v="Vacuum,Cleaning&amp;Ironing"/>
    <s v="Irons,Steamers&amp;Accessories"/>
    <n v="660"/>
    <n v="1100"/>
    <n v="0.4"/>
    <s v="No"/>
    <n v="3.6"/>
    <n v="4"/>
    <n v="3.75"/>
    <n v="91"/>
    <n v="7.3642043525458325"/>
    <n v="60060"/>
    <s v="&gt;₹500"/>
    <s v="Wipro Vesta 1200 Watt Light Weight Automatic Dry Iron With German Anti Bacterial Soleplate Coating"/>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8T8KWNQ9"/>
    <s v="TE‚Ñ¢ Instant Electric Heating Hot and Cold Water Geyser Tap Water with Digital Display (White)"/>
    <s v="Home&amp;Kitchen"/>
    <s v="Heating,Cooling&amp;AirQuality"/>
    <s v="WaterHeaters&amp;Geysers"/>
    <s v="InstantWaterHeaters"/>
    <n v="1449"/>
    <n v="4999"/>
    <n v="0.71"/>
    <s v="Yes"/>
    <n v="3.6"/>
    <n v="4"/>
    <n v="4.05"/>
    <n v="63"/>
    <n v="7.3150288946347422"/>
    <n v="91287"/>
    <s v="&gt;₹50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B65P827P"/>
    <s v="Zebronics CU3100V Fast charging Type C cable with QC 18W support, 3A max capacity, 1 meter braided cable, Data transfer and Superior durability (Braided Black )"/>
    <s v="Computers&amp;Accessories"/>
    <s v="Accessories&amp;Peripherals"/>
    <s v="Cables&amp;Accessories"/>
    <s v="Cables"/>
    <n v="128.31"/>
    <n v="549"/>
    <n v="0.77"/>
    <s v="Yes"/>
    <n v="3.9"/>
    <n v="4"/>
    <n v="4.0636363636363635"/>
    <n v="61"/>
    <n v="7.2836280473247221"/>
    <n v="7826.91"/>
    <s v="&lt;₹20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98T9CJVQ"/>
    <s v="Sui Generis Electric Handheld Milk Wand Mixer Frother for Latte Coffee Hot Milk, Milk Frother, Electric Coffee Beater, Egg Beater, Latte Maker, Mini Hand Blender Cappuccino Maker (Multicolor)"/>
    <s v="Home&amp;Kitchen"/>
    <s v="Kitchen&amp;HomeAppliances"/>
    <s v="SmallKitchenAppliances"/>
    <s v="HandBlenders"/>
    <n v="210"/>
    <n v="699"/>
    <n v="0.7"/>
    <s v="Yes"/>
    <n v="3.7"/>
    <n v="4"/>
    <n v="3.9"/>
    <n v="74"/>
    <n v="7.3127389272276302"/>
    <n v="15540"/>
    <s v="₹200-₹50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9M3F4HGB"/>
    <s v="Borosil Volcano 13 Fin Oil Filled Radiator Room Heater, 2900 W, Black"/>
    <s v="Home&amp;Kitchen"/>
    <s v="Heating,Cooling&amp;AirQuality"/>
    <s v="RoomHeaters"/>
    <s v="ElectricHeaters"/>
    <n v="9495"/>
    <n v="18990"/>
    <n v="0.5"/>
    <s v="Yes"/>
    <n v="4.2"/>
    <n v="4"/>
    <n v="3.8375000000000004"/>
    <n v="79"/>
    <n v="7.3031078250815842"/>
    <n v="750105"/>
    <s v="&gt;₹50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B65MJ45G"/>
    <s v="Zebronics CU3100V Fast charging Type C cable with QC 18W support, 3A max capacity, 1 meter braided cable, Data transfer and Superior durability (Braided Black + White)"/>
    <s v="Computers&amp;Accessories"/>
    <s v="Accessories&amp;Peripherals"/>
    <s v="Cables&amp;Accessories"/>
    <s v="Cables"/>
    <n v="139"/>
    <n v="549"/>
    <n v="0.75"/>
    <s v="Yes"/>
    <n v="3.9"/>
    <n v="4"/>
    <n v="4.08"/>
    <n v="61"/>
    <n v="7.3129580931528757"/>
    <n v="8479"/>
    <s v="&lt;₹20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B3DV7S9B"/>
    <s v="EN LIGNE Adjustable Cell Phone Stand, Foldable Portable Phone Stand Phone Holder for Desk, Desktop Tablet Stand Compatible with Mobile Phone/iPad/Tablet (Black)"/>
    <s v="Electronics"/>
    <s v="Mobiles&amp;Accessories"/>
    <s v="MobileAccessories"/>
    <s v="Stands"/>
    <n v="209"/>
    <n v="499"/>
    <n v="0.57999999999999996"/>
    <s v="Yes"/>
    <n v="3.6"/>
    <n v="4"/>
    <n v="3.6"/>
    <n v="104"/>
    <n v="7.2762814766517776"/>
    <n v="21736"/>
    <s v="₹200-₹50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9F6D21BY"/>
    <s v="7SEVEN Compatible LG TV Remote Suitable for LG Non Magic Smart tv Remote Control (Mouse &amp; Voice Non-Support) MR20GA Prime Video and Netflix Hotkeys"/>
    <s v="Electronics"/>
    <s v="HomeTheater,TV&amp;Video"/>
    <s v="Accessories"/>
    <s v="RemoteControls"/>
    <n v="790"/>
    <n v="1999"/>
    <n v="0.6"/>
    <s v="Yes"/>
    <n v="3"/>
    <n v="3"/>
    <n v="3.6"/>
    <n v="103"/>
    <n v="7.2613200214756093"/>
    <n v="81370"/>
    <s v="&gt;₹50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B3RHX6B6"/>
    <s v="Ambrane BCL-15 Lightning Cable for Smartphone (1.5m Black)"/>
    <s v="Computers&amp;Accessories"/>
    <s v="Accessories&amp;Peripherals"/>
    <s v="Cables&amp;Accessories"/>
    <s v="Cables"/>
    <n v="149"/>
    <n v="399"/>
    <n v="0.63"/>
    <s v="Yes"/>
    <n v="3.9"/>
    <n v="4"/>
    <n v="4.0999999999999996"/>
    <n v="57"/>
    <n v="7.2300547736080425"/>
    <n v="8493"/>
    <s v="&lt;₹20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BN6M3TCM"/>
    <s v="VRPRIME Lint Roller Lint Remover for Clothes, Pet | 360 Sheets Reusable Sticky Easy-Tear Sheet Brush for Clothes, Furniture, Carpet, Dog Fur, Sweater, Dust &amp; Dirt (4 Rolls - 90 Sheet Each Roll)"/>
    <s v="Home&amp;Kitchen"/>
    <s v="Kitchen&amp;HomeAppliances"/>
    <s v="Vacuum,Cleaning&amp;Ironing"/>
    <s v="Irons,Steamers&amp;Accessories"/>
    <n v="499"/>
    <n v="999"/>
    <n v="0.5"/>
    <s v="Yes"/>
    <n v="4.5999999999999996"/>
    <n v="5"/>
    <n v="3.7800000000000002"/>
    <n v="79"/>
    <n v="7.1936801508295467"/>
    <n v="39421"/>
    <s v="₹200-₹50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B59K1C8F"/>
    <s v="Wolpin 1 Lint Roller with 60 Sheets Remove Clothes Lint Dog Hair Dust (19 x 13 cm) Orange"/>
    <s v="Home&amp;Kitchen"/>
    <s v="Kitchen&amp;HomeAppliances"/>
    <s v="Vacuum,Cleaning&amp;Ironing"/>
    <s v="Irons,Steamers&amp;Accessories"/>
    <n v="179"/>
    <n v="799"/>
    <n v="0.78"/>
    <s v="Yes"/>
    <n v="3.6"/>
    <n v="4"/>
    <n v="3.5749999999999997"/>
    <n v="101"/>
    <n v="7.1807456140488544"/>
    <n v="18079"/>
    <s v="&lt;₹20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BBLHTRM9"/>
    <s v="IONIX Tap filter Multilayer | Activated Carbon Faucet Water Filters Universal Interface Home Kitchen Faucet Tap Water Clean Purifier Filter Cartridge Five Layer Water Filter-Pack of 1"/>
    <s v="Home&amp;Kitchen"/>
    <s v="Kitchen&amp;HomeAppliances"/>
    <s v="WaterPurifiers&amp;Accessories"/>
    <s v="WaterPurifierAccessories"/>
    <n v="199"/>
    <n v="699"/>
    <n v="0.72"/>
    <s v="Yes"/>
    <n v="2.9"/>
    <n v="3"/>
    <n v="3.25"/>
    <n v="159"/>
    <n v="7.1633899436317545"/>
    <n v="31641"/>
    <s v="&lt;₹20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NDGL26T"/>
    <s v="MR. BRAND Portable USB Juicer Electric USB Juice Maker Mixer Bottle Blender Grinder Mixer,6 Blades Rechargeable Bottle with (Multi color) (MULTI MIXER 6 BLED)"/>
    <s v="Home&amp;Kitchen"/>
    <s v="Kitchen&amp;HomeAppliances"/>
    <s v="SmallKitchenAppliances"/>
    <s v="JuicerMixerGrinders"/>
    <n v="499"/>
    <n v="2199"/>
    <n v="0.77"/>
    <s v="Yes"/>
    <n v="2.8"/>
    <n v="3"/>
    <n v="3.4999999999999996"/>
    <n v="109"/>
    <n v="7.1448743980537861"/>
    <n v="54391"/>
    <s v="₹200-₹50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BP18W8TM"/>
    <s v="Fire-Boltt Gladiator 1.96&quot; Biggest Display Smart Watch with Bluetooth Calling, Voice Assistant &amp;123 Sports Modes, 8 Unique UI Interactions, SpO2, 24/7 Heart Rate Tracking"/>
    <s v="Electronics"/>
    <s v="WearableTechnology"/>
    <s v="SmartWatches"/>
    <s v="SmartWatches"/>
    <n v="3999"/>
    <n v="9999"/>
    <n v="0.6"/>
    <s v="Yes"/>
    <n v="4.4000000000000004"/>
    <n v="4"/>
    <n v="3.8"/>
    <n v="73"/>
    <n v="7.1030805349777095"/>
    <n v="291927"/>
    <s v="&gt;₹50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9VH568H7"/>
    <s v="Amazon Brand - Solimo 3A Fast Charging Tough Type C USB Data Cable¬† ‚Äì 1 Meter"/>
    <s v="Computers&amp;Accessories"/>
    <s v="Accessories&amp;Peripherals"/>
    <s v="Cables&amp;Accessories"/>
    <s v="Cables"/>
    <n v="119"/>
    <n v="299"/>
    <n v="0.6"/>
    <s v="Yes"/>
    <n v="3.8"/>
    <n v="4"/>
    <n v="4.125"/>
    <n v="51"/>
    <n v="7.0785137924935464"/>
    <n v="6069"/>
    <s v="&lt;₹200"/>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BBMGLQDW"/>
    <s v="Tuarso 8K HDMI 2.1 Cable 48Gbps , 1.5 Meter High-Speed Braided HDMI Cable ( 8K@60HZ„ÄÅ4K@120HZ„ÄÅ2K@240HZ ) HDMI 2.1 Cable Compatible with Monitors , Television , Laptops , Projectors , Game Consoles and more with HDMI Ports Device"/>
    <s v="Electronics"/>
    <s v="HomeTheater,TV&amp;Video"/>
    <s v="Accessories"/>
    <s v="Cables"/>
    <n v="599"/>
    <n v="1999"/>
    <n v="0.7"/>
    <s v="Yes"/>
    <n v="4.2"/>
    <n v="4"/>
    <n v="4.1714285714285717"/>
    <n v="47"/>
    <n v="7.0131777330524496"/>
    <n v="28153"/>
    <s v="&gt;₹500"/>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BPBXNQQT"/>
    <s v="Room Heater Warmer Wall-Outlet 400 Watts Electric Handy Room Heater (Room Heaters Home for Bedroom, Reading Books, Work, bathrooms, Rooms, Offices, Home Offices,2022"/>
    <s v="Home&amp;Kitchen"/>
    <s v="Heating,Cooling&amp;AirQuality"/>
    <s v="RoomHeaters"/>
    <s v="ElectricHeaters"/>
    <n v="799"/>
    <n v="1989"/>
    <n v="0.6"/>
    <s v="Yes"/>
    <n v="4.3"/>
    <n v="4"/>
    <n v="3.7857142857142856"/>
    <n v="70"/>
    <n v="7.0083351772936417"/>
    <n v="55930"/>
    <s v="&gt;₹50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BBVKRP7B"/>
    <s v="SHREENOVA ID116 Plus Bluetooth Fitness Smart Watch for Men Women and Kids Activity Tracker (Black)"/>
    <s v="Electronics"/>
    <s v="WearableTechnology"/>
    <s v="SmartWatches"/>
    <s v="SmartWatches"/>
    <n v="281"/>
    <n v="1999"/>
    <n v="0.86"/>
    <s v="Yes"/>
    <n v="2.8"/>
    <n v="3"/>
    <n v="3.6"/>
    <n v="87"/>
    <n v="7.0001376197406078"/>
    <n v="24447"/>
    <s v="₹200-₹50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TY4MSH3"/>
    <s v="Firestick Remote"/>
    <s v="Electronics"/>
    <s v="HomeTheater,TV&amp;Video"/>
    <s v="Accessories"/>
    <s v="RemoteControls"/>
    <n v="1289"/>
    <n v="2499"/>
    <n v="0.48"/>
    <s v="No"/>
    <n v="3.3"/>
    <n v="3"/>
    <n v="3.72"/>
    <n v="73"/>
    <n v="6.9535419973992321"/>
    <n v="94097"/>
    <s v="&gt;₹500"/>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9ZHCJDP1"/>
    <s v="Amazon Basics Wireless Mouse | 2.4 GHz Connection, 1600 DPI | Type - C Adapter | Upto 12 Months of Battery Life | Ambidextrous Design | Suitable for PC/Mac/Laptop"/>
    <s v="Computers&amp;Accessories"/>
    <s v="Accessories&amp;Peripherals"/>
    <s v="Keyboards,Mice&amp;InputDevices"/>
    <s v="Mice"/>
    <n v="499"/>
    <n v="1000"/>
    <n v="0.5"/>
    <s v="Yes"/>
    <n v="5"/>
    <n v="5"/>
    <n v="5"/>
    <n v="23"/>
    <n v="6.90105620855803"/>
    <n v="11477"/>
    <s v="₹200-₹5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BLC2BYPX"/>
    <s v="Zuvexa USB Rechargeable Electric Foam Maker - Handheld Milk Wand Mixer Frother for Hot Milk, Hand Blender Coffee, Egg Beater (Black)"/>
    <s v="Home&amp;Kitchen"/>
    <s v="Kitchen&amp;HomeAppliances"/>
    <s v="SmallKitchenAppliances"/>
    <s v="HandBlenders"/>
    <n v="499"/>
    <n v="1299"/>
    <n v="0.62"/>
    <s v="Yes"/>
    <n v="4.7"/>
    <n v="5"/>
    <n v="3.95"/>
    <n v="54"/>
    <n v="6.8744326235022637"/>
    <n v="26946"/>
    <s v="₹200-₹50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81RLM75M"/>
    <s v="LACOPINE Mini Pocket Size Lint Roller (White)"/>
    <s v="Home&amp;Kitchen"/>
    <s v="Kitchen&amp;HomeAppliances"/>
    <s v="Vacuum,Cleaning&amp;Ironing"/>
    <s v="Irons,Steamers&amp;Accessories"/>
    <n v="369"/>
    <n v="599"/>
    <n v="0.38"/>
    <s v="No"/>
    <n v="3.9"/>
    <n v="4"/>
    <n v="3.5666666666666664"/>
    <n v="82"/>
    <n v="6.8447118628079968"/>
    <n v="30258"/>
    <s v="₹200-₹50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BHNHMR3H"/>
    <s v="LONAXA Mini Travel Rechargeable Fruit Juicer - USB Electric Fruit &amp; Vegetable Juice Blender/Grinder for Home and Office Use (Multicolor)‚Ä¶"/>
    <s v="Home&amp;Kitchen"/>
    <s v="Kitchen&amp;HomeAppliances"/>
    <s v="SmallKitchenAppliances"/>
    <s v="JuicerMixerGrinders"/>
    <n v="499"/>
    <n v="1299"/>
    <n v="0.62"/>
    <s v="Yes"/>
    <n v="3.9"/>
    <n v="4"/>
    <n v="3.7333333333333329"/>
    <n v="65"/>
    <n v="6.7929640260229762"/>
    <n v="32435"/>
    <s v="₹200-₹50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941392C8"/>
    <s v="Lava Charging Adapter Elements D3 2A Fast Charging Speed Usb Type C Data Cable, White"/>
    <s v="Computers&amp;Accessories"/>
    <s v="Accessories&amp;Peripherals"/>
    <s v="Cables&amp;Accessories"/>
    <s v="Cables"/>
    <n v="129"/>
    <n v="449"/>
    <n v="0.71"/>
    <s v="Yes"/>
    <n v="3.7"/>
    <n v="4"/>
    <n v="4.166666666666667"/>
    <n v="41"/>
    <n v="6.763538709991253"/>
    <n v="5289"/>
    <s v="&lt;₹200"/>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BJYSCWFQ"/>
    <s v="Kitchengenix's Mini Waffle Maker 4 Inch- 350 Watts: Stainless Steel Non-Stick Electric Iron Machine for Individual Belgian Waffles, Pan Cakes, Paninis or Other Snacks (Red)"/>
    <s v="Home&amp;Kitchen"/>
    <s v="Kitchen&amp;HomeAppliances"/>
    <s v="SmallKitchenAppliances"/>
    <s v="WaffleMakers&amp;Irons"/>
    <n v="899"/>
    <n v="1999"/>
    <n v="0.55000000000000004"/>
    <s v="Yes"/>
    <n v="4.2"/>
    <n v="4"/>
    <n v="4.2"/>
    <n v="39"/>
    <n v="6.728651963577442"/>
    <n v="35061"/>
    <s v="&gt;₹50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8MVXPTDG"/>
    <s v="Crompton Insta Delight Fan Circulator Room Heater with 3 Heat Settings (Slate Grey &amp; Black, 2000 Watt)"/>
    <s v="Home&amp;Kitchen"/>
    <s v="Heating,Cooling&amp;AirQuality"/>
    <s v="RoomHeaters"/>
    <s v="FanHeaters"/>
    <n v="2590"/>
    <n v="4200"/>
    <n v="0.38"/>
    <s v="No"/>
    <n v="4.0999999999999996"/>
    <n v="4"/>
    <n v="3.7250000000000001"/>
    <n v="63"/>
    <n v="6.72802040308998"/>
    <n v="163170"/>
    <s v="&gt;₹5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9JZW1SQ"/>
    <s v="4 in 1 Handheld Electric Vegetable Cutter Set,Wireless Food Processor Electric Food Chopper for Garlic Chili Pepper Onion Ginger Celery Meat with Brush"/>
    <s v="Home&amp;Kitchen"/>
    <s v="Kitchen&amp;HomeAppliances"/>
    <s v="SmallKitchenAppliances"/>
    <s v="MiniFoodProcessors&amp;Choppers"/>
    <n v="498"/>
    <n v="1200"/>
    <n v="0.59"/>
    <s v="Yes"/>
    <n v="3.2"/>
    <n v="3"/>
    <n v="3.2"/>
    <n v="113"/>
    <n v="6.5820955242767134"/>
    <n v="56274"/>
    <s v="₹200-₹5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B4PPD89B"/>
    <s v="Kitchenwell 18Pc Plastic Food Snack Bag Pouch Clip Sealer for Keeping Food Fresh for Home, Kitchen, Camping Snack Seal Sealing Bag Clips (Multi-Color) | (Pack of 18)|"/>
    <s v="Home&amp;Kitchen"/>
    <s v="Kitchen&amp;HomeAppliances"/>
    <s v="SmallKitchenAppliances"/>
    <s v="VacuumSealers"/>
    <n v="79"/>
    <n v="79"/>
    <n v="0"/>
    <s v="No"/>
    <n v="4"/>
    <n v="4"/>
    <n v="3.2999999999999994"/>
    <n v="97"/>
    <n v="6.5710460497852319"/>
    <n v="7663"/>
    <s v="&lt;₹200"/>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9R1YFL6S"/>
    <s v="Candes BlowHot All in One Silent Blower Fan Room Heater (ABS Body, White, Brown) 2000 Watts"/>
    <s v="Home&amp;Kitchen"/>
    <s v="Heating,Cooling&amp;AirQuality"/>
    <s v="RoomHeaters"/>
    <s v="FanHeaters"/>
    <n v="1090"/>
    <n v="2999"/>
    <n v="0.64"/>
    <s v="Yes"/>
    <n v="3.5"/>
    <n v="4"/>
    <n v="3.6714285714285713"/>
    <n v="57"/>
    <n v="6.4742999192239266"/>
    <n v="62130"/>
    <s v="&gt;₹50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BMM7R92G"/>
    <s v="Noise_Colorfit Smart Watch Charger 2 Pin USB Fast Charger Magnetic Charging Cable Adapter (Smart Watch Charger 2 pin)"/>
    <s v="Electronics"/>
    <s v="WearableTechnology"/>
    <s v="SmartWatches"/>
    <s v="SmartWatches"/>
    <n v="249"/>
    <n v="999"/>
    <n v="0.75"/>
    <s v="Yes"/>
    <n v="4.5"/>
    <n v="5"/>
    <n v="4"/>
    <n v="38"/>
    <n v="6.3642584281059964"/>
    <n v="9462"/>
    <s v="₹200-₹50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BNQMF152"/>
    <s v="ROYAL STEP Portable Electric USB Juice Maker Juicer Bottle Blender Grinder Mixer,6 Blades Rechargeable Bottle with (MULTII) (MULTI COLOUR 6 BLED JUICER MIXER)"/>
    <s v="Home&amp;Kitchen"/>
    <s v="Kitchen&amp;HomeAppliances"/>
    <s v="SmallKitchenAppliances"/>
    <s v="JuicerMixerGrinders"/>
    <n v="499"/>
    <n v="2199"/>
    <n v="0.77"/>
    <s v="Yes"/>
    <n v="3.7"/>
    <n v="4"/>
    <n v="3.6500000000000004"/>
    <n v="53"/>
    <n v="6.3232372233538356"/>
    <n v="26447"/>
    <s v="₹200-₹50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99PR2GQJ"/>
    <s v="HOMEPACK 750W Radiant Room Home Office Heaters For Winter"/>
    <s v="Home&amp;Kitchen"/>
    <s v="Heating,Cooling&amp;AirQuality"/>
    <s v="RoomHeaters"/>
    <s v="ElectricHeaters"/>
    <n v="649"/>
    <n v="999"/>
    <n v="0.35"/>
    <s v="No"/>
    <n v="3.8"/>
    <n v="4"/>
    <n v="3.6999999999999997"/>
    <n v="49"/>
    <n v="6.2861890160432692"/>
    <n v="31801"/>
    <s v="&gt;₹50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BLV1GNLN"/>
    <s v="WZATCO Pixel | Portable LED Projector | Native 720p with Full HD 1080P Support | 2000 Lumens (200 ANSI) | 176&quot; Large Screen | Projector for Home and Outdoor | Compatible with TV Stick, PC, PS4"/>
    <s v="Electronics"/>
    <s v="HomeTheater,TV&amp;Video"/>
    <s v="Projectors"/>
    <s v="Projectors"/>
    <n v="6490"/>
    <n v="9990"/>
    <n v="0.35"/>
    <s v="No"/>
    <n v="4"/>
    <n v="4"/>
    <n v="4.25"/>
    <n v="27"/>
    <n v="6.1504216332044317"/>
    <n v="175230"/>
    <s v="&gt;₹50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BPCJM7TB"/>
    <s v="WIDEWINGS Electric Handheld Milk Wand Mixer Frother for Latte Coffee Hot Milk, Milk Frother for Coffee, Egg Beater, Hand Blender, Coffee Beater with Stand"/>
    <s v="Home&amp;Kitchen"/>
    <s v="Kitchen&amp;HomeAppliances"/>
    <s v="SmallKitchenAppliances"/>
    <s v="HandBlenders"/>
    <n v="259"/>
    <n v="999"/>
    <n v="0.74"/>
    <s v="Yes"/>
    <n v="4"/>
    <n v="4"/>
    <n v="3.7000000000000006"/>
    <n v="43"/>
    <n v="6.0807749029988942"/>
    <n v="11137"/>
    <s v="₹200-₹50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BHZCNC4P"/>
    <s v="Remote Control Compatible for Amazon Fire Tv Stick Remote Control [ 3rd Gen ](Not Compatible for Fire TV Edition Smart TV) from basesailor"/>
    <s v="Electronics"/>
    <s v="HomeTheater,TV&amp;Video"/>
    <s v="Accessories"/>
    <s v="RemoteControls"/>
    <n v="1499"/>
    <n v="3999"/>
    <n v="0.63"/>
    <s v="Yes"/>
    <n v="3.7"/>
    <n v="4"/>
    <n v="3.8250000000000002"/>
    <n v="37"/>
    <n v="6.0426722570592988"/>
    <n v="55463"/>
    <s v="&gt;₹50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16MDK4F4"/>
    <s v="Technotech High Speed HDMI Cable 5 Meter V1.4 - Supports Full HD 1080p (Color May Vary)"/>
    <s v="Electronics"/>
    <s v="HomeTheater,TV&amp;Video"/>
    <s v="Accessories"/>
    <s v="Cables"/>
    <n v="185"/>
    <n v="499"/>
    <n v="0.63"/>
    <s v="Yes"/>
    <n v="4.2"/>
    <n v="4"/>
    <n v="4.26"/>
    <n v="25"/>
    <n v="6.0277864623556843"/>
    <n v="4625"/>
    <s v="&lt;₹200"/>
    <s v="Durable 24K Gold-Plated Connectors|Supports resolution 480p, 720p, 1080i, 1080p|Supports Transfer Rates of Up to 10.2gbps"/>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7VSG5SXZ"/>
    <s v="ZEBRONICS HAA2021 HDMI version 2.1 cable with 8K @ 60Hz, 4K @ 120Hz, eARC &amp; CEC support, 3D compatible, 2 meters length, 48Gbps max and Gold-plated connectors"/>
    <s v="Electronics"/>
    <s v="HomeTheater,TV&amp;Video"/>
    <s v="Accessories"/>
    <s v="Cables"/>
    <n v="637"/>
    <n v="1499"/>
    <n v="0.57999999999999996"/>
    <s v="Yes"/>
    <n v="4.0999999999999996"/>
    <n v="4"/>
    <n v="4.2750000000000004"/>
    <n v="24"/>
    <n v="5.9761935370729615"/>
    <n v="15288"/>
    <s v="&gt;₹50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BCZCQTJX"/>
    <s v="Firestick Remote"/>
    <s v="Electronics"/>
    <s v="HomeTheater,TV&amp;Video"/>
    <s v="Accessories"/>
    <s v="RemoteControls"/>
    <n v="1434"/>
    <n v="3999"/>
    <n v="0.64"/>
    <s v="Yes"/>
    <n v="4"/>
    <n v="4"/>
    <n v="3.8666666666666667"/>
    <n v="32"/>
    <n v="5.8715872341944984"/>
    <n v="45888"/>
    <s v="&gt;₹50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8QW937WV"/>
    <s v="Homeistic Applience‚Ñ¢ Instant Electric Water Heater Faucet Tap For Kitchen And Bathroom Sink Digital Water Heating Tap with Shower Head ABS Body- Shock Proof (Pack Of 1. White)"/>
    <s v="Home&amp;Kitchen"/>
    <s v="Heating,Cooling&amp;AirQuality"/>
    <s v="WaterHeaters&amp;Geysers"/>
    <s v="InstantWaterHeaters"/>
    <n v="1448"/>
    <n v="2999"/>
    <n v="0.52"/>
    <s v="Yes"/>
    <n v="4.5"/>
    <n v="5"/>
    <n v="4.5"/>
    <n v="19"/>
    <n v="5.8546349804879156"/>
    <n v="27512"/>
    <s v="&gt;₹50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BHYLCL19"/>
    <s v="AVNISH Tap Water Purifier Filter Faucet 6 Layer Carbon Activated Dust Chlorine Remover Water Softener for Drinking Cartridge Alkaline Taps for Kitchen Sink Bathroom Wash Basin (6-Layer Filtration)"/>
    <s v="Home&amp;Kitchen"/>
    <s v="Kitchen&amp;HomeAppliances"/>
    <s v="WaterPurifiers&amp;Accessories"/>
    <s v="WaterPurifierAccessories"/>
    <n v="193"/>
    <n v="399"/>
    <n v="0.52"/>
    <s v="Yes"/>
    <n v="3.6"/>
    <n v="4"/>
    <n v="3.6"/>
    <n v="37"/>
    <n v="5.6872209478205162"/>
    <n v="7141"/>
    <s v="&lt;₹200"/>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GSV43WY"/>
    <s v="Noise ColorFit Pro 4 Alpha Bluetooth Calling Smart Watch with 1.78 AMOLED Display, Tru Sync, 60hz Refresh Rate, instacharge, Gesture Control, Functional 360 Digital Crown (Jet Black)"/>
    <s v="Electronics"/>
    <s v="WearableTechnology"/>
    <s v="SmartWatches"/>
    <s v="SmartWatches"/>
    <n v="4499"/>
    <n v="7999"/>
    <n v="0.44"/>
    <s v="No"/>
    <n v="3.5"/>
    <n v="4"/>
    <n v="3.5"/>
    <n v="37"/>
    <n v="5.5292425881588354"/>
    <n v="166463"/>
    <s v="&gt;₹50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7H8W9PB6"/>
    <s v="KLAM LCD Writing Tablet Screenwriting Toys Board Smart Digital E-Note Pad 8.5 Inch Light Weight Magic Slate for Drawing Playing Noting by Kids and Adults Best Birthday Gift Girls Boys, Multicolor"/>
    <s v="Computers&amp;Accessories"/>
    <s v="Accessories&amp;Peripherals"/>
    <s v="Keyboards,Mice&amp;InputDevices"/>
    <s v="GraphicTablets"/>
    <n v="175"/>
    <n v="499"/>
    <n v="0.65"/>
    <s v="Yes"/>
    <n v="4.0999999999999996"/>
    <n v="4"/>
    <n v="4.0999999999999996"/>
    <n v="21"/>
    <n v="5.5039329913710446"/>
    <n v="3675"/>
    <s v="&lt;₹200"/>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B9F9PT8R"/>
    <s v="Eopora PTC Ceramic Fast Heating Room Heater for Bedroom, 1500/1000 Watts Room Heater for Home, Electric Heater, Electric Fan Heater for Home Office Bedroom (White)"/>
    <s v="Home&amp;Kitchen"/>
    <s v="Heating,Cooling&amp;AirQuality"/>
    <s v="RoomHeaters"/>
    <s v="ElectricHeaters"/>
    <n v="1529"/>
    <n v="2999"/>
    <n v="0.49"/>
    <s v="No"/>
    <n v="3.3"/>
    <n v="3"/>
    <n v="3.6799999999999997"/>
    <n v="29"/>
    <n v="5.4358062173683575"/>
    <n v="44341"/>
    <s v="&gt;₹500"/>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B7NWGXS6"/>
    <s v="Havells Bero Quartz Heater Black 800w 2 Heat Settings 2 Year Product Warranty"/>
    <s v="Home&amp;Kitchen"/>
    <s v="Heating,Cooling&amp;AirQuality"/>
    <s v="RoomHeaters"/>
    <s v="ElectricHeaters"/>
    <n v="2439"/>
    <n v="2545"/>
    <n v="0.04"/>
    <s v="No"/>
    <n v="4.0999999999999996"/>
    <n v="4"/>
    <n v="3.7749999999999995"/>
    <n v="25"/>
    <n v="5.3415243885898374"/>
    <n v="60975"/>
    <s v="&gt;₹500"/>
    <s v="Two quartz heating tubes|Carry Handle For Easy Portability|front grill for safety|power settings-400w/800w|safety tip over switch|rust free stainless steel reflector"/>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9LV13JFB"/>
    <s v="LOHAYA Voice Assistant Remote Compatible for Airtel Xstream Set-Top Box Remote Control with Netflix Function (Black) (Non - Voice)"/>
    <s v="Electronics"/>
    <s v="HomeTheater,TV&amp;Video"/>
    <s v="Accessories"/>
    <s v="RemoteControls"/>
    <n v="399"/>
    <n v="999"/>
    <n v="0.6"/>
    <s v="Yes"/>
    <n v="3.3"/>
    <n v="3"/>
    <n v="3.8"/>
    <n v="23"/>
    <n v="5.2448027185041024"/>
    <n v="9177"/>
    <s v="₹200-₹500"/>
    <s v="100% Best Quality Plastic Body and Soft Silicone Rubber Keypad|Remotes are checked by Testing Machine Before Shipment|Imported Generic Product Not by Airtel|Please Match the Image with Your Existing Remote Before Placing the Order"/>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
    <s v="Kitchen&amp;HomeAppliances"/>
    <s v="SmallKitchenAppliances"/>
    <s v="HandBlenders"/>
    <n v="279"/>
    <n v="499"/>
    <n v="0.44"/>
    <s v="No"/>
    <n v="4.8"/>
    <n v="5"/>
    <n v="3.55"/>
    <n v="28"/>
    <n v="5.1915128925412937"/>
    <n v="7812"/>
    <s v="₹200-₹50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VGKFM7Y"/>
    <s v="Amazon Basics 2 Amp USB Wall Charger &amp; Micro USB Cable (White)"/>
    <s v="Electronics"/>
    <s v="Mobiles&amp;Accessories"/>
    <s v="MobileAccessories"/>
    <s v="Chargers"/>
    <n v="219"/>
    <n v="499"/>
    <n v="0.56000000000000005"/>
    <s v="Yes"/>
    <n v="4.4000000000000004"/>
    <n v="4"/>
    <n v="4.4000000000000004"/>
    <n v="14"/>
    <n v="5.1748015398449985"/>
    <n v="3066"/>
    <s v="₹200-₹50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Quality product,Excellent, it's fast charging,After 12 days not working üòî"/>
    <s v="Product works well and charges the devices in a quick mannerValue for money.,I like this product,Not working üòî after 12 days"/>
  </r>
  <r>
    <s v="B09NFSHCWN"/>
    <s v="Hilton Quartz Heater 400/800-Watt ISI 2 Rods Multi Mode Heater Long Lasting Quick Heating Extremely Warm (Grey)"/>
    <s v="Home&amp;Kitchen"/>
    <s v="Heating,Cooling&amp;AirQuality"/>
    <s v="RoomHeaters"/>
    <s v="ElectricHeaters"/>
    <n v="1149"/>
    <n v="1899"/>
    <n v="0.39"/>
    <s v="No"/>
    <n v="3.5"/>
    <n v="4"/>
    <n v="3.6666666666666665"/>
    <n v="24"/>
    <n v="5.1257800317974711"/>
    <n v="27576"/>
    <s v="&gt;₹500"/>
    <s v="Comes with 2 Quartz heating tubes providing more warmth|Front grill for safety|Safety tip over switch|Two heat setting - 400 Watt &amp; 800 Watt|Having carry handle for easy portability|Included Components: 1 N Main Unit &amp; 1 N Instruction Manual|1 Year Warranty"/>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9XJ1LM7R"/>
    <s v="7SEVEN¬Æ Compatible for Tata Sky Remote Original Set Top¬†HD Box and Suitable for SD Tata Play setup Box Remote Control"/>
    <s v="Electronics"/>
    <s v="HomeTheater,TV&amp;Video"/>
    <s v="Accessories"/>
    <s v="RemoteControls"/>
    <n v="399"/>
    <n v="799"/>
    <n v="0.5"/>
    <s v="Yes"/>
    <n v="4.3"/>
    <n v="4"/>
    <n v="4.3"/>
    <n v="12"/>
    <n v="4.7899564149193976"/>
    <n v="4788"/>
    <s v="₹200-₹50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do not buy"/>
    <s v="tv on off not working, so difficult to battery really a bad product"/>
  </r>
  <r>
    <s v="B0BPBG712X"/>
    <s v="Portable, Handy Compact Plug-in Portable Digital Electric Heater Fan Wall-Outlet Handy Air Warmer Blower Adjustable Timer Digital Display Heater for Home/Office/Camper (Black, 400 Watts)"/>
    <s v="Home&amp;Kitchen"/>
    <s v="Heating,Cooling&amp;AirQuality"/>
    <s v="RoomHeaters"/>
    <s v="FanHeaters"/>
    <n v="799"/>
    <n v="1199"/>
    <n v="0.33"/>
    <s v="No"/>
    <n v="4.4000000000000004"/>
    <n v="4"/>
    <n v="3.6999999999999997"/>
    <n v="17"/>
    <n v="4.6445082688822321"/>
    <n v="13583"/>
    <s v="&gt;₹50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BMZ6SY89"/>
    <s v="!!HANEUL!!1000 Watt/2000-Watt Room Heater!! Fan Heater!!Pure White!!HN-2500!!Made in India!!Thermoset!!"/>
    <s v="Home&amp;Kitchen"/>
    <s v="Heating,Cooling&amp;AirQuality"/>
    <s v="RoomHeaters"/>
    <s v="FanHeaters"/>
    <n v="899"/>
    <n v="1599"/>
    <n v="0.44"/>
    <s v="No"/>
    <n v="3.4"/>
    <n v="3"/>
    <n v="3.56"/>
    <n v="15"/>
    <n v="4.2866671382550923"/>
    <n v="13485"/>
    <s v="&gt;₹50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B7L86YCB"/>
    <s v="Green Tales Heat Seal Mini Food Sealer-Impulse Machine for Sealing Plastic Bags Packaging"/>
    <s v="Home&amp;Kitchen"/>
    <s v="Kitchen&amp;HomeAppliances"/>
    <s v="SmallKitchenAppliances"/>
    <s v="VacuumSealers"/>
    <n v="161"/>
    <n v="300"/>
    <n v="0.46"/>
    <s v="No"/>
    <n v="2.6"/>
    <n v="3"/>
    <n v="2.95"/>
    <n v="24"/>
    <n v="4.1239230255825117"/>
    <n v="3864"/>
    <s v="&lt;₹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BNDD9TN6"/>
    <s v="WANBO X1 Pro (Upgraded) | Native 1080P Full HD | Android 9 | Projector for Home | LED Cinema | 350ANSI | 3900 lumens | WiFi Bluetooth | HDMI ARC | Dolby DTS | 4D Keystone Correction (Global Version)"/>
    <s v="Electronics"/>
    <s v="HomeTheater,TV&amp;Video"/>
    <s v="Projectors"/>
    <s v="Projectors"/>
    <n v="13990"/>
    <n v="28900"/>
    <n v="0.52"/>
    <s v="Yes"/>
    <n v="4.5"/>
    <n v="5"/>
    <n v="4.5"/>
    <n v="7"/>
    <n v="4.063904941463746"/>
    <n v="97930"/>
    <s v="&gt;₹5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BMTZ4T1D"/>
    <s v="!!1000 Watt/2000-Watt Room Heater!! Fan Heater!!Pure White!!HN-2500!!Made in India!!"/>
    <s v="Home&amp;Kitchen"/>
    <s v="Heating,Cooling&amp;AirQuality"/>
    <s v="RoomHeaters"/>
    <s v="FanHeaters"/>
    <n v="784"/>
    <n v="1599"/>
    <n v="0.51"/>
    <s v="Yes"/>
    <n v="4.5"/>
    <n v="5"/>
    <n v="3.5999999999999996"/>
    <n v="11"/>
    <n v="3.8850524857714492"/>
    <n v="8624"/>
    <s v="&gt;₹500"/>
    <s v="2000 Watt Fan heater with dual heat setting|Can be used as gift option|Eco Friendly and pocket freindly|Do not worry if you feel any burning smell that is due to burning of element|Extra focus on packaging of product to make sure customer get product in working condition"/>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B4SJKRDF"/>
    <s v="Kitchenwell Multipurpose Portable Electronic Digital Weighing Scale Weight Machine | Weight Machine | 10 Kg"/>
    <s v="Home&amp;Kitchen"/>
    <s v="Kitchen&amp;HomeAppliances"/>
    <s v="SmallKitchenAppliances"/>
    <s v="DigitalKitchenScales"/>
    <n v="239"/>
    <n v="239"/>
    <n v="0"/>
    <s v="No"/>
    <n v="4.3"/>
    <n v="4"/>
    <n v="4.3"/>
    <n v="7"/>
    <n v="3.883286944065357"/>
    <n v="1673"/>
    <s v="₹200-₹500"/>
    <s v="Package : 1 Weighing Scale|Easy To Use|Durable to use .|Convenient weighing unit switch, data lock . Over load indication, auto power off after 120 seconds without any operation. Easy to Use.|LCD back light, easy to read value at day and night"/>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FD94VD"/>
    <s v="White Feather Portable Heat Sealer Mini Sealing Machine for Food Storage Vacuum Bag, Chip, Plastic, Snack Bags, Package Home Closer Storage Tool (Multicolor) Random Colour"/>
    <s v="Home&amp;Kitchen"/>
    <s v="Kitchen&amp;HomeAppliances"/>
    <s v="SmallKitchenAppliances"/>
    <s v="VacuumSealers"/>
    <n v="199"/>
    <n v="499"/>
    <n v="0.6"/>
    <s v="Yes"/>
    <n v="3.3"/>
    <n v="3"/>
    <n v="3.3"/>
    <n v="12"/>
    <n v="3.6760130626125611"/>
    <n v="2388"/>
    <s v="&lt;₹200"/>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BP7XLX48"/>
    <s v="Syncwire LTG to USB Cable for Fast Charging Compatible with Phone 5/ 5C/ 5S/ 6/ 6S/ 7/8/ X/XR/XS Max/ 11/12/ 13 Series and Pad Air/Mini, Pod &amp; Other Devices (1.1 Meter, White)"/>
    <s v="Computers&amp;Accessories"/>
    <s v="Accessories&amp;Peripherals"/>
    <s v="Cables&amp;Accessories"/>
    <s v="Cables"/>
    <n v="399"/>
    <n v="1999"/>
    <n v="0.8"/>
    <s v="Yes"/>
    <n v="5"/>
    <n v="5"/>
    <n v="4.333333333333333"/>
    <n v="5"/>
    <n v="3.3719887516624554"/>
    <n v="1995"/>
    <s v="₹200-₹50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9P1MFKG1"/>
    <s v="Melbon VM-905 2000-Watt Room Heater (ISI Certified, White Color) Ideal Electric Fan Heater for Small to Medium Room/Area (Plastic Body)"/>
    <s v="Home&amp;Kitchen"/>
    <s v="Heating,Cooling&amp;AirQuality"/>
    <s v="RoomHeaters"/>
    <s v="FanHeaters"/>
    <n v="998"/>
    <n v="2999"/>
    <n v="0.67"/>
    <s v="Yes"/>
    <n v="4.5999999999999996"/>
    <n v="5"/>
    <n v="3.2999999999999994"/>
    <n v="9"/>
    <n v="3.2999999999999994"/>
    <n v="8982"/>
    <s v="&gt;₹50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BN2576GQ"/>
    <s v="C (DEVICE) Lint Remover for Woolen Clothes, Electric Lint Remover, Best Lint Shaver for Clothes Pack of 1"/>
    <s v="Home&amp;Kitchen"/>
    <s v="Kitchen&amp;HomeAppliances"/>
    <s v="Vacuum,Cleaning&amp;Ironing"/>
    <s v="Irons,Steamers&amp;Accessories"/>
    <n v="469"/>
    <n v="1599"/>
    <n v="0.71"/>
    <s v="Yes"/>
    <n v="3.7"/>
    <n v="4"/>
    <n v="3.4000000000000004"/>
    <n v="6"/>
    <n v="2.8733333360484736"/>
    <n v="2814"/>
    <s v="₹200-₹50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mazing results,Bestest product ever"/>
    <s v="I usually don't write review but this product is amazing everyone should give it a try , u will not disappoint after buying....,No words to say. Amazingüëçüòçü§© you can see the picture I hv shared."/>
  </r>
  <r>
    <s v="B0BFBNXS94"/>
    <s v="Personal Size Blender, Portable Blender, Battery Powered USB Blender, with Four Blades, Mini Blender Travel Bottle for Juice, Shakes, and Smoothies (Pink)"/>
    <s v="Home&amp;Kitchen"/>
    <s v="Kitchen&amp;HomeAppliances"/>
    <s v="SmallKitchenAppliances"/>
    <s v="HandBlenders"/>
    <n v="669"/>
    <n v="1499"/>
    <n v="0.55000000000000004"/>
    <s v="Yes"/>
    <n v="2.2999999999999998"/>
    <n v="2"/>
    <n v="2.2999999999999998"/>
    <n v="13"/>
    <n v="2.636094482059947"/>
    <n v="8697"/>
    <s v="&gt;₹500"/>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BGPN4GGH"/>
    <s v="Lifelong LLQH925 Dyno Quartz Heater 2 Power settings Tip Over Cut-off Switch 800 Watt Silent operation Power Indicator 2 Rod Room Heater (1 Year Warranty, Grey)"/>
    <s v="Home&amp;Kitchen"/>
    <s v="Heating,Cooling&amp;AirQuality"/>
    <s v="RoomHeaters"/>
    <s v="ElectricHeaters"/>
    <n v="1099"/>
    <n v="2400"/>
    <n v="0.54"/>
    <s v="Yes"/>
    <n v="3.8"/>
    <n v="4"/>
    <n v="3.75"/>
    <n v="4"/>
    <n v="2.6211375162600707"/>
    <n v="4396"/>
    <s v="&gt;₹5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NLFQDG2"/>
    <s v="Longway Blaze 2 Rod Quartz Room Heater (White, Gray, 800 watts)"/>
    <s v="Home&amp;Kitchen"/>
    <s v="Heating,Cooling&amp;AirQuality"/>
    <s v="RoomHeaters"/>
    <s v="ElectricHeaters"/>
    <n v="929"/>
    <n v="2199"/>
    <n v="0.57999999999999996"/>
    <s v="Yes"/>
    <n v="3.7"/>
    <n v="4"/>
    <n v="3.7"/>
    <n v="4"/>
    <n v="2.5861890160432699"/>
    <n v="3716"/>
    <s v="&gt;₹500"/>
    <s v="Power Consumed: 800 W"/>
    <s v="Ok product,Worth buying product,Must buyyyyy"/>
    <s v="2 rods can not be switched seperately, selecting 1 rod always switches on the top rod.,,"/>
  </r>
  <r>
    <s v="B09ZVJXN5L"/>
    <s v="KNYUC MART Mini Electric Handy Room Heater Compact Plug-in, The Wall Outlet 400 Watts, Handy Air Warmer Blower Adjustable Timer Digital Display"/>
    <s v="Home&amp;Kitchen"/>
    <s v="Heating,Cooling&amp;AirQuality"/>
    <s v="RoomHeaters"/>
    <s v="FanHeaters"/>
    <n v="778"/>
    <n v="999"/>
    <n v="0.22"/>
    <s v="No"/>
    <n v="3.3"/>
    <n v="3"/>
    <n v="2.65"/>
    <n v="8"/>
    <n v="2.5287426500142107"/>
    <n v="6224"/>
    <s v="&gt;₹50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BL3R4RGS"/>
    <s v="VAPJA¬Æ Portable Mini Juicer Cup Blender USB Rechargeable with 4 Blades for Shakes and Smoothies Fruits Vegetables Juice Maker Grinder Mixer Strong Cutting Bottle Sports Travel Outdoors Gym (BOTTLE)"/>
    <s v="Home&amp;Kitchen"/>
    <s v="Kitchen&amp;HomeAppliances"/>
    <s v="SmallKitchenAppliances"/>
    <s v="JuicerMixerGrinders"/>
    <n v="649"/>
    <n v="999"/>
    <n v="0.35"/>
    <s v="No"/>
    <n v="3.6"/>
    <n v="4"/>
    <n v="3.6"/>
    <n v="4"/>
    <n v="2.5162920156096678"/>
    <n v="2596"/>
    <s v="&gt;₹50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B3JSWG81"/>
    <s v="NGI Store 2 Pieces Pet Hair Removers for Your Laundry Catcher Lint Remover for Washing Machine Lint Remover Reusable Portable Silica Gel Clothes Washer Dryer Floating Ball"/>
    <s v="Home&amp;Kitchen"/>
    <s v="Kitchen&amp;HomeAppliances"/>
    <s v="Vacuum,Cleaning&amp;Ironing"/>
    <s v="Irons,Steamers&amp;Accessories"/>
    <n v="199"/>
    <n v="999"/>
    <n v="0.8"/>
    <s v="Yes"/>
    <n v="3.1"/>
    <n v="3"/>
    <n v="3.1"/>
    <n v="2"/>
    <n v="1.4790758896309535"/>
    <n v="398"/>
    <s v="&lt;₹20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Useless"/>
    <s v="Does not work as advertised at all. The pieces came out all nice and clean ... No hair stuck to them. All positive ratings are obviously bought."/>
  </r>
  <r>
    <s v="B0BPJBTB3F"/>
    <s v="Khaitan ORFin Fan heater for Home and kitchen-K0 2215"/>
    <s v="Home&amp;Kitchen"/>
    <s v="Heating,Cooling&amp;AirQuality"/>
    <s v="RoomHeaters"/>
    <s v="FanHeaters"/>
    <n v="1299"/>
    <n v="2495"/>
    <n v="0.48"/>
    <s v="No"/>
    <n v="2"/>
    <n v="2"/>
    <n v="2"/>
    <n v="2"/>
    <n v="0.95424250943932487"/>
    <n v="2598"/>
    <s v="&gt;₹500"/>
    <s v="Khaitan Orfin Fan heater for Home and kitchen|POWERFUL 2000 WATT|HEATING POSITION 1000 W-2000W|ADJUSTABLE THERMOSTAT TEMP.CONTROL|AUTOMATIC THERMAL CUTOUT FOR SAFETY|FRONT GRILL FOR SAFETY|TURBO FAN"/>
    <s v="Bad quality,Amazing product.."/>
    <s v="The heating capacity is zero .Moreover i have initiated return request. Noone has come to collect it,Best heater at this price. Quality is very good . Suggest everyone to purchase this heater.......... amazing product to buy..."/>
  </r>
  <r>
    <s v="B0B94JPY2N"/>
    <s v="Amazon Brand - Solimo 65W Fast Charging Braided Type C to C Data Cable | Suitable For All Supported Mobile Phones (1 Meter, Black)"/>
    <s v="Computers&amp;Accessories"/>
    <s v="Accessories&amp;Peripherals"/>
    <s v="Cables&amp;Accessories"/>
    <s v="Cables"/>
    <n v="199"/>
    <n v="999"/>
    <n v="0.8"/>
    <s v="Yes"/>
    <n v="3"/>
    <n v="3"/>
    <n v="4"/>
    <n v="0"/>
    <n v="0"/>
    <n v="0"/>
    <s v="&lt;₹20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QRJ3C47"/>
    <s v="REDTECH USB-C to Lightning Cable 3.3FT, [Apple MFi Certified] Lightning to Type C Fast Charging Cord Compatible with iPhone 14/13/13 pro/Max/12/11/X/XS/XR/8, Supports Power Delivery - White"/>
    <s v="Computers&amp;Accessories"/>
    <s v="Accessories&amp;Peripherals"/>
    <s v="Cables&amp;Accessories"/>
    <s v="Cables"/>
    <n v="249"/>
    <n v="999"/>
    <n v="0.75"/>
    <s v="Yes"/>
    <n v="5"/>
    <n v="5"/>
    <n v="5"/>
    <n v="0"/>
    <n v="0"/>
    <n v="0"/>
    <s v="₹200-₹50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wesome Product"/>
    <s v="Quick delivery.Awesome ProductPacking was goodJust opened the productExcited to you i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14I8SX4Y"/>
    <s v="Amazon Basics High-Speed HDMI Cable, 6 Feet (2-Pack),Black"/>
    <x v="0"/>
    <s v="HomeTheater,TV&amp;Video"/>
    <s v="Accessories"/>
    <x v="0"/>
    <s v="Cables"/>
    <n v="309"/>
    <n v="1400"/>
    <n v="0.78"/>
    <x v="0"/>
    <n v="4.4000000000000004"/>
    <n v="4"/>
    <n v="4.1658031088082899"/>
    <n v="426973"/>
    <n v="23.45514378118013"/>
    <n v="131934657"/>
    <n v="1091"/>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14I8SSD0"/>
    <s v="Amazon Basics High-Speed HDMI Cable, 6 Feet - Supports Ethernet, 3D, 4K video,Black"/>
    <x v="0"/>
    <s v="HomeTheater,TV&amp;Video"/>
    <s v="Accessories"/>
    <x v="0"/>
    <s v="Cables"/>
    <n v="309"/>
    <n v="475"/>
    <n v="0.35"/>
    <x v="1"/>
    <n v="4.4000000000000004"/>
    <n v="4"/>
    <n v="4.1645833333333337"/>
    <n v="426973"/>
    <n v="23.448275955601584"/>
    <n v="131934657"/>
    <n v="166"/>
    <x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7KSMBL2H"/>
    <s v="AmazonBasics Flexible Premium HDMI Cable (Black, 4K@60Hz, 18Gbps), 3-Foot"/>
    <x v="0"/>
    <s v="HomeTheater,TV&amp;Video"/>
    <s v="Accessories"/>
    <x v="0"/>
    <s v="Cables"/>
    <n v="219"/>
    <n v="700"/>
    <n v="0.69"/>
    <x v="0"/>
    <n v="4.4000000000000004"/>
    <n v="4"/>
    <n v="4.163350785340314"/>
    <n v="426973"/>
    <n v="23.441336215619071"/>
    <n v="93507087"/>
    <n v="481"/>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X7DY7Q4"/>
    <s v="SanDisk Extreme SD UHS I 64GB Card for 4K Video for DSLR and Mirrorless Cameras 170MB/s Read &amp; 80MB/s Write"/>
    <x v="0"/>
    <s v="Accessories"/>
    <s v="MemoryCards"/>
    <x v="1"/>
    <s v="MicroSD"/>
    <n v="939"/>
    <n v="1800"/>
    <n v="0.48"/>
    <x v="1"/>
    <n v="4.5"/>
    <n v="5"/>
    <n v="4.3599999999999994"/>
    <n v="205052"/>
    <n v="23.159736316145356"/>
    <n v="192543828"/>
    <n v="861"/>
    <x v="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05FYNT3G"/>
    <s v="SanDisk Cruzer Blade 32GB USB Flash Drive"/>
    <x v="1"/>
    <s v="ExternalDevices&amp;DataStorage"/>
    <s v="PenDrives"/>
    <x v="2"/>
    <s v="PenDrives"/>
    <n v="289"/>
    <n v="650"/>
    <n v="0.56000000000000005"/>
    <x v="0"/>
    <n v="4.3"/>
    <n v="4"/>
    <n v="4.26"/>
    <n v="253105"/>
    <n v="23.018068396277695"/>
    <n v="73147345"/>
    <n v="361"/>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9GFPVD9Y"/>
    <s v="Redmi 9 Activ (Carbon Black, 4GB RAM, 64GB Storage) | Octa-core Helio G35 | 5000 mAh Battery"/>
    <x v="0"/>
    <s v="Mobiles&amp;Accessories"/>
    <s v="Smartphones&amp;BasicMobiles"/>
    <x v="3"/>
    <s v="Smartphones"/>
    <n v="8499"/>
    <n v="10999"/>
    <n v="0.23"/>
    <x v="1"/>
    <n v="4.0999999999999996"/>
    <n v="4"/>
    <n v="4.1000000000000005"/>
    <n v="313836"/>
    <n v="22.536486989071296"/>
    <n v="2667292164"/>
    <n v="2500"/>
    <x v="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2GB RAM, 32GB Storage) | 2GHz Octa-core Helio G25 Processor | 5000 mAh Battery"/>
    <x v="0"/>
    <s v="Mobiles&amp;Accessories"/>
    <s v="Smartphones&amp;BasicMobiles"/>
    <x v="3"/>
    <s v="Smartphones"/>
    <n v="6499"/>
    <n v="8499"/>
    <n v="0.24"/>
    <x v="1"/>
    <n v="4.0999999999999996"/>
    <n v="4"/>
    <n v="4.1000000000000005"/>
    <n v="313836"/>
    <n v="22.536486989071296"/>
    <n v="2039620164"/>
    <n v="2000"/>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M8CGS"/>
    <s v="Redmi 9A Sport (Carbon Black, 2GB RAM, 32GB Storage) | 2GHz Octa-core Helio G25 Processor | 5000 mAh Battery"/>
    <x v="0"/>
    <s v="Mobiles&amp;Accessories"/>
    <s v="Smartphones&amp;BasicMobiles"/>
    <x v="3"/>
    <s v="Smartphones"/>
    <n v="6499"/>
    <n v="7999"/>
    <n v="0.19"/>
    <x v="1"/>
    <n v="4.0999999999999996"/>
    <n v="4"/>
    <n v="4.1000000000000005"/>
    <n v="313832"/>
    <n v="22.536464294249164"/>
    <n v="2039594168"/>
    <n v="1500"/>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PN6TP"/>
    <s v="Redmi 9A Sport (Coral Green, 3GB RAM, 32GB Storage) | 2GHz Octa-core Helio G25 Processor | 5000 mAh Battery"/>
    <x v="0"/>
    <s v="Mobiles&amp;Accessories"/>
    <s v="Smartphones&amp;BasicMobiles"/>
    <x v="3"/>
    <s v="Smartphones"/>
    <n v="7499"/>
    <n v="9499"/>
    <n v="0.21"/>
    <x v="1"/>
    <n v="4.0999999999999996"/>
    <n v="4"/>
    <n v="4.0999999999999996"/>
    <n v="313832"/>
    <n v="22.536464294249161"/>
    <n v="2353426168"/>
    <n v="2000"/>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1N6LU1VF"/>
    <s v="SanDisk Ultra Dual 64 GB USB 3.0 OTG Pen Drive (Black)"/>
    <x v="1"/>
    <s v="ExternalDevices&amp;DataStorage"/>
    <s v="PenDrives"/>
    <x v="2"/>
    <s v="PenDrives"/>
    <n v="579"/>
    <n v="1400"/>
    <n v="0.59"/>
    <x v="0"/>
    <n v="4.3"/>
    <n v="4"/>
    <n v="4.2555555555555564"/>
    <n v="189104"/>
    <n v="22.455302817262975"/>
    <n v="109491216"/>
    <n v="821"/>
    <x v="1"/>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9MT84WV5"/>
    <s v="Samsung EVO Plus 128GB microSDXC UHS-I U3 130MB/s Full HD &amp; 4K UHD Memory Card with Adapter (MB-MC128KA), Blue"/>
    <x v="0"/>
    <s v="Accessories"/>
    <s v="MemoryCards"/>
    <x v="1"/>
    <s v="MicroSD"/>
    <n v="1149"/>
    <n v="3999"/>
    <n v="0.71"/>
    <x v="0"/>
    <n v="4.3"/>
    <n v="4"/>
    <n v="4.3444444444444441"/>
    <n v="140036"/>
    <n v="22.357565935015657"/>
    <n v="160901364"/>
    <n v="2850"/>
    <x v="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9MT6XSFW"/>
    <s v="Samsung EVO Plus 64GB microSDXC UHS-I U1 130MB/s Full HD &amp; 4K UHD Memory Card with Adapter (MB-MC64KA), Blue"/>
    <x v="0"/>
    <s v="Accessories"/>
    <s v="MemoryCards"/>
    <x v="1"/>
    <s v="MicroSD"/>
    <n v="599"/>
    <n v="1899"/>
    <n v="0.68"/>
    <x v="0"/>
    <n v="4.3"/>
    <n v="4"/>
    <n v="4.3499999999999996"/>
    <n v="140036"/>
    <n v="22.386156172784219"/>
    <n v="83881564"/>
    <n v="1300"/>
    <x v="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1LWYDEQ7"/>
    <s v="Pigeon Polypropylene Mini Handy and Compact Chopper with 3 Blades for Effortlessly Chopping Vegetables and Fruits for Your Kitchen (12420, Green, 400 ml)"/>
    <x v="2"/>
    <s v="Kitchen&amp;Dining"/>
    <s v="KitchenTools"/>
    <x v="4"/>
    <s v="ManualChoppers&amp;Chippers"/>
    <n v="199"/>
    <n v="495"/>
    <n v="0.6"/>
    <x v="0"/>
    <n v="4.0999999999999996"/>
    <n v="4"/>
    <n v="4.0999999999999996"/>
    <n v="270563"/>
    <n v="22.272307044614447"/>
    <n v="53842037"/>
    <n v="296"/>
    <x v="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8HV83HL3"/>
    <s v="MI Power Bank 3i 20000mAh Lithium Polymer 18W Fast Power Delivery Charging | Input- Type C | Micro USB| Triple Output | Sandstone Black"/>
    <x v="0"/>
    <s v="Mobiles&amp;Accessories"/>
    <s v="MobileAccessories"/>
    <x v="5"/>
    <s v="Chargers"/>
    <n v="2049"/>
    <n v="2199"/>
    <n v="7.0000000000000007E-2"/>
    <x v="1"/>
    <n v="4.3"/>
    <n v="4"/>
    <n v="4.166666666666667"/>
    <n v="178912"/>
    <n v="21.886007908297167"/>
    <n v="366590688"/>
    <n v="150"/>
    <x v="1"/>
    <s v="20000mAh Lithium Polymer battery|18W Fast Charging|Triple port output|Dual input port (Micro-USB/USB-C, Charging Time : 6.9 hours|Power Delivery|Advanced 12 Layer chip protection|Smart power management|6 months domestic warranty"/>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DC4RZPY"/>
    <s v="Amazon Basics USB A to Lightning MFi Certified Charging Cable (White, 1.2 meter)"/>
    <x v="1"/>
    <s v="Accessories&amp;Peripherals"/>
    <s v="Cables&amp;Accessories"/>
    <x v="0"/>
    <s v="Cables"/>
    <n v="709"/>
    <n v="1999"/>
    <n v="0.65"/>
    <x v="0"/>
    <n v="4.0999999999999996"/>
    <n v="4"/>
    <n v="4.1621052631578941"/>
    <n v="178817"/>
    <n v="21.861088437889482"/>
    <n v="126781253"/>
    <n v="1290"/>
    <x v="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8HVL8QN3"/>
    <s v="Mi 10000mAH Li-Polymer, Micro-USB and Type C Input Port, Power Bank 3i with 18W Fast Charging (Midnight Black)"/>
    <x v="0"/>
    <s v="Mobiles&amp;Accessories"/>
    <s v="MobileAccessories"/>
    <x v="5"/>
    <s v="Chargers"/>
    <n v="1149"/>
    <n v="2199"/>
    <n v="0.48"/>
    <x v="1"/>
    <n v="4.3"/>
    <n v="4"/>
    <n v="4.1615384615384619"/>
    <n v="178912"/>
    <n v="21.859071283179262"/>
    <n v="205569888"/>
    <n v="1050"/>
    <x v="1"/>
    <s v="Warranty : 6 months domestic warranty|Warranty : 6 months domestic warranty|It can be a gift option|Best-in class specs"/>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0A0VCJPI"/>
    <s v="TP-Link TL-WA850RE Single_Band 300Mbps RJ45 Wireless Range Extender, Broadband/Wi-Fi Extender, Wi-Fi Booster/Hotspot with 1 Ethernet Port, Plug and Play, Built-in Access Point Mode, White"/>
    <x v="1"/>
    <s v="NetworkingDevices"/>
    <s v="Repeaters&amp;Extenders"/>
    <x v="6"/>
    <s v="Repeaters&amp;Extenders"/>
    <n v="1469"/>
    <n v="2499"/>
    <n v="0.41"/>
    <x v="1"/>
    <n v="4.2"/>
    <n v="4"/>
    <n v="4.2"/>
    <n v="156638"/>
    <n v="21.818579587920567"/>
    <n v="230101222"/>
    <n v="1030"/>
    <x v="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7GPXXNNG"/>
    <s v="boAt Bassheads 100 in Ear Wired Earphones with Mic(Taffy Pink)"/>
    <x v="0"/>
    <s v="Headphones,Earbuds&amp;Accessories"/>
    <s v="Headphones"/>
    <x v="7"/>
    <s v="In-Ear"/>
    <n v="349"/>
    <n v="999"/>
    <n v="0.65"/>
    <x v="0"/>
    <n v="4.0999999999999996"/>
    <n v="4"/>
    <n v="3.8941176470588239"/>
    <n v="363713"/>
    <n v="21.654253717717484"/>
    <n v="126935837"/>
    <n v="650"/>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GQD4K6L"/>
    <s v="boAt Bassheads 100 in Ear Wired Earphones with Mic(Furious Red)"/>
    <x v="0"/>
    <s v="Headphones,Earbuds&amp;Accessories"/>
    <s v="Headphones"/>
    <x v="7"/>
    <s v="In-Ear"/>
    <n v="379"/>
    <n v="999"/>
    <n v="0.62"/>
    <x v="0"/>
    <n v="4.0999999999999996"/>
    <n v="4"/>
    <n v="3.89"/>
    <n v="363713"/>
    <n v="21.631356470583945"/>
    <n v="137847227"/>
    <n v="620"/>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G3YNLJB"/>
    <s v="Crucial BX500 240GB 3D NAND SATA 6.35 cm (2.5-inch) SSD (CT240BX500SSD1)"/>
    <x v="1"/>
    <s v="Components"/>
    <s v="InternalSolidStateDrives"/>
    <x v="8"/>
    <s v="InternalHardDrives"/>
    <n v="1815"/>
    <n v="3100"/>
    <n v="0.41"/>
    <x v="1"/>
    <n v="4.5"/>
    <n v="5"/>
    <n v="4.3499999999999996"/>
    <n v="92925"/>
    <n v="21.611397008549833"/>
    <n v="168658875"/>
    <n v="1285"/>
    <x v="1"/>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71Z8M4KX"/>
    <s v="boAt BassHeads 100 in-Ear Wired Headphones with Mic (Black)"/>
    <x v="0"/>
    <s v="Headphones,Earbuds&amp;Accessories"/>
    <s v="Headphones"/>
    <x v="7"/>
    <s v="In-Ear"/>
    <n v="365"/>
    <n v="999"/>
    <n v="0.63"/>
    <x v="0"/>
    <n v="4.0999999999999996"/>
    <n v="4"/>
    <n v="3.8857142857142852"/>
    <n v="363711"/>
    <n v="21.60751536239691"/>
    <n v="132754515"/>
    <n v="634"/>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088TKTY2"/>
    <s v="TP-LINK WiFi Dongle 300 Mbps Mini Wireless Network USB Wi-Fi Adapter for PC Desktop Laptop(Supports Windows 11/10/8.1/8/7/XP, Mac OS 10.9-10.15 and Linux, WPS, Soft AP Mode, USB 2.0) (TL-WN823N),Black"/>
    <x v="1"/>
    <s v="NetworkingDevices"/>
    <s v="NetworkAdapters"/>
    <x v="9"/>
    <s v="WirelessUSBAdapters"/>
    <n v="649"/>
    <n v="1399"/>
    <n v="0.54"/>
    <x v="0"/>
    <n v="4.2"/>
    <n v="4"/>
    <n v="4.0928571428571434"/>
    <n v="179691"/>
    <n v="21.506035495999054"/>
    <n v="116619459"/>
    <n v="750"/>
    <x v="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8IFXQFU"/>
    <s v="TP-Link USB WiFi Adapter for PC(TL-WN725N), N150 Wireless Network Adapter for Desktop - Nano Size WiFi Dongle Compatible with Windows 11/10/7/8/8.1/XP/ Mac OS 10.9-10.15 Linux Kernel 2.6.18-4.4.3"/>
    <x v="1"/>
    <s v="NetworkingDevices"/>
    <s v="NetworkAdapters"/>
    <x v="9"/>
    <s v="WirelessUSBAdapters"/>
    <n v="499"/>
    <n v="999"/>
    <n v="0.5"/>
    <x v="0"/>
    <n v="4.2"/>
    <n v="4"/>
    <n v="4.0846153846153852"/>
    <n v="179691"/>
    <n v="21.462728940429184"/>
    <n v="89665809"/>
    <n v="500"/>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02SZEOLG"/>
    <s v="TP-Link Nano USB WiFi Dongle 150Mbps High Gain Wireless Network Wi-Fi Adapter for PC Desktop and Laptops, Supports Windows 10/8.1/8/7/XP, Linux, Mac OS X (TL-WN722N)"/>
    <x v="1"/>
    <s v="NetworkingDevices"/>
    <s v="NetworkAdapters"/>
    <x v="9"/>
    <s v="WirelessUSBAdapters"/>
    <n v="749"/>
    <n v="1339"/>
    <n v="0.44"/>
    <x v="1"/>
    <n v="4.2"/>
    <n v="4"/>
    <n v="4.0750000000000011"/>
    <n v="179692"/>
    <n v="21.412214474367168"/>
    <n v="134589308"/>
    <n v="590"/>
    <x v="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8K3H92Z"/>
    <s v="TP-Link USB Bluetooth Adapter for PC, 5.0 Bluetooth Dongle Receiver (UB500) Supports Windows 11/10/8.1/7 for Desktop, Laptop, Mouse, Keyboard, Printers, Headsets, Speakers, PS4/ Xbox Controllers"/>
    <x v="1"/>
    <s v="NetworkingDevices"/>
    <s v="NetworkAdapters"/>
    <x v="10"/>
    <s v="BluetoothAdapters"/>
    <n v="599"/>
    <n v="899"/>
    <n v="0.33"/>
    <x v="1"/>
    <n v="4.3"/>
    <n v="4"/>
    <n v="4.3"/>
    <n v="95116"/>
    <n v="21.406510019775542"/>
    <n v="56974484"/>
    <n v="300"/>
    <x v="1"/>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7VTFN6HM"/>
    <s v="Western Digital WD 2TB My Passport Portable Hard Disk Drive, USB 3.0 with¬† Automatic Backup, 256 Bit AES Hardware Encryption,Password Protection,Compatible with Windows and Mac, External HDD-Black"/>
    <x v="1"/>
    <s v="ExternalDevices&amp;DataStorage"/>
    <s v="ExternalHardDisks"/>
    <x v="11"/>
    <s v="ExternalHardDisks"/>
    <n v="5599"/>
    <n v="7350"/>
    <n v="0.24"/>
    <x v="1"/>
    <n v="4.4000000000000004"/>
    <n v="4"/>
    <n v="4.4000000000000004"/>
    <n v="73005"/>
    <n v="21.398777637998066"/>
    <n v="408754995"/>
    <n v="1751"/>
    <x v="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1HGCLUH6"/>
    <s v="TP-link N300 WiFi Wireless Router TL-WR845N | 300Mbps Wi-Fi Speed | Three 5dBi high gain Antennas | IPv6 Compatible | AP/RE/WISP Mode | Parental Control | Guest Network"/>
    <x v="1"/>
    <s v="NetworkingDevices"/>
    <s v="Routers"/>
    <x v="12"/>
    <s v="Routers"/>
    <n v="1149"/>
    <n v="1699"/>
    <n v="0.32"/>
    <x v="1"/>
    <n v="4.2"/>
    <n v="4"/>
    <n v="4.2"/>
    <n v="122478"/>
    <n v="21.36985885371011"/>
    <n v="140727222"/>
    <n v="550"/>
    <x v="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8GYG6T12"/>
    <s v="SanDisk Ultra SDHC UHS-I Card 32GB 120MB/s R for DSLR Cameras, for Full HD Recording, 10Y Warranty"/>
    <x v="0"/>
    <s v="Accessories"/>
    <s v="MemoryCards"/>
    <x v="13"/>
    <s v="SecureDigitalCards"/>
    <n v="449"/>
    <n v="800"/>
    <n v="0.44"/>
    <x v="1"/>
    <n v="4.4000000000000004"/>
    <n v="4"/>
    <n v="4.4000000000000004"/>
    <n v="69585"/>
    <n v="21.307096240046889"/>
    <n v="31243665"/>
    <n v="351"/>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8HVJCW95"/>
    <s v="MI 10000mAh 3i Lithium Polymer Power Bank Dual Input(Micro-USB and Type C) and Output Ports 18W Fast Charging (Metallic Blue)"/>
    <x v="0"/>
    <s v="Mobiles&amp;Accessories"/>
    <s v="MobileAccessories"/>
    <x v="14"/>
    <s v="PowerBanks"/>
    <n v="1149"/>
    <n v="2199"/>
    <n v="0.48"/>
    <x v="1"/>
    <n v="4.3"/>
    <n v="4"/>
    <n v="4.0333333333333341"/>
    <n v="178912"/>
    <n v="21.18565565523166"/>
    <n v="205569888"/>
    <n v="1050"/>
    <x v="1"/>
    <s v="10000mAh Lithium Polymer battery|18W Fast Charging|Dual output and input ports|Advanced 12 Layer chip protection|Smart power management|Micro-USB and Type C input port|6 months domestic warranty"/>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1MF8MB65"/>
    <s v="boAt Bassheads 225 in Ear Wired Earphones with Mic(Blue)"/>
    <x v="0"/>
    <s v="Headphones,Earbuds&amp;Accessories"/>
    <s v="Headphones"/>
    <x v="7"/>
    <s v="In-Ear"/>
    <n v="699"/>
    <n v="999"/>
    <n v="0.3"/>
    <x v="1"/>
    <n v="4.0999999999999996"/>
    <n v="4"/>
    <n v="3.8812499999999996"/>
    <n v="273189"/>
    <n v="21.100278997787154"/>
    <n v="190959111"/>
    <n v="300"/>
    <x v="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8L5FM4JC"/>
    <s v="SanDisk Ultra microSD UHS-I Card 64GB, 120MB/s R"/>
    <x v="0"/>
    <s v="Accessories"/>
    <s v="MemoryCards"/>
    <x v="1"/>
    <s v="MicroSD"/>
    <n v="649"/>
    <n v="2400"/>
    <n v="0.73"/>
    <x v="0"/>
    <n v="4.4000000000000004"/>
    <n v="4"/>
    <n v="4.3571428571428568"/>
    <n v="67260"/>
    <n v="21.035254465195731"/>
    <n v="43651740"/>
    <n v="1751"/>
    <x v="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YW3RN3"/>
    <s v="SanDisk Ultra¬Æ microSDXC‚Ñ¢ UHS-I Card, 256GB, 150MB/s R, 10 Y Warranty, for Smartphones"/>
    <x v="0"/>
    <s v="Accessories"/>
    <s v="MemoryCards"/>
    <x v="1"/>
    <s v="MicroSD"/>
    <n v="1989"/>
    <n v="3500"/>
    <n v="0.43"/>
    <x v="1"/>
    <n v="4.4000000000000004"/>
    <n v="4"/>
    <n v="4.3500000000000005"/>
    <n v="67260"/>
    <n v="21.000770441482299"/>
    <n v="133780140"/>
    <n v="1511"/>
    <x v="1"/>
    <s v="Ideal storage for Android smartphones and tablets|Up to 15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RVFDKP"/>
    <s v="SanDisk Ultra¬Æ microSDXC‚Ñ¢ UHS-I Card, 64GB, 140MB/s R, 10 Y Warranty, for Smartphones"/>
    <x v="0"/>
    <s v="Accessories"/>
    <s v="MemoryCards"/>
    <x v="1"/>
    <s v="MicroSD"/>
    <n v="569"/>
    <n v="1000"/>
    <n v="0.43"/>
    <x v="1"/>
    <n v="4.4000000000000004"/>
    <n v="4"/>
    <n v="4.3400000000000007"/>
    <n v="67259"/>
    <n v="20.952464785327198"/>
    <n v="38270371"/>
    <n v="431"/>
    <x v="1"/>
    <s v="Ideal storage for Android smartphones and tablets|Up to 14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0NH11KIK"/>
    <s v="AmazonBasics USB 2.0 Cable - A-Male to B-Male - for Personal Computer, Printer- 6 Feet (1.8 Meters), Black"/>
    <x v="1"/>
    <s v="Accessories&amp;Peripherals"/>
    <s v="Cables&amp;Accessories"/>
    <x v="0"/>
    <s v="Cables"/>
    <n v="209"/>
    <n v="695"/>
    <n v="0.7"/>
    <x v="0"/>
    <n v="4.5"/>
    <n v="5"/>
    <n v="4.162433862433863"/>
    <n v="107687"/>
    <n v="20.94606361775762"/>
    <n v="22506583"/>
    <n v="486"/>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1EZ0X3L8"/>
    <s v="SanDisk Ultra 64 GB USB Pen Drives (SDDDC2-064G-I35, Black, Silver)"/>
    <x v="1"/>
    <s v="ExternalDevices&amp;DataStorage"/>
    <s v="PenDrives"/>
    <x v="2"/>
    <s v="PenDrives"/>
    <n v="729"/>
    <n v="1650"/>
    <n v="0.56000000000000005"/>
    <x v="0"/>
    <n v="4.3"/>
    <n v="4"/>
    <n v="4.2500000000000009"/>
    <n v="82356"/>
    <n v="20.891727202716627"/>
    <n v="60037524"/>
    <n v="921"/>
    <x v="1"/>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BDYVC5TD"/>
    <s v="SanDisk Ultra¬Æ microSDXC‚Ñ¢ UHS-I Card, 128GB, 140MB/s R, 10 Y Warranty, for Smartphones"/>
    <x v="0"/>
    <s v="Accessories"/>
    <s v="MemoryCards"/>
    <x v="1"/>
    <s v="MicroSD"/>
    <n v="959"/>
    <n v="1800"/>
    <n v="0.47"/>
    <x v="1"/>
    <n v="4.4000000000000004"/>
    <n v="4"/>
    <n v="4.3250000000000002"/>
    <n v="67259"/>
    <n v="20.880048432382516"/>
    <n v="64501381"/>
    <n v="841"/>
    <x v="1"/>
    <s v="Ideal storage for Android smartphones and tablets|Up to 140MB/s transfer speeds to move up to 1000 photos per minute|Load apps faster with A1-rated performance|Class 10 for Full HD video recording and playback|Compatible with SanDisk MobileMate USB 3.0 microSD card reader"/>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L5HMJVW"/>
    <s v="SanDisk Ultra microSD UHS-I Card 32GB, 120MB/s R"/>
    <x v="0"/>
    <s v="Accessories"/>
    <s v="MemoryCards"/>
    <x v="1"/>
    <s v="MicroSD"/>
    <n v="369"/>
    <n v="700"/>
    <n v="0.47"/>
    <x v="1"/>
    <n v="4.4000000000000004"/>
    <n v="4"/>
    <n v="4.3"/>
    <n v="67259"/>
    <n v="20.759354510808048"/>
    <n v="24818571"/>
    <n v="331"/>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ZJDWTJ1"/>
    <s v="Seagate Expansion 1TB External HDD - USB 3.0 for Windows and Mac with 3 yr Data Recovery Services, Portable Hard Drive (STKM1000400)"/>
    <x v="1"/>
    <s v="ExternalDevices&amp;DataStorage"/>
    <s v="ExternalHardDisks"/>
    <x v="11"/>
    <s v="ExternalHardDisks"/>
    <n v="4098"/>
    <n v="4999"/>
    <n v="0.18"/>
    <x v="1"/>
    <n v="4.5"/>
    <n v="5"/>
    <n v="4.4000000000000004"/>
    <n v="50810"/>
    <n v="20.706214065889426"/>
    <n v="208219380"/>
    <n v="901"/>
    <x v="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HDJ86NZ"/>
    <s v="boAt Deuce USB 300 2 in 1 Type-C &amp; Micro USB Stress Resistant, Tangle-Free, Sturdy Cable with 3A Fast Charging &amp; 480mbps Data Transmission, 10000+ Bends Lifespan and Extended 1.5m Length(Martian Red)"/>
    <x v="1"/>
    <s v="Accessories&amp;Peripherals"/>
    <s v="Cables&amp;Accessories"/>
    <x v="0"/>
    <s v="Cables"/>
    <n v="329"/>
    <n v="699"/>
    <n v="0.53"/>
    <x v="0"/>
    <n v="4.2"/>
    <n v="4"/>
    <n v="4.1606382978723406"/>
    <n v="94363"/>
    <n v="20.69836979074384"/>
    <n v="31045427"/>
    <n v="370"/>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CRL2GY6"/>
    <s v="boAt Rugged V3 Braided Micro USB Cable (Pearl White)"/>
    <x v="1"/>
    <s v="Accessories&amp;Peripherals"/>
    <s v="Cables&amp;Accessories"/>
    <x v="0"/>
    <s v="Cables"/>
    <n v="299"/>
    <n v="799"/>
    <n v="0.63"/>
    <x v="0"/>
    <n v="4.2"/>
    <n v="4"/>
    <n v="4.1604278074866308"/>
    <n v="94363"/>
    <n v="20.697322641838095"/>
    <n v="28214537"/>
    <n v="500"/>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89LZTCJ"/>
    <s v="boAt Rugged v3 Extra Tough Unbreakable Braided Micro USB Cable 1.5 Meter (Black)"/>
    <x v="1"/>
    <s v="Accessories&amp;Peripherals"/>
    <s v="Cables&amp;Accessories"/>
    <x v="0"/>
    <s v="Cables"/>
    <n v="299"/>
    <n v="799"/>
    <n v="0.63"/>
    <x v="0"/>
    <n v="4.2"/>
    <n v="4"/>
    <n v="4.1602150537634408"/>
    <n v="94363"/>
    <n v="20.6962642332667"/>
    <n v="28214537"/>
    <n v="500"/>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HDH26JX"/>
    <s v="boAt Deuce USB 300 2 in 1 Type-C &amp; Micro USB Stress Resistant, Sturdy Cable with 3A Fast Charging &amp; 480mbps Data Transmission, 10000+ Bends Lifespan and Extended 1.5m Length(Mercurial Black)"/>
    <x v="1"/>
    <s v="Accessories&amp;Peripherals"/>
    <s v="Cables&amp;Accessories"/>
    <x v="0"/>
    <s v="Cables"/>
    <n v="299"/>
    <n v="699"/>
    <n v="0.56999999999999995"/>
    <x v="0"/>
    <n v="4.2"/>
    <n v="4"/>
    <n v="4.160000000000001"/>
    <n v="94363"/>
    <n v="20.695194382440484"/>
    <n v="28214537"/>
    <n v="400"/>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11PVX6Z"/>
    <s v="AmazonBasics Micro USB Fast Charging Cable for Android Phones with Gold Plated Connectors (3 Feet, Black)"/>
    <x v="1"/>
    <s v="Accessories&amp;Peripherals"/>
    <s v="Cables&amp;Accessories"/>
    <x v="0"/>
    <s v="Cables"/>
    <n v="179"/>
    <n v="500"/>
    <n v="0.64"/>
    <x v="0"/>
    <n v="4.2"/>
    <n v="4"/>
    <n v="4.1597826086956529"/>
    <n v="92595"/>
    <n v="20.659943967262407"/>
    <n v="16574505"/>
    <n v="321"/>
    <x v="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232M876"/>
    <s v="Amazonbasics Micro Usb Fast Charging Cable For Android Smartphone,Personal Computer,Printer With Gold Plated Connectors (6 Feet, Black)"/>
    <x v="1"/>
    <s v="Accessories&amp;Peripherals"/>
    <s v="Cables&amp;Accessories"/>
    <x v="0"/>
    <s v="Cables"/>
    <n v="199"/>
    <n v="395"/>
    <n v="0.5"/>
    <x v="0"/>
    <n v="4.2"/>
    <n v="4"/>
    <n v="4.1595628415300556"/>
    <n v="92595"/>
    <n v="20.658852473366167"/>
    <n v="18426405"/>
    <n v="196"/>
    <x v="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94QZLJQ6"/>
    <s v="Seagate One Touch 2TB External HDD with Password Protection ‚Äì Black, for Windows and Mac, with 3 yr Data Recovery Services, and 4 Months Adobe CC Photography (STKY2000400)"/>
    <x v="1"/>
    <s v="ExternalDevices&amp;DataStorage"/>
    <s v="ExternalHardDisks"/>
    <x v="11"/>
    <s v="ExternalHardDisks"/>
    <n v="5799"/>
    <n v="7999"/>
    <n v="0.28000000000000003"/>
    <x v="1"/>
    <n v="4.5"/>
    <n v="5"/>
    <n v="4.3800000000000008"/>
    <n v="50273"/>
    <n v="20.591884270722886"/>
    <n v="291533127"/>
    <n v="2200"/>
    <x v="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1J0XWYKQ"/>
    <s v="Logitech B170 Wireless Mouse, 2.4 GHz with USB Nano Receiver, Optical Tracking, 12-Months Battery Life, Ambidextrous, PC/Mac/Laptop - Black"/>
    <x v="1"/>
    <s v="Accessories&amp;Peripherals"/>
    <s v="Keyboards,Mice&amp;InputDevices"/>
    <x v="15"/>
    <s v="Mice"/>
    <n v="599"/>
    <n v="895"/>
    <n v="0.33"/>
    <x v="1"/>
    <n v="4.4000000000000004"/>
    <n v="4"/>
    <n v="4.2875000000000005"/>
    <n v="61314"/>
    <n v="20.526692366017205"/>
    <n v="36727086"/>
    <n v="296"/>
    <x v="1"/>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1DEWVZ2C"/>
    <s v="JBL C100SI Wired In Ear Headphones with Mic, JBL Pure Bass Sound, One Button Multi-function Remote, Angled Buds for Comfort fit (Black)"/>
    <x v="0"/>
    <s v="Headphones,Earbuds&amp;Accessories"/>
    <s v="Headphones"/>
    <x v="7"/>
    <s v="In-Ear"/>
    <n v="599"/>
    <n v="999"/>
    <n v="0.4"/>
    <x v="1"/>
    <n v="4.0999999999999996"/>
    <n v="4"/>
    <n v="3.8765957446808508"/>
    <n v="192590"/>
    <n v="20.486397383964594"/>
    <n v="115361410"/>
    <n v="400"/>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1DF26V7A"/>
    <s v="JBL C100SI Wired In Ear Headphones with Mic, JBL Pure Bass Sound, One Button Multi-function Remote, Premium Metallic Finish, Angled Buds for Comfort fit (Red)"/>
    <x v="0"/>
    <s v="Headphones,Earbuds&amp;Accessories"/>
    <s v="Headphones"/>
    <x v="7"/>
    <s v="In-Ear"/>
    <n v="599"/>
    <n v="1299"/>
    <n v="0.54"/>
    <x v="0"/>
    <n v="4.0999999999999996"/>
    <n v="4"/>
    <n v="3.8717391304347819"/>
    <n v="192589"/>
    <n v="20.460723214708985"/>
    <n v="115360811"/>
    <n v="700"/>
    <x v="1"/>
    <s v="JBL Signature Sound|Extra Deep Bass, Frequency range: 20-20kHz. Slip Proof : No|One-Button Universal Remote with Mic|Quick Launch Access to Google Assistant / Siri|Noise Cancelling Microphone|Sleek, Glossy &amp; Ergonomic design|Lightweight and Comfortable with 3 sizes of ear tips"/>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s v="boAt Rockerz 450 Bluetooth On Ear Headphones with Mic, Upto 15 Hours Playback, 40MM Drivers, Padded Ear Cushions, Integrated Controls and Dual Modes(Luscious Black)"/>
    <x v="0"/>
    <s v="Headphones,Earbuds&amp;Accessories"/>
    <s v="Headphones"/>
    <x v="16"/>
    <s v="On-Ear"/>
    <n v="1220"/>
    <n v="3990"/>
    <n v="0.69"/>
    <x v="0"/>
    <n v="4.0999999999999996"/>
    <n v="4"/>
    <n v="4.0571428571428569"/>
    <n v="107151"/>
    <n v="20.407429713887964"/>
    <n v="130724220"/>
    <n v="2770"/>
    <x v="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1L8ZNWN2"/>
    <s v="HP v236w USB 2.0 64GB Pen Drive, Metal"/>
    <x v="1"/>
    <s v="ExternalDevices&amp;DataStorage"/>
    <s v="PenDrives"/>
    <x v="2"/>
    <s v="PenDrives"/>
    <n v="475"/>
    <n v="1500"/>
    <n v="0.68"/>
    <x v="0"/>
    <n v="4.2"/>
    <n v="4"/>
    <n v="4.2428571428571429"/>
    <n v="64273"/>
    <n v="20.399807036399213"/>
    <n v="30529675"/>
    <n v="1025"/>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7WMS7TWB"/>
    <s v="Pigeon by Stovekraft Amaze Plus Electric Kettle (14289) with Stainless Steel Body, 1.5 litre, used for boiling Water, making tea and coffee, instant noodles, soup etc. 1500 Watt (Silver)"/>
    <x v="2"/>
    <s v="Kitchen&amp;HomeAppliances"/>
    <s v="SmallKitchenAppliances"/>
    <x v="17"/>
    <s v="Kettles&amp;HotWaterDispensers"/>
    <n v="649"/>
    <n v="1245"/>
    <n v="0.48"/>
    <x v="1"/>
    <n v="3.9"/>
    <n v="4"/>
    <n v="4.0031249999999998"/>
    <n v="123365"/>
    <n v="20.380691919748497"/>
    <n v="80063885"/>
    <n v="596"/>
    <x v="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7XLML2YS"/>
    <s v="TP-Link Tapo 360¬∞ 2MP 1080p Full HD Pan/Tilt Home Security Wi-Fi Smart Camera| Alexa Enabled| 2-Way Audio| Night Vision| Motion Detection| Sound and Light Alarm| Indoor CCTV (Tapo C200) White"/>
    <x v="0"/>
    <s v="Cameras&amp;Photography"/>
    <s v="SecurityCameras"/>
    <x v="18"/>
    <s v="DomeCameras"/>
    <n v="2499"/>
    <n v="3299"/>
    <n v="0.24"/>
    <x v="1"/>
    <n v="4.2"/>
    <n v="4"/>
    <n v="4.0999999999999996"/>
    <n v="93112"/>
    <n v="20.372942309423181"/>
    <n v="232686888"/>
    <n v="800"/>
    <x v="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JQN8DGZ"/>
    <s v="boAt Airdopes 121v2 in-Ear True Wireless Earbuds with Upto 14 Hours Playback, 8MM Drivers, Battery Indicators, Lightweight Earbuds &amp; Multifunction Controls (Active Black, with Mic)"/>
    <x v="0"/>
    <s v="Headphones,Earbuds&amp;Accessories"/>
    <s v="Headphones"/>
    <x v="7"/>
    <s v="In-Ear"/>
    <n v="1299"/>
    <n v="2990"/>
    <n v="0.56999999999999995"/>
    <x v="0"/>
    <n v="3.8"/>
    <n v="4"/>
    <n v="3.8666666666666663"/>
    <n v="180998"/>
    <n v="20.329681211722711"/>
    <n v="235116402"/>
    <n v="1691"/>
    <x v="1"/>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759QMF85"/>
    <s v="TP-Link AC750 Dual Band Wireless Cable Router, 4 10/100 LAN + 10/100 WAN Ports, Support Guest Network and Parental Control, 750Mbps Speed Wi-Fi, 3 Antennas (Archer C20) Blue, 2.4 GHz"/>
    <x v="1"/>
    <s v="NetworkingDevices"/>
    <s v="Routers"/>
    <x v="12"/>
    <s v="Routers"/>
    <n v="1529"/>
    <n v="2399"/>
    <n v="0.36"/>
    <x v="1"/>
    <n v="4.3"/>
    <n v="4"/>
    <n v="4.2"/>
    <n v="68409"/>
    <n v="20.307502279783112"/>
    <n v="104597361"/>
    <n v="870"/>
    <x v="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4IO5BMQ"/>
    <s v="Logitech M235 Wireless Mouse, 1000 DPI Optical Tracking, 12 Month Life Battery, Compatible with Windows, Mac, Chromebook/PC/Laptop"/>
    <x v="1"/>
    <s v="Accessories&amp;Peripherals"/>
    <s v="Keyboards,Mice&amp;InputDevices"/>
    <x v="15"/>
    <s v="Mice"/>
    <n v="699"/>
    <n v="995"/>
    <n v="0.3"/>
    <x v="1"/>
    <n v="4.5"/>
    <n v="5"/>
    <n v="4.2826086956521738"/>
    <n v="54405"/>
    <n v="20.280922153155437"/>
    <n v="38029095"/>
    <n v="296"/>
    <x v="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0NH13Q8W"/>
    <s v="AmazonBasics USB 2.0 Extension Cable for Personal Computer, Printer, 2-Pack - A-Male to A-Female - 3.3 Feet (1 Meter, Black)"/>
    <x v="1"/>
    <s v="Accessories&amp;Peripherals"/>
    <s v="Cables&amp;Accessories"/>
    <x v="0"/>
    <s v="Cables"/>
    <n v="299"/>
    <n v="800"/>
    <n v="0.63"/>
    <x v="0"/>
    <n v="4.5"/>
    <n v="5"/>
    <n v="4.1593406593406597"/>
    <n v="74977"/>
    <n v="20.276510580787747"/>
    <n v="22418123"/>
    <n v="501"/>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NH11PEY"/>
    <s v="AmazonBasics USB 2.0 - A-Male to A-Female Extension Cable for Personal Computer, Printer (Black, 9.8 Feet/3 Meters)"/>
    <x v="1"/>
    <s v="Accessories&amp;Peripherals"/>
    <s v="Cables&amp;Accessories"/>
    <x v="0"/>
    <s v="Cables"/>
    <n v="199"/>
    <n v="750"/>
    <n v="0.73"/>
    <x v="0"/>
    <n v="4.5"/>
    <n v="5"/>
    <n v="4.1574585635359123"/>
    <n v="74976"/>
    <n v="20.267311406861875"/>
    <n v="14920224"/>
    <n v="551"/>
    <x v="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9VCGPSY"/>
    <s v="HP X1000 Wired USB Mouse with 3 Handy Buttons, Fast-Moving Scroll Wheel and Optical Sensor works on most Surfaces (H2C21AA, Black/Grey)"/>
    <x v="1"/>
    <s v="Accessories&amp;Peripherals"/>
    <s v="Keyboards,Mice&amp;InputDevices"/>
    <x v="15"/>
    <s v="Mice"/>
    <n v="269"/>
    <n v="649"/>
    <n v="0.59"/>
    <x v="0"/>
    <n v="4.3"/>
    <n v="4"/>
    <n v="4.2727272727272725"/>
    <n v="54315"/>
    <n v="20.231055058491926"/>
    <n v="14610735"/>
    <n v="380"/>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7JJFSG2B"/>
    <s v="SanDisk Ultra 128 GB USB 3.0 Pen Drive (Black)"/>
    <x v="1"/>
    <s v="ExternalDevices&amp;DataStorage"/>
    <s v="PenDrives"/>
    <x v="2"/>
    <s v="PenDrives"/>
    <n v="889"/>
    <n v="2500"/>
    <n v="0.64"/>
    <x v="0"/>
    <n v="4.3"/>
    <n v="4"/>
    <n v="4.2499999999999991"/>
    <n v="55747"/>
    <n v="20.171474488320918"/>
    <n v="49559083"/>
    <n v="1611"/>
    <x v="1"/>
    <s v="USB 3.0 enabled (USB 2.0 compatible)|Transfer up to 10 times faster than standard USB 2.0 drives; up to 100MB/s read speed|Secure file encryption and password protection|Stylish and portable design|SanDisk secure access software keeps files private|Country of Origin: Malaysia"/>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7S9S86BF"/>
    <s v="boAt Bassheads 242 in Ear Wired Earphones with Mic(Active Black)"/>
    <x v="0"/>
    <s v="Headphones,Earbuds&amp;Accessories"/>
    <s v="Headphones"/>
    <x v="7"/>
    <s v="In-Ear"/>
    <n v="599"/>
    <n v="1490"/>
    <n v="0.6"/>
    <x v="0"/>
    <n v="4.0999999999999996"/>
    <n v="4"/>
    <n v="3.8681818181818173"/>
    <n v="161679"/>
    <n v="20.148029598780305"/>
    <n v="96845721"/>
    <n v="891"/>
    <x v="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1D5H8LDM"/>
    <s v="AmazonBasics 3.5mm to 2-Male RCA Adapter Cable For Tablet, Smartphone (Black, 15 feet)"/>
    <x v="0"/>
    <s v="HomeTheater,TV&amp;Video"/>
    <s v="Accessories"/>
    <x v="0"/>
    <s v="Cables"/>
    <n v="489"/>
    <n v="1200"/>
    <n v="0.59"/>
    <x v="0"/>
    <n v="4.4000000000000004"/>
    <n v="4"/>
    <n v="4.1555555555555559"/>
    <n v="69538"/>
    <n v="20.122149299496286"/>
    <n v="34004082"/>
    <n v="711"/>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8H9Z3XQW"/>
    <s v="boAt Bassheads 242 in Ear Wired Earphones with Mic(Blue)"/>
    <x v="0"/>
    <s v="Headphones,Earbuds&amp;Accessories"/>
    <s v="Headphones"/>
    <x v="7"/>
    <s v="In-Ear"/>
    <n v="455"/>
    <n v="1490"/>
    <n v="0.69"/>
    <x v="0"/>
    <n v="4.0999999999999996"/>
    <n v="4"/>
    <n v="3.8627906976744177"/>
    <n v="161677"/>
    <n v="20.119928352891343"/>
    <n v="73563035"/>
    <n v="1035"/>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78W65FJ7"/>
    <s v="boAt BassHeads 900 On-Ear Wired Headphones with Mic (White)"/>
    <x v="0"/>
    <s v="Headphones,Earbuds&amp;Accessories"/>
    <s v="Headphones"/>
    <x v="16"/>
    <s v="On-Ear"/>
    <n v="849"/>
    <n v="2490"/>
    <n v="0.66"/>
    <x v="0"/>
    <n v="4.2"/>
    <n v="4"/>
    <n v="4.05"/>
    <n v="91188"/>
    <n v="20.087766935295086"/>
    <n v="77418612"/>
    <n v="1641"/>
    <x v="1"/>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GTYFC37"/>
    <s v="SanDisk 1TB Extreme Portable SSD 1050MB/s R, 1000MB/s W,Upto 2 Meter Drop Protection with IP55 Water/dust Resistance, HW Encryption, PC,MAC &amp; TypeC Smartphone Compatible, 5Y Warranty, External SSD"/>
    <x v="1"/>
    <s v="ExternalDevices&amp;DataStorage"/>
    <s v="ExternalSolidStateDrives"/>
    <x v="11"/>
    <s v="ExternalHardDisks"/>
    <n v="10389"/>
    <n v="32000"/>
    <n v="0.68"/>
    <x v="0"/>
    <n v="4.4000000000000004"/>
    <n v="4"/>
    <n v="4.3500000000000005"/>
    <n v="41398"/>
    <n v="20.083905850933572"/>
    <n v="430083822"/>
    <n v="21611"/>
    <x v="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1FSYQ2A4"/>
    <s v="boAt Rockerz 400 Bluetooth On Ear Headphones With Mic With Upto 8 Hours Playback &amp; Soft Padded Ear Cushions(Grey/Green)"/>
    <x v="0"/>
    <s v="Headphones,Earbuds&amp;Accessories"/>
    <s v="Headphones"/>
    <x v="16"/>
    <s v="On-Ear"/>
    <n v="1399"/>
    <n v="2990"/>
    <n v="0.53"/>
    <x v="0"/>
    <n v="4.0999999999999996"/>
    <n v="4"/>
    <n v="4.0200000000000005"/>
    <n v="97175"/>
    <n v="20.049987254289679"/>
    <n v="135947825"/>
    <n v="1591"/>
    <x v="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19ZZK5K"/>
    <s v="SanDisk Ultra Dual Drive Go USB Type C Pendrive for Mobile (Black, 128 GB, 5Y - SDDDC3-128G-I35)"/>
    <x v="1"/>
    <s v="ExternalDevices&amp;DataStorage"/>
    <s v="PenDrives"/>
    <x v="2"/>
    <s v="PenDrives"/>
    <n v="1109"/>
    <n v="2800"/>
    <n v="0.6"/>
    <x v="0"/>
    <n v="4.3"/>
    <n v="4"/>
    <n v="4.24"/>
    <n v="53464"/>
    <n v="20.047014981716544"/>
    <n v="59291576"/>
    <n v="1691"/>
    <x v="1"/>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9V2Q4QVQ"/>
    <s v="Nokia 105 Single SIM, Keypad Mobile Phone with Wireless FM Radio | Charcoal"/>
    <x v="0"/>
    <s v="Mobiles&amp;Accessories"/>
    <s v="Smartphones&amp;BasicMobiles"/>
    <x v="19"/>
    <s v="BasicMobiles"/>
    <n v="1299"/>
    <n v="1599"/>
    <n v="0.19"/>
    <x v="1"/>
    <n v="4"/>
    <n v="4"/>
    <n v="3.9111111111111114"/>
    <n v="128311"/>
    <n v="19.979000895353742"/>
    <n v="166675989"/>
    <n v="300"/>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2PZDX8"/>
    <s v="Nokia 105 Single SIM, Keypad Mobile Phone with Wireless FM Radio | Blue"/>
    <x v="0"/>
    <s v="Mobiles&amp;Accessories"/>
    <s v="Smartphones&amp;BasicMobiles"/>
    <x v="19"/>
    <s v="BasicMobiles"/>
    <n v="1299"/>
    <n v="1599"/>
    <n v="0.19"/>
    <x v="1"/>
    <n v="4"/>
    <n v="4"/>
    <n v="3.9"/>
    <n v="128311"/>
    <n v="19.922242370082849"/>
    <n v="166675989"/>
    <n v="300"/>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HV25BBQ"/>
    <s v="Noise ColorFit Pro 2 Full Touch Control Smart Watch with 35g Weight &amp; Upgraded LCD Display (Deep Wine)"/>
    <x v="0"/>
    <s v="WearableTechnology"/>
    <s v="SmartWatches"/>
    <x v="20"/>
    <s v="SmartWatches"/>
    <n v="1499"/>
    <n v="4999"/>
    <n v="0.7"/>
    <x v="0"/>
    <n v="4"/>
    <n v="4"/>
    <n v="4.008064516129032"/>
    <n v="92588"/>
    <n v="19.906290472576128"/>
    <n v="138789412"/>
    <n v="3500"/>
    <x v="1"/>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7YY1BY5B"/>
    <s v="Noise ColorFit Pro 2 Full Touch Control Smart Watch with 35g Weight &amp; Upgraded LCD Display,IP68 Waterproof,Heart Rate Monitor,Sleep &amp; Step Tracker,Call &amp; Message Alerts &amp; Long Battery Life (Jet Black)"/>
    <x v="0"/>
    <s v="WearableTechnology"/>
    <s v="SmartWatches"/>
    <x v="20"/>
    <s v="SmartWatches"/>
    <n v="1499"/>
    <n v="4999"/>
    <n v="0.7"/>
    <x v="0"/>
    <n v="4"/>
    <n v="4"/>
    <n v="4.0081967213114753"/>
    <n v="92588"/>
    <n v="19.906947077466867"/>
    <n v="138789412"/>
    <n v="3500"/>
    <x v="1"/>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8C4Z69LN"/>
    <s v="Crucial RAM 8GB DDR4 3200MHz CL22 (or 2933MHz or 2666MHz) Laptop Memory CT8G4SFRA32A"/>
    <x v="1"/>
    <s v="Components"/>
    <s v="Memory"/>
    <x v="21"/>
    <s v="Memory"/>
    <n v="1792"/>
    <n v="3500"/>
    <n v="0.49"/>
    <x v="1"/>
    <n v="4.5"/>
    <n v="5"/>
    <n v="4.5"/>
    <n v="26194"/>
    <n v="19.881982812527841"/>
    <n v="46939648"/>
    <n v="1708"/>
    <x v="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8TV2P1N8"/>
    <s v="boAt Rockerz 255 Pro+ in-Ear Bluetooth Neckband with Upto 40 Hours Playback, ASAP  Charge, IPX7, Dual Pairing, BT v5.0, with Mic (Active Black)"/>
    <x v="0"/>
    <s v="Headphones,Earbuds&amp;Accessories"/>
    <s v="Headphones"/>
    <x v="7"/>
    <s v="In-Ear"/>
    <n v="1399"/>
    <n v="3990"/>
    <n v="0.65"/>
    <x v="0"/>
    <n v="4.0999999999999996"/>
    <n v="4"/>
    <n v="3.8571428571428559"/>
    <n v="141841"/>
    <n v="19.871247264197191"/>
    <n v="198435559"/>
    <n v="2591"/>
    <x v="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9YDFDVNS"/>
    <s v="Nokia 105 Plus Single SIM, Keypad Mobile Phone with Wireless FM Radio, Memory Card Slot and MP3 Player | Red"/>
    <x v="0"/>
    <s v="Mobiles&amp;Accessories"/>
    <s v="Smartphones&amp;BasicMobiles"/>
    <x v="19"/>
    <s v="BasicMobiles"/>
    <n v="1324"/>
    <n v="1699"/>
    <n v="0.22"/>
    <x v="1"/>
    <n v="4"/>
    <n v="4"/>
    <n v="3.8857142857142857"/>
    <n v="128311"/>
    <n v="19.849267123305989"/>
    <n v="169883764"/>
    <n v="375"/>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N3ZNHTY"/>
    <s v="boAt Airdopes 141 Bluetooth Truly Wireless in Ear Earbuds with mic, 42H Playtime, Beast Mode(Low Latency Upto 80ms) for Gaming, ENx Tech, ASAP Charge, IWP, IPX4 Water Resistance (Bold Black)"/>
    <x v="0"/>
    <s v="Headphones,Earbuds&amp;Accessories"/>
    <s v="Headphones"/>
    <x v="7"/>
    <s v="In-Ear"/>
    <n v="1499"/>
    <n v="4490"/>
    <n v="0.67"/>
    <x v="0"/>
    <n v="3.9"/>
    <n v="4"/>
    <n v="3.8512195121951205"/>
    <n v="136954"/>
    <n v="19.782089004546965"/>
    <n v="205294046"/>
    <n v="2991"/>
    <x v="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9YDFKJF8"/>
    <s v="Nokia 105 Plus Single SIM, Keypad Mobile Phone with Wireless FM Radio, Memory Card Slot and MP3 Player | Charcoal"/>
    <x v="0"/>
    <s v="Mobiles&amp;Accessories"/>
    <s v="Smartphones&amp;BasicMobiles"/>
    <x v="19"/>
    <s v="BasicMobiles"/>
    <n v="1324"/>
    <n v="1699"/>
    <n v="0.22"/>
    <x v="1"/>
    <n v="4"/>
    <n v="4"/>
    <n v="3.8666666666666667"/>
    <n v="128311"/>
    <n v="19.751966794270174"/>
    <n v="169883764"/>
    <n v="375"/>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0KXULGJQ"/>
    <s v="TP-Link AC750 Wifi Range Extender | Up to 750Mbps | Dual Band WiFi Extender, Repeater, Wifi Signal Booster, Access Point| Easy Set-Up | Extends Wifi to Smart Home &amp; Alexa Devices (RE200)"/>
    <x v="1"/>
    <s v="NetworkingDevices"/>
    <s v="Repeaters&amp;Extenders"/>
    <x v="6"/>
    <s v="Repeaters&amp;Extenders"/>
    <n v="1889"/>
    <n v="5499"/>
    <n v="0.66"/>
    <x v="0"/>
    <n v="4.2"/>
    <n v="4"/>
    <n v="4.2"/>
    <n v="49551"/>
    <n v="19.719256989653388"/>
    <n v="93601839"/>
    <n v="3610"/>
    <x v="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9RFC46VP"/>
    <s v="Redmi 108 cm (43 inches) 4K Ultra HD Android Smart LED TV X43 | L43R7-7AIN (Black)"/>
    <x v="0"/>
    <s v="HomeTheater,TV&amp;Video"/>
    <s v="Televisions"/>
    <x v="22"/>
    <s v="SmartTelevisions"/>
    <n v="26999"/>
    <n v="42999"/>
    <n v="0.37"/>
    <x v="1"/>
    <n v="4.2"/>
    <n v="4"/>
    <n v="4.2066666666666679"/>
    <n v="45238"/>
    <n v="19.584191338011436"/>
    <n v="1221380762"/>
    <n v="16000"/>
    <x v="1"/>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9F9YQQ7B"/>
    <s v="Redmi 80 cm (32 inches) Android 11 Series HD Ready Smart LED TV | L32M6-RA/L32M7-RA (Black)"/>
    <x v="0"/>
    <s v="HomeTheater,TV&amp;Video"/>
    <s v="Televisions"/>
    <x v="22"/>
    <s v="SmartTelevisions"/>
    <n v="13999"/>
    <n v="24999"/>
    <n v="0.44"/>
    <x v="1"/>
    <n v="4.2"/>
    <n v="4"/>
    <n v="4.2067796610169506"/>
    <n v="45238"/>
    <n v="19.584717384677692"/>
    <n v="633286762"/>
    <n v="11000"/>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Y55LPBF"/>
    <s v="Redmi 126 cm (50 inches) 4K Ultra HD Android Smart LED TV X50 | L50M6-RA (Black)"/>
    <x v="0"/>
    <s v="HomeTheater,TV&amp;Video"/>
    <s v="Televisions"/>
    <x v="22"/>
    <s v="SmartTelevisions"/>
    <n v="32999"/>
    <n v="44999"/>
    <n v="0.27"/>
    <x v="1"/>
    <n v="4.2"/>
    <n v="4"/>
    <n v="4.2068965517241388"/>
    <n v="45238"/>
    <n v="19.58526157088416"/>
    <n v="1492808762"/>
    <n v="12000"/>
    <x v="1"/>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FYB5HHK"/>
    <s v="TP-Link UE300C USB Type-C to RJ45 Gigabit Ethernet Network Adapter/RJ45 LAN Wired Adapter for Ultrabook, Chromebook, Laptop, Desktop, Plug &amp; Play, USB 3.0, Foldable and Portable Design"/>
    <x v="1"/>
    <s v="NetworkingDevices"/>
    <s v="NetworkAdapters"/>
    <x v="23"/>
    <s v="PowerLANAdapters"/>
    <n v="1199"/>
    <n v="1999"/>
    <n v="0.4"/>
    <x v="1"/>
    <n v="4.5"/>
    <n v="5"/>
    <n v="4.5"/>
    <n v="22420"/>
    <n v="19.577947404051354"/>
    <n v="26881580"/>
    <n v="800"/>
    <x v="1"/>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0E3DVQFS"/>
    <s v="Duracell Rechargeable AA 2500mAh Batteries, 4 Pcs"/>
    <x v="0"/>
    <s v="GeneralPurposeBatteries&amp;BatteryChargers"/>
    <s v="DisposableBatteries"/>
    <x v="24"/>
    <s v="Batteries"/>
    <n v="879"/>
    <n v="1109"/>
    <n v="0.21"/>
    <x v="1"/>
    <n v="4.4000000000000004"/>
    <n v="4"/>
    <n v="4.3499999999999988"/>
    <n v="31599"/>
    <n v="19.573638809390051"/>
    <n v="27775521"/>
    <n v="230"/>
    <x v="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7CD2BN46"/>
    <s v="Xiaomi Mi Wired in Ear Earphones with Mic Basic with Ultra Deep Bass &amp; Aluminum Alloy Sound Chamber (Black)"/>
    <x v="0"/>
    <s v="Headphones,Earbuds&amp;Accessories"/>
    <s v="Headphones"/>
    <x v="7"/>
    <s v="In-Ear"/>
    <n v="429"/>
    <n v="599"/>
    <n v="0.28000000000000003"/>
    <x v="1"/>
    <n v="4.0999999999999996"/>
    <n v="4"/>
    <n v="3.8499999999999992"/>
    <n v="119466"/>
    <n v="19.547404638407379"/>
    <n v="51250914"/>
    <n v="170"/>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8444S68L"/>
    <s v="OPPO A31 (Mystery Black, 6GB RAM, 128GB Storage) with No Cost EMI/Additional Exchange Offers"/>
    <x v="0"/>
    <s v="Mobiles&amp;Accessories"/>
    <s v="Smartphones&amp;BasicMobiles"/>
    <x v="3"/>
    <s v="Smartphones"/>
    <n v="12490"/>
    <n v="15990"/>
    <n v="0.22"/>
    <x v="1"/>
    <n v="4.2"/>
    <n v="4"/>
    <n v="4.0999999999999996"/>
    <n v="58506"/>
    <n v="19.545552102320965"/>
    <n v="730739940"/>
    <n v="3500"/>
    <x v="1"/>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BD3T6Z1D"/>
    <s v="Samsung Galaxy M32 Prime Edition (Light Blue, 4GB RAM, 64GB)"/>
    <x v="0"/>
    <s v="Mobiles&amp;Accessories"/>
    <s v="Smartphones&amp;BasicMobiles"/>
    <x v="3"/>
    <s v="Smartphones"/>
    <n v="12999"/>
    <n v="13499"/>
    <n v="0.04"/>
    <x v="1"/>
    <n v="4.0999999999999996"/>
    <n v="4"/>
    <n v="4.0984126984126981"/>
    <n v="56098"/>
    <n v="19.463177966985842"/>
    <n v="729217902"/>
    <n v="500"/>
    <x v="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7B88KQZ8"/>
    <s v="JBL Go 2, Wireless Portable Bluetooth Speaker with Mic, JBL Signature Sound, Vibrant Color Options with IPX7 Waterproof &amp; AUX (Blue)"/>
    <x v="0"/>
    <s v="HomeAudio"/>
    <s v="Speakers"/>
    <x v="25"/>
    <s v="BluetoothSpeakers"/>
    <n v="1999"/>
    <n v="2999"/>
    <n v="0.33"/>
    <x v="1"/>
    <n v="4.3"/>
    <n v="4"/>
    <n v="4.05"/>
    <n v="63899"/>
    <n v="19.462278475541517"/>
    <n v="127734101"/>
    <n v="1000"/>
    <x v="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083T231O"/>
    <s v="Belkin Essential Series 4-Socket Surge Protector Universal Socket with 5ft Heavy Duty Cable (Grey)"/>
    <x v="0"/>
    <s v="PowerAccessories"/>
    <s v="SurgeProtectors"/>
    <x v="26"/>
    <s v="SurgeProtectors"/>
    <n v="1289"/>
    <n v="1499"/>
    <n v="0.14000000000000001"/>
    <x v="1"/>
    <n v="4.5"/>
    <n v="5"/>
    <n v="4.5"/>
    <n v="20668"/>
    <n v="19.418937593664378"/>
    <n v="26641052"/>
    <n v="210"/>
    <x v="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9MQSCJQ1"/>
    <s v="boAt Xtend Smartwatch with Alexa Built-in, 1.69‚Äù HD Display, Multiple Watch Faces, Stress Monitor, Heart &amp; SpO2 Monitoring, 14 Sports Modes, Sleep Monitor, 5 ATM &amp; 7 Days Battery(Charcoal Black)"/>
    <x v="0"/>
    <s v="WearableTechnology"/>
    <s v="SmartWatches"/>
    <x v="20"/>
    <s v="SmartWatches"/>
    <n v="2299"/>
    <n v="7990"/>
    <n v="0.71"/>
    <x v="0"/>
    <n v="4.2"/>
    <n v="4"/>
    <n v="4.0083333333333337"/>
    <n v="69622"/>
    <n v="19.411367203801632"/>
    <n v="160060978"/>
    <n v="5691"/>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1M72LILF"/>
    <s v="Logitech M221 Wireless Mouse, Silent Buttons, 2.4 GHz with USB Mini Receiver, 1000 DPI Optical Tracking, 18-Month Battery Life, Ambidextrous PC / Mac / Laptop - Charcoal Grey"/>
    <x v="1"/>
    <s v="Accessories&amp;Peripherals"/>
    <s v="Keyboards,Mice&amp;InputDevices"/>
    <x v="15"/>
    <s v="Mice"/>
    <n v="799"/>
    <n v="1295"/>
    <n v="0.38"/>
    <x v="1"/>
    <n v="4.4000000000000004"/>
    <n v="4"/>
    <n v="4.2714285714285705"/>
    <n v="34852"/>
    <n v="19.401854424580357"/>
    <n v="27846748"/>
    <n v="496"/>
    <x v="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92X94QNQ"/>
    <s v="boAt Rockerz 330 in-Ear Bluetooth Neckband with Upto 30 Hours Playtime, ASAP  Charge, Signature Sound, Dual Pairing &amp; IPX5 with Mic (Active Black)"/>
    <x v="0"/>
    <s v="Headphones,Earbuds&amp;Accessories"/>
    <s v="Headphones"/>
    <x v="7"/>
    <s v="In-Ear"/>
    <n v="1499"/>
    <n v="3990"/>
    <n v="0.62"/>
    <x v="0"/>
    <n v="4.0999999999999996"/>
    <n v="4"/>
    <n v="3.8435897435897428"/>
    <n v="109864"/>
    <n v="19.374995335167757"/>
    <n v="164686136"/>
    <n v="2491"/>
    <x v="1"/>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97R25DP7"/>
    <s v="Noise ColorFit Pulse Smartwatch with 3.56 cm (1.4&quot;) Full Touch HD Display, SpO2, Heart Rate, Sleep Monitors &amp; 10-Day Battery - Jet Black"/>
    <x v="0"/>
    <s v="WearableTechnology"/>
    <s v="SmartWatches"/>
    <x v="20"/>
    <s v="SmartWatches"/>
    <n v="1599"/>
    <n v="4999"/>
    <n v="0.68"/>
    <x v="0"/>
    <n v="4"/>
    <n v="4"/>
    <n v="4.0050847457627121"/>
    <n v="67950"/>
    <n v="19.353353897003458"/>
    <n v="108652050"/>
    <n v="3400"/>
    <x v="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14SZO90Y"/>
    <s v="Duracell Ultra Alkaline AA Battery, 8 Pcs"/>
    <x v="0"/>
    <s v="GeneralPurposeBatteries&amp;BatteryChargers"/>
    <s v="DisposableBatteries"/>
    <x v="24"/>
    <s v="Batteries"/>
    <n v="266"/>
    <n v="315"/>
    <n v="0.16"/>
    <x v="1"/>
    <n v="4.5"/>
    <n v="5"/>
    <n v="4.3461538461538458"/>
    <n v="28030"/>
    <n v="19.330121570317548"/>
    <n v="7455980"/>
    <n v="49"/>
    <x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1J1CFO5I"/>
    <s v="Redgear MP35 Speed-Type Gaming Mousepad (Black/Red)"/>
    <x v="1"/>
    <s v="Accessories&amp;Peripherals"/>
    <s v="PCGamingPeripherals"/>
    <x v="27"/>
    <s v="Gamepads"/>
    <n v="299"/>
    <n v="550"/>
    <n v="0.46"/>
    <x v="1"/>
    <n v="4.5999999999999996"/>
    <n v="5"/>
    <n v="4.2666666666666666"/>
    <n v="33434"/>
    <n v="19.303258997486587"/>
    <n v="9996766"/>
    <n v="251"/>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0GG59HU2"/>
    <s v="BlueRigger High Speed HDMI Cable with Ethernet - Supports 3D, 4K 60Hz and Audio Return - Latest Version (3 Feet / 0.9 Meter)"/>
    <x v="0"/>
    <s v="HomeTheater,TV&amp;Video"/>
    <s v="Accessories"/>
    <x v="0"/>
    <s v="Cables"/>
    <n v="467"/>
    <n v="599"/>
    <n v="0.22"/>
    <x v="1"/>
    <n v="4.4000000000000004"/>
    <n v="4"/>
    <n v="4.154189944134079"/>
    <n v="44054"/>
    <n v="19.292038183621003"/>
    <n v="20573218"/>
    <n v="132"/>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82LSVT4B"/>
    <s v="Ambrane Unbreakable 60W / 3A Fast Charging 1.5m Braided Type C to Type C Cable for Smartphones, Tablets, Laptops &amp; Other Type C Devices, PD Technology, 480Mbps Data Sync (RCTT15, Black)"/>
    <x v="1"/>
    <s v="Accessories&amp;Peripherals"/>
    <s v="Cables&amp;Accessories"/>
    <x v="0"/>
    <s v="Cables"/>
    <n v="249"/>
    <n v="399"/>
    <n v="0.38"/>
    <x v="1"/>
    <n v="4"/>
    <n v="4"/>
    <n v="4.1528089887640451"/>
    <n v="43994"/>
    <n v="19.283167054208899"/>
    <n v="10954506"/>
    <n v="150"/>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8NS6PVG"/>
    <s v="Ambrane Unbreakable 60W / 3A Fast Charging 1.5m Braided Type C Cable for Smartphones, Tablets, Laptops &amp; other Type C devices, PD Technology, 480Mbps Data Sync, Quick Charge 3.0 (RCT15A, Black)"/>
    <x v="1"/>
    <s v="Accessories&amp;Peripherals"/>
    <s v="Cables&amp;Accessories"/>
    <x v="0"/>
    <s v="Cables"/>
    <n v="199"/>
    <n v="349"/>
    <n v="0.43"/>
    <x v="1"/>
    <n v="4"/>
    <n v="4"/>
    <n v="4.1536723163841813"/>
    <n v="43994"/>
    <n v="19.287175832548243"/>
    <n v="8754806"/>
    <n v="150"/>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QS9CWLV"/>
    <s v="Redmi Note 11 (Horizon Blue, 6GB RAM, 64GB Storage)|90Hz FHD+ AMOLED Display | Qualcomm¬Æ Snapdragon‚Ñ¢ 680-6nm | 33W Charger Included"/>
    <x v="0"/>
    <s v="Mobiles&amp;Accessories"/>
    <s v="Smartphones&amp;BasicMobiles"/>
    <x v="3"/>
    <s v="Smartphones"/>
    <n v="12999"/>
    <n v="18999"/>
    <n v="0.32"/>
    <x v="1"/>
    <n v="4.0999999999999996"/>
    <n v="4"/>
    <n v="4.0983870967741938"/>
    <n v="50772"/>
    <n v="19.285504852601694"/>
    <n v="659985228"/>
    <n v="6000"/>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9L8"/>
    <s v="Redmi Note 11 (Horizon Blue, 6GB RAM, 64GB Storage)|90Hz FHD+ AMOLED Display | Qualcomm¬Æ Snapdragon‚Ñ¢ 680-6nm | 33W Charger Included"/>
    <x v="0"/>
    <s v="Mobiles&amp;Accessories"/>
    <s v="Smartphones&amp;BasicMobiles"/>
    <x v="3"/>
    <s v="Smartphones"/>
    <n v="12999"/>
    <n v="18999"/>
    <n v="0.32"/>
    <x v="1"/>
    <n v="4.0999999999999996"/>
    <n v="4"/>
    <n v="4.0983606557377055"/>
    <n v="50772"/>
    <n v="19.285380430792465"/>
    <n v="659985228"/>
    <n v="6000"/>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8V5N8"/>
    <s v="Redmi Note 11 (Space Black, 4GB RAM, 64GB Storage)|90Hz FHD+ AMOLED Display | Qualcomm¬Æ Snapdragon‚Ñ¢ 680-6nm | 33W Charger Included"/>
    <x v="0"/>
    <s v="Mobiles&amp;Accessories"/>
    <s v="Smartphones&amp;BasicMobiles"/>
    <x v="3"/>
    <s v="Smartphones"/>
    <n v="12999"/>
    <n v="17999"/>
    <n v="0.28000000000000003"/>
    <x v="1"/>
    <n v="4.0999999999999996"/>
    <n v="4"/>
    <n v="4.0983333333333336"/>
    <n v="50772"/>
    <n v="19.28525186158959"/>
    <n v="659985228"/>
    <n v="5000"/>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QS9X16F"/>
    <s v="Redmi Note 11 (Space Black, 6GB RAM, 64GB Storage) | 90Hz FHD+ AMOLED Display | Qualcomm¬Æ Snapdragon‚Ñ¢ 680-6nm | 33W Charger Included"/>
    <x v="0"/>
    <s v="Mobiles&amp;Accessories"/>
    <s v="Smartphones&amp;BasicMobiles"/>
    <x v="3"/>
    <s v="Smartphones"/>
    <n v="12999"/>
    <n v="18999"/>
    <n v="0.32"/>
    <x v="1"/>
    <n v="4.0999999999999996"/>
    <n v="4"/>
    <n v="4.0983050847457632"/>
    <n v="50772"/>
    <n v="19.285118934108656"/>
    <n v="659985228"/>
    <n v="6000"/>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2LZGK39"/>
    <s v="Ambrane Unbreakable 60W / 3A Fast Charging 1.5m Braided Micro USB Cable for Smartphones, Tablets, Laptops &amp; Other Micro USB Devices, 480Mbps Data Sync, Quick Charge 3.0 (RCM15, Black)"/>
    <x v="1"/>
    <s v="Accessories&amp;Peripherals"/>
    <s v="Cables&amp;Accessories"/>
    <x v="0"/>
    <s v="Cables"/>
    <n v="199"/>
    <n v="299"/>
    <n v="0.33"/>
    <x v="1"/>
    <n v="4"/>
    <n v="4"/>
    <n v="4.1545454545454552"/>
    <n v="43994"/>
    <n v="19.291230165186899"/>
    <n v="8754806"/>
    <n v="100"/>
    <x v="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1HJI0FS2"/>
    <s v="Dell MS116 1000Dpi USB Wired Optical Mouse, Led Tracking, Scrolling Wheel, Plug and Play."/>
    <x v="1"/>
    <s v="Accessories&amp;Peripherals"/>
    <s v="Keyboards,Mice&amp;InputDevices"/>
    <x v="15"/>
    <s v="Mice"/>
    <n v="299"/>
    <n v="650"/>
    <n v="0.54"/>
    <x v="0"/>
    <n v="4.5"/>
    <n v="5"/>
    <n v="4.2649999999999997"/>
    <n v="33176"/>
    <n v="19.281370286010404"/>
    <n v="9919624"/>
    <n v="351"/>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YNTJ8ZM"/>
    <s v="Zebronics ZEB-COUNTY 3W Wireless Bluetooth Portable Speaker With Supporting Carry Handle, USB, SD Card, AUX, FM &amp; Call Function. (Green)"/>
    <x v="0"/>
    <s v="HomeAudio"/>
    <s v="Speakers"/>
    <x v="25"/>
    <s v="BluetoothSpeakers"/>
    <n v="549"/>
    <n v="999"/>
    <n v="0.45"/>
    <x v="1"/>
    <n v="3.9"/>
    <n v="4"/>
    <n v="3.9999999999999991"/>
    <n v="64705"/>
    <n v="19.243778213622253"/>
    <n v="35523045"/>
    <n v="450"/>
    <x v="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1MQZ7J8K"/>
    <s v="Prestige Electric Kettle PKOSS - 1500watts, Steel (1.5Ltr), Black"/>
    <x v="2"/>
    <s v="Kitchen&amp;HomeAppliances"/>
    <s v="SmallKitchenAppliances"/>
    <x v="17"/>
    <s v="Kettles&amp;HotWaterDispensers"/>
    <n v="749"/>
    <n v="1445"/>
    <n v="0.48"/>
    <x v="1"/>
    <n v="3.9"/>
    <n v="4"/>
    <n v="4.0064516129032253"/>
    <n v="63350"/>
    <n v="19.237992953245403"/>
    <n v="47449150"/>
    <n v="696"/>
    <x v="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7GXHC691"/>
    <s v="STRIFF PS2_01 Multi Angle Mobile/Tablet Tabletop Stand. Phone Holder for iPhone, Android, Samsung, OnePlus, Xiaomi. Portable, Foldable Cell Phone Stand. Perfect for Bed, Office, Home &amp; Desktop (Black)"/>
    <x v="0"/>
    <s v="Mobiles&amp;Accessories"/>
    <s v="MobileAccessories"/>
    <x v="28"/>
    <s v="Stands"/>
    <n v="99"/>
    <n v="499"/>
    <n v="0.8"/>
    <x v="0"/>
    <n v="4.3"/>
    <n v="4"/>
    <n v="4.1545454545454552"/>
    <n v="42641"/>
    <n v="19.234870614386502"/>
    <n v="4221459"/>
    <n v="400"/>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7LG59NPV"/>
    <s v="Boult Audio Probass Curve Bluetooth Wireless in Ear Earphones with Mic with Ipx5 Water Resistant, 12H Battery Life &amp; Extra Bass (Black)"/>
    <x v="0"/>
    <s v="Headphones,Earbuds&amp;Accessories"/>
    <s v="Headphones"/>
    <x v="7"/>
    <s v="In-Ear"/>
    <n v="899"/>
    <n v="4499"/>
    <n v="0.8"/>
    <x v="0"/>
    <n v="3.8"/>
    <n v="4"/>
    <n v="3.8368421052631576"/>
    <n v="103052"/>
    <n v="19.234322136518788"/>
    <n v="92643748"/>
    <n v="3600"/>
    <x v="1"/>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82T6GVG9"/>
    <s v="AmazonBasics New Release ABS USB-A to Lightning Cable Cord, Fast Charging MFi Certified Charger for Apple iPhone, iPad Tablet (3-Ft, White)"/>
    <x v="1"/>
    <s v="Accessories&amp;Peripherals"/>
    <s v="Cables&amp;Accessories"/>
    <x v="0"/>
    <s v="Cables"/>
    <n v="689"/>
    <n v="1500"/>
    <n v="0.54"/>
    <x v="0"/>
    <n v="4.2"/>
    <n v="4"/>
    <n v="4.1554285714285717"/>
    <n v="42301"/>
    <n v="19.224512269371786"/>
    <n v="29145389"/>
    <n v="811"/>
    <x v="1"/>
    <s v="Added Protection: An Additional Layer Of Protection Has Been Added To The Lightning And Usb Ends To Improve Durability And Reduce Fraying;"/>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03B00484"/>
    <s v="Duracell Plus AAA Rechargeable Batteries (750 mAh) Pack of 4"/>
    <x v="0"/>
    <s v="GeneralPurposeBatteries&amp;BatteryChargers"/>
    <s v="RechargeableBatteries"/>
    <x v="24"/>
    <s v="Batteries"/>
    <n v="399"/>
    <n v="499"/>
    <n v="0.2"/>
    <x v="1"/>
    <n v="4.3"/>
    <n v="4"/>
    <n v="4.333333333333333"/>
    <n v="27201"/>
    <n v="19.216603623871421"/>
    <n v="10853199"/>
    <n v="100"/>
    <x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0LVMTA2A"/>
    <s v="Panasonic CR-2032/5BE Lithium Coin Battery - Pack of 5"/>
    <x v="0"/>
    <s v="GeneralPurposeBatteries&amp;BatteryChargers"/>
    <s v="Batteries"/>
    <x v="24"/>
    <s v="Batteries"/>
    <n v="225"/>
    <n v="250"/>
    <n v="0.1"/>
    <x v="1"/>
    <n v="4.4000000000000004"/>
    <n v="4"/>
    <n v="4.3363636363636351"/>
    <n v="26556"/>
    <n v="19.184848995246167"/>
    <n v="5975100"/>
    <n v="25"/>
    <x v="0"/>
    <s v="Used in CMOS battery|Used in car remotes|Used in calculators|Used in scientific instruments|Used in watch"/>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BR4F878Q"/>
    <s v="Swiffer Instant Electric Water Heater Faucet Tap Home-Kitchen Instantaneous Water Heater Tank less for Tap, LED Electric Head Water Heaters Tail Gallon Comfort(3000W) ((Pack of 1))"/>
    <x v="2"/>
    <s v="Heating,Cooling&amp;AirQuality"/>
    <s v="WaterHeaters&amp;Geysers"/>
    <x v="29"/>
    <s v="InstantWaterHeaters"/>
    <n v="1439"/>
    <n v="1999"/>
    <n v="0.28000000000000003"/>
    <x v="1"/>
    <n v="4.8"/>
    <n v="5"/>
    <n v="4.052173913043478"/>
    <n v="53803"/>
    <n v="19.170083363762537"/>
    <n v="77422517"/>
    <n v="560"/>
    <x v="1"/>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est Product,It‚Äôs expansive but it works well upto 800sqft area,Great product"/>
    <s v="Must buy best Fabulous product I recommend thisüëçüëç,For small place it‚Äôs gud,A great product. Works wonders on my vitrified tile floors."/>
  </r>
  <r>
    <s v="B01GFTEV5Y"/>
    <s v="Pigeon by Stovekraft Cruise 1800 watt Induction Cooktop (Black)"/>
    <x v="2"/>
    <s v="Kitchen&amp;HomeAppliances"/>
    <s v="SmallKitchenAppliances"/>
    <x v="30"/>
    <s v="InductionCooktop"/>
    <n v="1699"/>
    <n v="3193"/>
    <n v="0.47"/>
    <x v="1"/>
    <n v="3.8"/>
    <n v="4"/>
    <n v="4.05"/>
    <n v="54032"/>
    <n v="19.167269277824275"/>
    <n v="91800368"/>
    <n v="1494"/>
    <x v="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83T5G5PM"/>
    <s v="Sennheiser CX 80S in-Ear Wired Headphones with in-line One-Button Smart Remote with Microphone Black"/>
    <x v="0"/>
    <s v="Headphones,Earbuds&amp;Accessories"/>
    <s v="Headphones"/>
    <x v="7"/>
    <s v="In-Ear"/>
    <n v="1490"/>
    <n v="1990"/>
    <n v="0.25"/>
    <x v="1"/>
    <n v="4.0999999999999996"/>
    <n v="4"/>
    <n v="3.8378378378378373"/>
    <n v="98250"/>
    <n v="19.159779758490689"/>
    <n v="146392500"/>
    <n v="500"/>
    <x v="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7VQGVL68"/>
    <s v="Glun Multipurpose Portable Electronic Digital Weighing Scale Weight Machine (10 Kg - with Back Light)"/>
    <x v="2"/>
    <s v="Kitchen&amp;HomeAppliances"/>
    <s v="SmallKitchenAppliances"/>
    <x v="31"/>
    <s v="DigitalKitchenScales"/>
    <n v="293"/>
    <n v="499"/>
    <n v="0.41"/>
    <x v="1"/>
    <n v="3.9"/>
    <n v="4"/>
    <n v="4.1166666666666654"/>
    <n v="44994"/>
    <n v="19.155526187825238"/>
    <n v="13183242"/>
    <n v="206"/>
    <x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03L62T7W"/>
    <s v="Logitech B100 Wired USB Mouse, 3 yr Warranty, 800 DPI Optical Tracking, Ambidextrous PC/Mac/Laptop - Black"/>
    <x v="1"/>
    <s v="Accessories&amp;Peripherals"/>
    <s v="Keyboards,Mice&amp;InputDevices"/>
    <x v="15"/>
    <s v="Mice"/>
    <n v="279"/>
    <n v="375"/>
    <n v="0.26"/>
    <x v="1"/>
    <n v="4.3"/>
    <n v="4"/>
    <n v="4.2526315789473683"/>
    <n v="31534"/>
    <n v="19.131708478663715"/>
    <n v="8797986"/>
    <n v="96"/>
    <x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75DB1F13"/>
    <s v="Panasonic Eneloop BQ-CC55N Advanced, Smart and Quick Charger for AA &amp; AAA Rechargeable Batteries, White"/>
    <x v="0"/>
    <s v="GeneralPurposeBatteries&amp;BatteryChargers"/>
    <s v="Batteries"/>
    <x v="24"/>
    <s v="Batteries"/>
    <n v="1500"/>
    <n v="1500"/>
    <n v="0"/>
    <x v="1"/>
    <n v="4.4000000000000004"/>
    <n v="4"/>
    <n v="4.33"/>
    <n v="25996"/>
    <n v="19.116617603989976"/>
    <n v="38994000"/>
    <n v="0"/>
    <x v="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7L8KNP5F"/>
    <s v="ZEBRONICS Zeb-Thunder Bluetooth Wireless Over Ear Headphone FM, mSD, 9 hrs Playback with Mic (Black)"/>
    <x v="0"/>
    <s v="Headphones,Earbuds&amp;Accessories"/>
    <s v="Headphones"/>
    <x v="16"/>
    <s v="On-Ear"/>
    <n v="599"/>
    <n v="1399"/>
    <n v="0.56999999999999995"/>
    <x v="0"/>
    <n v="3.8"/>
    <n v="4"/>
    <n v="4"/>
    <n v="60026"/>
    <n v="19.113386555765484"/>
    <n v="35955574"/>
    <n v="800"/>
    <x v="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9Q5SWVBJ"/>
    <s v="OnePlus 80 cm (32 inches) Y Series HD Ready Smart Android LED TV 32 Y1S (Black)"/>
    <x v="0"/>
    <s v="HomeTheater,TV&amp;Video"/>
    <s v="Televisions"/>
    <x v="22"/>
    <s v="SmartTelevisions"/>
    <n v="15999"/>
    <n v="21999"/>
    <n v="0.27"/>
    <x v="1"/>
    <n v="4.2"/>
    <n v="4"/>
    <n v="4.2070175438596493"/>
    <n v="34899"/>
    <n v="19.11174626990897"/>
    <n v="558349101"/>
    <n v="6000"/>
    <x v="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B42LWKN"/>
    <s v="OnePlus 80 cm (32 inches) Y Series HD Ready LED Smart Android TV 32Y1 (Black)"/>
    <x v="0"/>
    <s v="HomeTheater,TV&amp;Video"/>
    <s v="Televisions"/>
    <x v="22"/>
    <s v="SmartTelevisions"/>
    <n v="14999"/>
    <n v="19999"/>
    <n v="0.25"/>
    <x v="1"/>
    <n v="4.2"/>
    <n v="4"/>
    <n v="4.2071428571428573"/>
    <n v="34899"/>
    <n v="19.112315546278264"/>
    <n v="523450101"/>
    <n v="5000"/>
    <x v="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Q5P2MT3"/>
    <s v="OnePlus 108 cm (43 inches) Y Series Full HD Smart Android LED TV 43 Y1S (Black)"/>
    <x v="0"/>
    <s v="HomeTheater,TV&amp;Video"/>
    <s v="Televisions"/>
    <x v="22"/>
    <s v="SmartTelevisions"/>
    <n v="24999"/>
    <n v="31999"/>
    <n v="0.22"/>
    <x v="1"/>
    <n v="4.2"/>
    <n v="4"/>
    <n v="4.2072727272727271"/>
    <n v="34899"/>
    <n v="19.11290552360644"/>
    <n v="872440101"/>
    <n v="7000"/>
    <x v="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6XDKWLJH"/>
    <s v="Western Digital WD 1.5TB Elements Portable Hard Disk Drive, USB 3.0, Compatible with PC, PS4 and Xbox, External HDD (WDBU6Y0015BBK-WESN)"/>
    <x v="1"/>
    <s v="ExternalDevices&amp;DataStorage"/>
    <s v="ExternalHardDisks"/>
    <x v="11"/>
    <s v="ExternalHardDisks"/>
    <n v="4449"/>
    <n v="5734"/>
    <n v="0.22"/>
    <x v="1"/>
    <n v="4.4000000000000004"/>
    <n v="4"/>
    <n v="4.333333333333333"/>
    <n v="25006"/>
    <n v="19.058266907791815"/>
    <n v="111251694"/>
    <n v="1285"/>
    <x v="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6XSK3XL6"/>
    <s v="boAt Dual Port Rapid Car Charger (Qualcomm Certified) with Quick Charge 3.0 + Free Micro USB Cable - (Black)"/>
    <x v="0"/>
    <s v="Mobiles&amp;Accessories"/>
    <s v="MobileAccessories"/>
    <x v="5"/>
    <s v="Chargers"/>
    <n v="571"/>
    <n v="999"/>
    <n v="0.43"/>
    <x v="1"/>
    <n v="4.3"/>
    <n v="4"/>
    <n v="4.1560000000000015"/>
    <n v="38221"/>
    <n v="19.044094524300281"/>
    <n v="21824191"/>
    <n v="428"/>
    <x v="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GVR9TG7"/>
    <s v="TP-Link Archer AC1200 Archer C6 Wi-Fi Speed Up to 867 Mbps/5 GHz + 400 Mbps/2.4 GHz, 5 Gigabit Ports, 4 External Antennas, MU-MIMO, Dual Band, WiFi Coverage with Access Point Mode, Black"/>
    <x v="1"/>
    <s v="NetworkingDevices"/>
    <s v="Routers"/>
    <x v="12"/>
    <s v="Routers"/>
    <n v="2499"/>
    <n v="4999"/>
    <n v="0.5"/>
    <x v="0"/>
    <n v="4.4000000000000004"/>
    <n v="4"/>
    <n v="4.1888888888888891"/>
    <n v="35024"/>
    <n v="19.035895114134391"/>
    <n v="87524976"/>
    <n v="2500"/>
    <x v="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7JQKQ91F"/>
    <s v="JBL C50HI, Wired in Ear Headphones with Mic, One Button Multi-Function Remote, Lightweight &amp; Comfortable fit (Black)"/>
    <x v="0"/>
    <s v="Headphones,Earbuds&amp;Accessories"/>
    <s v="Headphones"/>
    <x v="7"/>
    <s v="In-Ear"/>
    <n v="499"/>
    <n v="999"/>
    <n v="0.5"/>
    <x v="0"/>
    <n v="3.9"/>
    <n v="4"/>
    <n v="3.8305555555555548"/>
    <n v="92995"/>
    <n v="19.031978407506426"/>
    <n v="46404505"/>
    <n v="500"/>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08YW8M0G"/>
    <s v="Bajaj DX-7 1000W Dry Iron with Advance Soleplate and Anti-bacterial German Coating Technology, White"/>
    <x v="2"/>
    <s v="Kitchen&amp;HomeAppliances"/>
    <s v="Vacuum,Cleaning&amp;Ironing"/>
    <x v="32"/>
    <s v="Irons,Steamers&amp;Accessories"/>
    <n v="775"/>
    <n v="875"/>
    <n v="0.11"/>
    <x v="1"/>
    <n v="4.2"/>
    <n v="4"/>
    <n v="4.0741379310344819"/>
    <n v="46647"/>
    <n v="19.021469734723944"/>
    <n v="36151425"/>
    <n v="100"/>
    <x v="1"/>
    <s v="Non-stick coated golden color sole plate|Super clean finish with pleasant aesthetics|Cool touch body with comfortable hand grip|Light weight and 360 degree swivel cord, Material - Plastic|Thermal fuse for safety|Warranty: 2years on product|Power: 1000 watts"/>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HQSV46W"/>
    <s v="Mi 100 cm (40 inches) Horizon Edition Full HD Android LED TV 4A | L40M6-EI (Black)"/>
    <x v="0"/>
    <s v="HomeTheater,TV&amp;Video"/>
    <s v="Televisions"/>
    <x v="22"/>
    <s v="SmartTelevisions"/>
    <n v="21999"/>
    <n v="29999"/>
    <n v="0.27"/>
    <x v="1"/>
    <n v="4.2"/>
    <n v="4"/>
    <n v="4.2074074074074073"/>
    <n v="32840"/>
    <n v="19.002403701871529"/>
    <n v="722447160"/>
    <n v="8000"/>
    <x v="1"/>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B8CXTTG3"/>
    <s v="MI 80 cm (32 inches) HD Ready Smart Android LED TV 5A Pro | L32M7-EAIN (Black)"/>
    <x v="0"/>
    <s v="HomeTheater,TV&amp;Video"/>
    <s v="Televisions"/>
    <x v="22"/>
    <s v="SmartTelevisions"/>
    <n v="16999"/>
    <n v="25999"/>
    <n v="0.35"/>
    <x v="1"/>
    <n v="4.2"/>
    <n v="4"/>
    <n v="4.2075471698113205"/>
    <n v="32840"/>
    <n v="19.003034927080865"/>
    <n v="558247160"/>
    <n v="9000"/>
    <x v="1"/>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6F7LX4C"/>
    <s v="MI 80 cm (32 inches) 5A Series HD Ready Smart Android LED TV L32M7-5AIN (Black)"/>
    <x v="0"/>
    <s v="HomeTheater,TV&amp;Video"/>
    <s v="Televisions"/>
    <x v="22"/>
    <s v="SmartTelevisions"/>
    <n v="13999"/>
    <n v="24999"/>
    <n v="0.44"/>
    <x v="1"/>
    <n v="4.2"/>
    <n v="4"/>
    <n v="4.2076923076923078"/>
    <n v="32840"/>
    <n v="19.003690430182871"/>
    <n v="459727160"/>
    <n v="11000"/>
    <x v="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B6F8HHR6"/>
    <s v="MI 108 cm (43 inches) 5A Series Full HD Smart Android LED TV L43M7-EAIN (Black)"/>
    <x v="0"/>
    <s v="HomeTheater,TV&amp;Video"/>
    <s v="Televisions"/>
    <x v="22"/>
    <s v="SmartTelevisions"/>
    <n v="24999"/>
    <n v="35999"/>
    <n v="0.31"/>
    <x v="1"/>
    <n v="4.2"/>
    <n v="4"/>
    <n v="4.2078431372549021"/>
    <n v="32840"/>
    <n v="19.004371639288877"/>
    <n v="820967160"/>
    <n v="11000"/>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B6F98KJJ"/>
    <s v="MI 100 cm (40 inches) 5A Series Full HD Smart Android LED TV with 24W Dolby Audio &amp; Metal Bezel-Less Frame (Black) (2022 Model)"/>
    <x v="0"/>
    <s v="HomeTheater,TV&amp;Video"/>
    <s v="Televisions"/>
    <x v="22"/>
    <s v="SmartTelevisions"/>
    <n v="21999"/>
    <n v="29999"/>
    <n v="0.27"/>
    <x v="1"/>
    <n v="4.2"/>
    <n v="4"/>
    <n v="4.2080000000000002"/>
    <n v="32840"/>
    <n v="19.005080096759119"/>
    <n v="722447160"/>
    <n v="8000"/>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KY3FNQP"/>
    <s v="boAt Bassheads 152 in Ear Wired Earphones with Mic(Active Black)"/>
    <x v="0"/>
    <s v="Headphones,Earbuds&amp;Accessories"/>
    <s v="Headphones"/>
    <x v="7"/>
    <s v="In-Ear"/>
    <n v="449"/>
    <n v="1290"/>
    <n v="0.65"/>
    <x v="0"/>
    <n v="4.0999999999999996"/>
    <n v="4"/>
    <n v="3.8285714285714287"/>
    <n v="91770"/>
    <n v="19.000072348275502"/>
    <n v="41204730"/>
    <n v="841"/>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856HY85J"/>
    <s v="boAt Rockerz 550 Over Ear Bluetooth Headphones with Upto 20 Hours Playback, 50MM Drivers, Soft Padded Ear Cushions and Physical Noise Isolation, Without Mic (Black)"/>
    <x v="0"/>
    <s v="Headphones,Earbuds&amp;Accessories"/>
    <s v="Headphones"/>
    <x v="33"/>
    <s v="Over-Ear"/>
    <n v="1799"/>
    <n v="4999"/>
    <n v="0.64"/>
    <x v="0"/>
    <n v="4.0999999999999996"/>
    <n v="4"/>
    <n v="4"/>
    <n v="55192"/>
    <n v="18.967536002645264"/>
    <n v="99290408"/>
    <n v="3200"/>
    <x v="1"/>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9CYTJV3N"/>
    <s v="MI 360¬∞ Home Security Wireless Camera 2K Pro with Bluetooth Gateway BLE 4.2 l Dual Band Wi-fi Connection l 3 Million 1296p| Full Color in Low-Light | AI Human Detection, White"/>
    <x v="0"/>
    <s v="Cameras&amp;Photography"/>
    <s v="SecurityCameras"/>
    <x v="18"/>
    <s v="DomeCameras"/>
    <n v="4499"/>
    <n v="5999"/>
    <n v="0.25"/>
    <x v="1"/>
    <n v="4.3"/>
    <n v="4"/>
    <n v="4.0749999999999993"/>
    <n v="44696"/>
    <n v="18.949884377608008"/>
    <n v="201087304"/>
    <n v="1500"/>
    <x v="1"/>
    <s v="2K Resolution image quality|Dual Band Wifi|Physical Lens shield|Included Components: Mi 360¬∞ Home Security Camera 2k Pro, User Manual, Power Cable, Standard Adapter, Wall Mounting Acce"/>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X963JNS"/>
    <s v="URBN 10000 mAh Lithium Power Bank UPR10K with 12 Watt Fast Charging, Blue"/>
    <x v="0"/>
    <s v="Mobiles&amp;Accessories"/>
    <s v="MobileAccessories"/>
    <x v="5"/>
    <s v="Chargers"/>
    <n v="900"/>
    <n v="2499"/>
    <n v="0.64"/>
    <x v="0"/>
    <n v="4"/>
    <n v="4"/>
    <n v="4.1500000000000012"/>
    <n v="36384"/>
    <n v="18.92782787391851"/>
    <n v="32745600"/>
    <n v="1599"/>
    <x v="1"/>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5ZTJ9XR"/>
    <s v="AmazonBasics High-Speed Braided HDMI Cable - 3 Feet - Supports Ethernet, 3D, 4K and Audio Return (Black)"/>
    <x v="0"/>
    <s v="HomeTheater,TV&amp;Video"/>
    <s v="Accessories"/>
    <x v="0"/>
    <s v="Cables"/>
    <n v="269"/>
    <n v="650"/>
    <n v="0.59"/>
    <x v="0"/>
    <n v="4.4000000000000004"/>
    <n v="4"/>
    <n v="4.1551724137931041"/>
    <n v="35877"/>
    <n v="18.926096592297721"/>
    <n v="9650913"/>
    <n v="381"/>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7SLMR1K6"/>
    <s v="SanDisk Ultra Flair 64GB USB 3.0 Pen Drive, Multicolor"/>
    <x v="1"/>
    <s v="ExternalDevices&amp;DataStorage"/>
    <s v="PenDrives"/>
    <x v="2"/>
    <s v="PenDrives"/>
    <n v="519"/>
    <n v="1350"/>
    <n v="0.62"/>
    <x v="0"/>
    <n v="4.3"/>
    <n v="4"/>
    <n v="4.2249999999999996"/>
    <n v="30058"/>
    <n v="18.919442382587242"/>
    <n v="15600102"/>
    <n v="831"/>
    <x v="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7XCM6T4N"/>
    <s v="STRIFF Adjustable Laptop Tabletop Stand Patented Riser Ventilated Portable Foldable Compatible with MacBook Notebook Tablet Tray Desk Table Book with Free Phone Stand (Black)"/>
    <x v="1"/>
    <s v="Accessories&amp;Peripherals"/>
    <s v="LaptopAccessories"/>
    <x v="34"/>
    <s v="NotebookComputerStands"/>
    <n v="349"/>
    <n v="1499"/>
    <n v="0.77"/>
    <x v="0"/>
    <n v="4.3"/>
    <n v="4"/>
    <n v="4.3"/>
    <n v="24791"/>
    <n v="18.895539721894274"/>
    <n v="8652059"/>
    <n v="1150"/>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8FB2LNSZ"/>
    <s v="JBL Tune 215BT, 16 Hrs Playtime with Quick Charge, in Ear Bluetooth Wireless Earphones with Mic, 12.5mm Premium Earbuds with Pure Bass, BT 5.0, Dual Pairing, Type C &amp; Voice Assistant Support (Black)"/>
    <x v="0"/>
    <s v="Headphones,Earbuds&amp;Accessories"/>
    <s v="Headphones"/>
    <x v="7"/>
    <s v="In-Ear"/>
    <n v="1499"/>
    <n v="2999"/>
    <n v="0.5"/>
    <x v="0"/>
    <n v="3.7"/>
    <n v="4"/>
    <n v="3.8205882352941178"/>
    <n v="87798"/>
    <n v="18.887038090422124"/>
    <n v="131609202"/>
    <n v="1500"/>
    <x v="1"/>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7S851WX5"/>
    <s v="Prestige Sandwich Maker PGMFD 01, Black"/>
    <x v="2"/>
    <s v="Kitchen&amp;HomeAppliances"/>
    <s v="SmallKitchenAppliances"/>
    <x v="35"/>
    <s v="SandwichMakers"/>
    <n v="1299"/>
    <n v="1299"/>
    <n v="0"/>
    <x v="1"/>
    <n v="4.2"/>
    <n v="4"/>
    <n v="4.0999999999999996"/>
    <n v="40106"/>
    <n v="18.873202729833892"/>
    <n v="52097694"/>
    <n v="0"/>
    <x v="1"/>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76B8G5D8"/>
    <s v="Boya ByM1 Auxiliary Omnidirectional Lavalier Condenser Microphone with 20ft Audio Cable (Black)"/>
    <x v="3"/>
    <s v="Microphones"/>
    <s v="Condenser"/>
    <x v="36"/>
    <s v="Condenser"/>
    <n v="798"/>
    <n v="1995"/>
    <n v="0.6"/>
    <x v="0"/>
    <n v="4"/>
    <n v="4"/>
    <n v="3.9"/>
    <n v="68664"/>
    <n v="18.863268155134108"/>
    <n v="54793872"/>
    <n v="1197"/>
    <x v="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7DWFX9YS"/>
    <s v="Amazon Basics USB A to Lightning PVC Molded Nylon MFi Certified Charging Cable (Black, 1.2 meter)"/>
    <x v="1"/>
    <s v="Accessories&amp;Peripherals"/>
    <s v="Cables&amp;Accessories"/>
    <x v="0"/>
    <s v="Cables"/>
    <n v="789"/>
    <n v="1999"/>
    <n v="0.61"/>
    <x v="0"/>
    <n v="4.2"/>
    <n v="4"/>
    <n v="4.1537572254335275"/>
    <n v="34540"/>
    <n v="18.851141410213408"/>
    <n v="27252060"/>
    <n v="1210"/>
    <x v="1"/>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873L7J6X"/>
    <s v="Infinity (JBL Glide 510, 72 Hrs Playtime with Quick Charge, Wireless On Ear Headphone with Mic, Deep Bass, Dual Equalizer, Bluetooth 5.0 with Voice Assistant Support (Black)"/>
    <x v="0"/>
    <s v="Headphones,Earbuds&amp;Accessories"/>
    <s v="Headphones"/>
    <x v="16"/>
    <s v="On-Ear"/>
    <n v="1499"/>
    <n v="3999"/>
    <n v="0.63"/>
    <x v="0"/>
    <n v="4.2"/>
    <n v="4"/>
    <n v="4.0666666666666664"/>
    <n v="42775"/>
    <n v="18.833547362441955"/>
    <n v="64119725"/>
    <n v="2500"/>
    <x v="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85W8CFLH"/>
    <s v="PTron Tangent Lite Bluetooth 5.0 Earphones with Mic, Hi-Fi Stereo Sound Neckband, 8Hrs Playtime, Lightweight Snug-fit in-Ear Headphones, IPX4 Water Resistant, Fast Charge &amp; Voice Assistant (Black)"/>
    <x v="0"/>
    <s v="Headphones,Earbuds&amp;Accessories"/>
    <s v="Headphones"/>
    <x v="7"/>
    <s v="In-Ear"/>
    <n v="599"/>
    <n v="1800"/>
    <n v="0.67"/>
    <x v="0"/>
    <n v="3.5"/>
    <n v="4"/>
    <n v="3.8242424242424247"/>
    <n v="83996"/>
    <n v="18.83157843753887"/>
    <n v="50313604"/>
    <n v="1201"/>
    <x v="1"/>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5RTJH1M"/>
    <s v="Spigen EZ Fit Tempered Glass Screen Protector Guard for iPhone 14/13/13 Pro - 2 Pack"/>
    <x v="0"/>
    <s v="Mobiles&amp;Accessories"/>
    <s v="MobileAccessories"/>
    <x v="37"/>
    <s v="ScreenProtectors"/>
    <n v="999"/>
    <n v="2899"/>
    <n v="0.66"/>
    <x v="0"/>
    <n v="4.5999999999999996"/>
    <n v="5"/>
    <n v="4.25"/>
    <n v="26603"/>
    <n v="18.806024491438979"/>
    <n v="26576397"/>
    <n v="1900"/>
    <x v="1"/>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7N42JB4S"/>
    <s v="SYVO WT 3130 Aluminum Tripod (133CM), Universal Lightweight Tripod with Mobile Phone Holder Mount &amp; Carry Bag for All Smart Phones, Gopro, Cameras - Brown"/>
    <x v="0"/>
    <s v="Cameras&amp;Photography"/>
    <s v="Accessories"/>
    <x v="38"/>
    <s v="Tripods&amp;Monopods"/>
    <n v="799"/>
    <n v="3990"/>
    <n v="0.8"/>
    <x v="0"/>
    <n v="4.3"/>
    <n v="4"/>
    <n v="4.24"/>
    <n v="27139"/>
    <n v="18.798505735692565"/>
    <n v="21684061"/>
    <n v="3191"/>
    <x v="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96VF5YYF"/>
    <s v="boAt Xtend Smartwatch with Alexa Built-in, 1.69‚Äù HD Display, Multiple Watch Faces, Stress Monitor, Heart &amp; SpO2 Monitoring, 14 Sports Modes, Sleep Monitor, 5 ATM &amp; 7 Days Battery(Pitch Black)"/>
    <x v="0"/>
    <s v="WearableTechnology"/>
    <s v="SmartWatches"/>
    <x v="20"/>
    <s v="SmartWatches"/>
    <n v="2999"/>
    <n v="7990"/>
    <n v="0.62"/>
    <x v="0"/>
    <n v="4.0999999999999996"/>
    <n v="4"/>
    <n v="4.0051724137931037"/>
    <n v="48449"/>
    <n v="18.765409403726725"/>
    <n v="145298551"/>
    <n v="4991"/>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73BRXPZX"/>
    <s v="Lenovo 300 Wired Plug &amp; Play USB Mouse, High Resolution 1600 DPI Optical Sensor, 3-Button Design with clickable Scroll Wheel, Ambidextrous, Ergonomic Mouse for Comfortable All-Day Grip (GX30M39704)"/>
    <x v="1"/>
    <s v="Accessories&amp;Peripherals"/>
    <s v="Keyboards,Mice&amp;InputDevices"/>
    <x v="15"/>
    <s v="Mice"/>
    <n v="289"/>
    <n v="590"/>
    <n v="0.51"/>
    <x v="0"/>
    <n v="4.4000000000000004"/>
    <n v="4"/>
    <n v="4.25"/>
    <n v="25886"/>
    <n v="18.755597325762523"/>
    <n v="7481054"/>
    <n v="301"/>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0EDJJ7FS"/>
    <s v="Philips Viva Collection HD4928/01 2100-Watt Induction Cooktop with Feather Touch Sensor and Crystal Glass Plate (Black)"/>
    <x v="2"/>
    <s v="Kitchen&amp;HomeAppliances"/>
    <s v="SmallKitchenAppliances"/>
    <x v="30"/>
    <s v="InductionCooktop"/>
    <n v="3229"/>
    <n v="5295"/>
    <n v="0.39"/>
    <x v="1"/>
    <n v="4.2"/>
    <n v="4"/>
    <n v="4.0777777777777775"/>
    <n v="39724"/>
    <n v="18.753960593974956"/>
    <n v="128268796"/>
    <n v="2066"/>
    <x v="1"/>
    <s v="Philips Domestic Appliances is Asia‚Äôs most trusted brand(As per Research by ibrands360 &amp; WCRCINT. Category: Home Appliances.)"/>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0NNQMYNE"/>
    <s v="AirCase Rugged Hard Drive Case for 2.5-inch Western Digital, Seagate, Toshiba, Portable Storage Shell for Gadget Hard Disk USB Cable Power Bank Mobile Charger Earphone, Waterproof (Black)"/>
    <x v="1"/>
    <s v="Accessories&amp;Peripherals"/>
    <s v="HardDiskBags"/>
    <x v="39"/>
    <s v="HardDiskBags"/>
    <n v="299"/>
    <n v="499"/>
    <n v="0.4"/>
    <x v="1"/>
    <n v="4.5"/>
    <n v="5"/>
    <n v="4.333333333333333"/>
    <n v="21010"/>
    <n v="18.730602465295039"/>
    <n v="6281990"/>
    <n v="200"/>
    <x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8MTLLSL8"/>
    <s v="boAt Bassheads 102 Wired in Ear Earphones with Mic (Mint Green)"/>
    <x v="0"/>
    <s v="Headphones,Earbuds&amp;Accessories"/>
    <s v="Headphones"/>
    <x v="7"/>
    <s v="In-Ear"/>
    <n v="399"/>
    <n v="1290"/>
    <n v="0.69"/>
    <x v="0"/>
    <n v="4.2"/>
    <n v="4"/>
    <n v="3.8343750000000005"/>
    <n v="76042"/>
    <n v="18.715811531199652"/>
    <n v="30340758"/>
    <n v="891"/>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4872DQY"/>
    <s v="Mi 80 cm (32 inches) HD Ready Android Smart LED TV 4A PRO | L32M5-AL (Black)"/>
    <x v="0"/>
    <s v="HomeTheater,TV&amp;Video"/>
    <s v="Televisions"/>
    <x v="22"/>
    <s v="SmartTelevisions"/>
    <n v="14999"/>
    <n v="14999"/>
    <n v="0"/>
    <x v="1"/>
    <n v="4.3"/>
    <n v="4"/>
    <n v="4.2081632653061218"/>
    <n v="27508"/>
    <n v="18.682034784569808"/>
    <n v="412592492"/>
    <n v="0"/>
    <x v="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7TCN5VR9"/>
    <s v="Boult Audio BassBuds X1 in-Ear Wired Earphones with 10mm Extra Bass Driver and HD Sound with mic(Black)"/>
    <x v="0"/>
    <s v="Headphones,Earbuds&amp;Accessories"/>
    <s v="Headphones"/>
    <x v="7"/>
    <s v="In-Ear"/>
    <n v="329"/>
    <n v="999"/>
    <n v="0.67"/>
    <x v="0"/>
    <n v="3.9"/>
    <n v="4"/>
    <n v="3.8225806451612909"/>
    <n v="77027"/>
    <n v="18.67960844113647"/>
    <n v="25341883"/>
    <n v="670"/>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819HZPXL"/>
    <s v="Zebronics Zeb-Transformer-M Optical USB Gaming Mouse with LED Effect(Black)"/>
    <x v="1"/>
    <s v="Accessories&amp;Peripherals"/>
    <s v="PCGamingPeripherals"/>
    <x v="40"/>
    <s v="GamingMice"/>
    <n v="399"/>
    <n v="549"/>
    <n v="0.27"/>
    <x v="1"/>
    <n v="4.4000000000000004"/>
    <n v="4"/>
    <n v="4.3833333333333329"/>
    <n v="18139"/>
    <n v="18.667026755940533"/>
    <n v="7237461"/>
    <n v="150"/>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9JPC82QC"/>
    <s v="Mi 108 cm (43 inches) Full HD Android LED TV 4C | L43M6-INC (Black)"/>
    <x v="0"/>
    <s v="HomeTheater,TV&amp;Video"/>
    <s v="Televisions"/>
    <x v="22"/>
    <s v="SmartTelevisions"/>
    <n v="19999"/>
    <n v="34999"/>
    <n v="0.43"/>
    <x v="1"/>
    <n v="4.3"/>
    <n v="4"/>
    <n v="4.2062499999999998"/>
    <n v="27151"/>
    <n v="18.649678926295206"/>
    <n v="542992849"/>
    <n v="15000"/>
    <x v="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08QTK47Q"/>
    <s v="Philips GC1905 1440-Watt Steam Iron with Spray (Blue)"/>
    <x v="2"/>
    <s v="Kitchen&amp;HomeAppliances"/>
    <s v="Vacuum,Cleaning&amp;Ironing"/>
    <x v="32"/>
    <s v="Irons,Steamers&amp;Accessories"/>
    <n v="1614"/>
    <n v="1745"/>
    <n v="0.08"/>
    <x v="1"/>
    <n v="4.3"/>
    <n v="4"/>
    <n v="4.0719298245614022"/>
    <n v="37974"/>
    <n v="18.647393602216354"/>
    <n v="61290036"/>
    <n v="131"/>
    <x v="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9X5C9VLK"/>
    <s v="Lifelong LLMG23 Power Pro 500-Watt Mixer Grinder with 3 Jars (Liquidizing, Wet Grinding and Chutney Jar), Stainless Steel blades, 1 Year Warranty (Black)"/>
    <x v="2"/>
    <s v="Kitchen&amp;HomeAppliances"/>
    <s v="SmallKitchenAppliances"/>
    <x v="41"/>
    <s v="MixerGrinders"/>
    <n v="1299"/>
    <n v="3500"/>
    <n v="0.63"/>
    <x v="0"/>
    <n v="3.8"/>
    <n v="4"/>
    <n v="4.0111111111111111"/>
    <n v="44050"/>
    <n v="18.6274225956221"/>
    <n v="57220950"/>
    <n v="2201"/>
    <x v="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756K5DYZ"/>
    <s v="Prestige Iris 750 Watt Mixer Grinder with 3 Stainless Steel Jar + 1 Juicer Jar (White and Blue)"/>
    <x v="2"/>
    <s v="Kitchen&amp;HomeAppliances"/>
    <s v="SmallKitchenAppliances"/>
    <x v="41"/>
    <s v="MixerGrinders"/>
    <n v="3249"/>
    <n v="6295"/>
    <n v="0.48"/>
    <x v="1"/>
    <n v="3.9"/>
    <n v="4"/>
    <n v="4.0192307692307692"/>
    <n v="43070"/>
    <n v="18.625858761853415"/>
    <n v="139934430"/>
    <n v="3046"/>
    <x v="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8DDRGWTJ"/>
    <s v="MI Usb Type-C Cable Smartphone (Black)"/>
    <x v="1"/>
    <s v="Accessories&amp;Peripherals"/>
    <s v="Cables&amp;Accessories"/>
    <x v="0"/>
    <s v="Cables"/>
    <n v="229"/>
    <n v="299"/>
    <n v="0.23"/>
    <x v="1"/>
    <n v="4.3"/>
    <n v="4"/>
    <n v="4.1534883720930242"/>
    <n v="30411"/>
    <n v="18.620275203537407"/>
    <n v="6964119"/>
    <n v="70"/>
    <x v="0"/>
    <s v="1m long Type-C USB Cable|Sturdy and Durable. With USB cable you can transfer data with speeds of upto 480 Mbps|Upto 3A output|6months warranty|Sturdy and Durable. With USB cable you can transfer data with speeds of upto 480 Mbps|6months warranty|Up To 3A Output"/>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YTNKVJQ"/>
    <s v="MI Xiaomi USB Type C HYperCharge Cable 6A 100cm Sturdy and Durable Black Supports 120W HyperCharging"/>
    <x v="1"/>
    <s v="Accessories&amp;Peripherals"/>
    <s v="Cables&amp;Accessories"/>
    <x v="0"/>
    <s v="Cables"/>
    <n v="499"/>
    <n v="1299"/>
    <n v="0.62"/>
    <x v="0"/>
    <n v="4.3"/>
    <n v="4"/>
    <n v="4.1526315789473696"/>
    <n v="30411"/>
    <n v="18.616434161325326"/>
    <n v="15175089"/>
    <n v="800"/>
    <x v="0"/>
    <s v="Supports 120W Fast Charging|High Quality Design"/>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5LJQMZC"/>
    <s v="BlueRigger Digital Optical Audio Toslink Cable (6 Feet / 1.8 Meter) With 8 Channel (7.1) Audio Support (for Home Theatre, Xbox, Playstation etc.)"/>
    <x v="0"/>
    <s v="HomeTheater,TV&amp;Video"/>
    <s v="Accessories"/>
    <x v="0"/>
    <s v="Cables"/>
    <n v="486"/>
    <n v="1999"/>
    <n v="0.76"/>
    <x v="0"/>
    <n v="4.2"/>
    <n v="4"/>
    <n v="4.1517647058823544"/>
    <n v="30023"/>
    <n v="18.589395903421579"/>
    <n v="14591178"/>
    <n v="1513"/>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05LJQMCK"/>
    <s v="BlueRigger Digital Optical Audio Toslink Cable (3.3 Feet / 1 Meter) With 8 Channel (7.1) Audio Support (for Home Theatre, Xbox, Playstation etc.)"/>
    <x v="0"/>
    <s v="HomeTheater,TV&amp;Video"/>
    <s v="Accessories"/>
    <x v="0"/>
    <s v="Cables"/>
    <n v="416"/>
    <n v="599"/>
    <n v="0.31"/>
    <x v="1"/>
    <n v="4.2"/>
    <n v="4"/>
    <n v="4.1514792899408297"/>
    <n v="30023"/>
    <n v="18.58811796251933"/>
    <n v="12489568"/>
    <n v="183"/>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08YW3CYM"/>
    <s v="USHA EI 1602 1000 W Lightweight Dry Iron with Non-Stick Soleplate (Multi-colour)"/>
    <x v="2"/>
    <s v="Kitchen&amp;HomeAppliances"/>
    <s v="Vacuum,Cleaning&amp;Ironing"/>
    <x v="32"/>
    <s v="Irons,Steamers&amp;Accessories"/>
    <n v="616"/>
    <n v="1190"/>
    <n v="0.48"/>
    <x v="1"/>
    <n v="4.0999999999999996"/>
    <n v="4"/>
    <n v="4.0678571428571413"/>
    <n v="37126"/>
    <n v="18.588845529632476"/>
    <n v="22869616"/>
    <n v="574"/>
    <x v="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0ABMASXG"/>
    <s v="Bajaj Immersion Rod Water Heater 1500 Watts, Silver"/>
    <x v="2"/>
    <s v="Heating,Cooling&amp;AirQuality"/>
    <s v="WaterHeaters&amp;Geysers"/>
    <x v="42"/>
    <s v="ImmersionRods"/>
    <n v="539"/>
    <n v="720"/>
    <n v="0.25"/>
    <x v="1"/>
    <n v="4.0999999999999996"/>
    <n v="4"/>
    <n v="4.0777777777777784"/>
    <n v="36017"/>
    <n v="18.580474343360038"/>
    <n v="19413163"/>
    <n v="181"/>
    <x v="1"/>
    <s v="No Installation is required|Product Dimensions: 40 Cms|Type : Rod , Power Requirement :230 - 250 V, 50 - 60 Hz , Low Cost Water Heating|Anti-corrosive Material ; Low Cost Water Heating ; Consumes less energy ; Heating Element Type: Hairpin Tubular Element|Warranty : 1 years on Product"/>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0HVXS7WC"/>
    <s v="Bajaj Rex 500W Mixer Grinder with Nutri-Pro Feature, 3 Jars, White"/>
    <x v="2"/>
    <s v="Kitchen&amp;HomeAppliances"/>
    <s v="SmallKitchenAppliances"/>
    <x v="41"/>
    <s v="MixerGrinders"/>
    <n v="1999"/>
    <n v="3210"/>
    <n v="0.38"/>
    <x v="1"/>
    <n v="4.2"/>
    <n v="4"/>
    <n v="4.024"/>
    <n v="41349"/>
    <n v="18.576697467887588"/>
    <n v="82656651"/>
    <n v="1211"/>
    <x v="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7NC12T2R"/>
    <s v="boAt Stone 650 10W Bluetooth Speaker with Upto 7 Hours Playback, IPX5 and Integrated Controls (Blue)"/>
    <x v="0"/>
    <s v="HomeAudio"/>
    <s v="Speakers"/>
    <x v="25"/>
    <s v="BluetoothSpeakers"/>
    <n v="1799"/>
    <n v="4990"/>
    <n v="0.64"/>
    <x v="0"/>
    <n v="4.2"/>
    <n v="4"/>
    <n v="4.0249999999999995"/>
    <n v="41226"/>
    <n v="18.576106476439993"/>
    <n v="74165574"/>
    <n v="3191"/>
    <x v="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1GGKZ0V6"/>
    <s v="AmazonBasics USB Type-C to USB Type-C 2.0 Cable - 3 Feet Laptop (0.9 Meters) - White"/>
    <x v="1"/>
    <s v="Accessories&amp;Peripherals"/>
    <s v="Cables&amp;Accessories"/>
    <x v="0"/>
    <s v="Cables"/>
    <n v="329"/>
    <n v="845"/>
    <n v="0.61"/>
    <x v="0"/>
    <n v="4.2"/>
    <n v="4"/>
    <n v="4.1511904761904779"/>
    <n v="29746"/>
    <n v="18.570114697424717"/>
    <n v="9786434"/>
    <n v="516"/>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1GGKZ4NU"/>
    <s v="AmazonBasics USB Type-C to USB Type-C 2.0 Cable for Charging Adapter, Smartphone - 9 Feet (2.7 Meters) - White"/>
    <x v="1"/>
    <s v="Accessories&amp;Peripherals"/>
    <s v="Cables&amp;Accessories"/>
    <x v="0"/>
    <s v="Cables"/>
    <n v="549"/>
    <n v="995"/>
    <n v="0.45"/>
    <x v="1"/>
    <n v="4.2"/>
    <n v="4"/>
    <n v="4.1508982035928161"/>
    <n v="29746"/>
    <n v="18.56880723256792"/>
    <n v="16330554"/>
    <n v="446"/>
    <x v="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7XJWTYM2"/>
    <s v="realme Buds Wireless in Ear Bluetooth Earphones with mic, 11.2mm Bass Boost Driver, Magnetic Fast Pair, Fast Charging and 12 Hrs Playtime (Yellow)"/>
    <x v="0"/>
    <s v="Headphones,Earbuds&amp;Accessories"/>
    <s v="Headphones"/>
    <x v="7"/>
    <s v="In-Ear"/>
    <n v="1679"/>
    <n v="1999"/>
    <n v="0.16"/>
    <x v="1"/>
    <n v="4.0999999999999996"/>
    <n v="4"/>
    <n v="3.8200000000000003"/>
    <n v="72563"/>
    <n v="18.567955039976628"/>
    <n v="121833277"/>
    <n v="320"/>
    <x v="1"/>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0C3GBCIS"/>
    <s v="GIZGA Club-laptop Neoprene Reversible for 15.6-inches Laptop Sleeve - Black-Red"/>
    <x v="1"/>
    <s v="Accessories&amp;Peripherals"/>
    <s v="LaptopAccessories"/>
    <x v="43"/>
    <s v="Bags&amp;Sleeves"/>
    <n v="249"/>
    <n v="499"/>
    <n v="0.5"/>
    <x v="0"/>
    <n v="4.2"/>
    <n v="4"/>
    <n v="4.25"/>
    <n v="22860"/>
    <n v="18.526154700523453"/>
    <n v="5692140"/>
    <n v="250"/>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972BQ2RS"/>
    <s v="Fire-Boltt India's No 1 Smartwatch Brand Ring Bluetooth Calling with SpO2 &amp; 1.7‚Äù Metal Body with Blood Oxygen Monitoring, Continuous Heart Rate, Full Touch &amp; Multiple Watch Faces"/>
    <x v="0"/>
    <s v="WearableTechnology"/>
    <s v="SmartWatches"/>
    <x v="20"/>
    <s v="SmartWatches"/>
    <n v="2499"/>
    <n v="9999"/>
    <n v="0.75"/>
    <x v="0"/>
    <n v="4.0999999999999996"/>
    <n v="4"/>
    <n v="4.003508771929825"/>
    <n v="42139"/>
    <n v="18.515005123443668"/>
    <n v="105305361"/>
    <n v="7500"/>
    <x v="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8VB34KJ1"/>
    <s v="OPPO A74 5G (Fantastic Purple,6GB RAM,128GB Storage) with No Cost EMI/Additional Exchange Offers"/>
    <x v="0"/>
    <s v="Mobiles&amp;Accessories"/>
    <s v="Smartphones&amp;BasicMobiles"/>
    <x v="3"/>
    <s v="Smartphones"/>
    <n v="15490"/>
    <n v="20990"/>
    <n v="0.26"/>
    <x v="1"/>
    <n v="4.2"/>
    <n v="4"/>
    <n v="4.0982758620689657"/>
    <n v="32916"/>
    <n v="18.513634359049927"/>
    <n v="509868840"/>
    <n v="5500"/>
    <x v="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1KK0HU3Y"/>
    <s v="HP Z3700 Wireless Optical Mouse with USB Receiver and 2.4GHz Wireless Connection/ 1200DPI / 16 Months Long Battery Life /Ambidextrous and Slim Design (Modern Gold)"/>
    <x v="1"/>
    <s v="Accessories&amp;Peripherals"/>
    <s v="Keyboards,Mice&amp;InputDevices"/>
    <x v="15"/>
    <s v="Mice"/>
    <n v="899"/>
    <n v="1499"/>
    <n v="0.4"/>
    <x v="1"/>
    <n v="4.2"/>
    <n v="4"/>
    <n v="4.2411764705882353"/>
    <n v="23174"/>
    <n v="18.512819026886596"/>
    <n v="20833426"/>
    <n v="600"/>
    <x v="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46JGVDS"/>
    <s v="ELV Car Mount Adjustable Car Phone Holder Universal Long Arm, Windshield for Smartphones - Black"/>
    <x v="0"/>
    <s v="Mobiles&amp;Accessories"/>
    <s v="MobileAccessories"/>
    <x v="44"/>
    <s v="AutomobileAccessories"/>
    <n v="349"/>
    <n v="999"/>
    <n v="0.65"/>
    <x v="0"/>
    <n v="3.9"/>
    <n v="4"/>
    <n v="3.9666666666666668"/>
    <n v="46399"/>
    <n v="18.510521322867692"/>
    <n v="16193251"/>
    <n v="650"/>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NCKT9FG"/>
    <s v="Boat A 350 Type C Cable 1.5m(Jet Black)"/>
    <x v="1"/>
    <s v="Accessories&amp;Peripherals"/>
    <s v="Cables&amp;Accessories"/>
    <x v="0"/>
    <s v="Cables"/>
    <n v="299"/>
    <n v="798"/>
    <n v="0.63"/>
    <x v="0"/>
    <n v="4.4000000000000004"/>
    <n v="4"/>
    <n v="4.1506024096385552"/>
    <n v="28791"/>
    <n v="18.508664417959672"/>
    <n v="8608509"/>
    <n v="499"/>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8VB2CMR3"/>
    <s v="OPPO A74 5G (Fluid Black, 6GB RAM, 128GB Storage) with No Cost EMI/Additional Exchange Offers"/>
    <x v="0"/>
    <s v="Mobiles&amp;Accessories"/>
    <s v="Smartphones&amp;BasicMobiles"/>
    <x v="3"/>
    <s v="Smartphones"/>
    <n v="15490"/>
    <n v="20990"/>
    <n v="0.26"/>
    <x v="1"/>
    <n v="4.2"/>
    <n v="4"/>
    <n v="4.0964912280701755"/>
    <n v="32916"/>
    <n v="18.505572417289461"/>
    <n v="509868840"/>
    <n v="5500"/>
    <x v="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74H97TJ"/>
    <s v="boAt A 350 Type C Cable for Smartphone, Charging Adapter (1.5m, Carbon Black)"/>
    <x v="1"/>
    <s v="Accessories&amp;Peripherals"/>
    <s v="Cables&amp;Accessories"/>
    <x v="0"/>
    <s v="Cables"/>
    <n v="299"/>
    <n v="799"/>
    <n v="0.63"/>
    <x v="0"/>
    <n v="4.4000000000000004"/>
    <n v="4"/>
    <n v="4.1490909090909103"/>
    <n v="28791"/>
    <n v="18.501924226141021"/>
    <n v="8608509"/>
    <n v="500"/>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15OW3M1W"/>
    <s v="AmazonBasics 6-Feet DisplayPort (not USB port) to HDMI Cable Black"/>
    <x v="0"/>
    <s v="HomeTheater,TV&amp;Video"/>
    <s v="Accessories"/>
    <x v="0"/>
    <s v="Cables"/>
    <n v="799"/>
    <n v="1700"/>
    <n v="0.53"/>
    <x v="0"/>
    <n v="4.0999999999999996"/>
    <n v="4"/>
    <n v="4.1475609756097578"/>
    <n v="28638"/>
    <n v="18.485504446347949"/>
    <n v="22881762"/>
    <n v="901"/>
    <x v="1"/>
    <s v="DisplayPort male to HDMI male cable allows you to connect a DisplayPort output to an HDMI input|Connect your TV, projector or monitor; Not compatible with a USB port|Allows both the video and audio signals to transmit over a single cable|1 year limited warranty"/>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88ZFJY82"/>
    <s v="Elv Aluminium Adjustable Mobile Phone Foldable Holder Tabletop Stand Dock Mount for All Smartphones, Tabs, Kindle, iPad (Moonlight Silver)"/>
    <x v="0"/>
    <s v="Mobiles&amp;Accessories"/>
    <s v="MobileAccessories"/>
    <x v="28"/>
    <s v="Stands"/>
    <n v="314"/>
    <n v="1499"/>
    <n v="0.79"/>
    <x v="0"/>
    <n v="4.5"/>
    <n v="5"/>
    <n v="4.1400000000000006"/>
    <n v="28978"/>
    <n v="18.473025254760248"/>
    <n v="9099092"/>
    <n v="1185"/>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77T3BG5L"/>
    <s v="Zebronics ZEB-KM2100 Multimedia USB Keyboard Comes with 114 Keys Including 12 Dedicated Multimedia Keys &amp; with Rupee Key"/>
    <x v="1"/>
    <s v="Accessories&amp;Peripherals"/>
    <s v="Keyboards,Mice&amp;InputDevices"/>
    <x v="45"/>
    <s v="Keyboards"/>
    <n v="329"/>
    <n v="399"/>
    <n v="0.18"/>
    <x v="1"/>
    <n v="3.6"/>
    <n v="4"/>
    <n v="4.12"/>
    <n v="33735"/>
    <n v="18.655745582588047"/>
    <n v="11098815"/>
    <n v="70"/>
    <x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9LHZSMRR"/>
    <s v="Redmi Note 11T 5G (Stardust White, 6GB RAM, 128GB ROM)| Dimensity 810 5G | 33W Pro Fast Charging | Charger Included | Additional Exchange Offers|Get 2 Months of YouTube Premium Free!"/>
    <x v="0"/>
    <s v="Mobiles&amp;Accessories"/>
    <s v="Smartphones&amp;BasicMobiles"/>
    <x v="3"/>
    <s v="Smartphones"/>
    <n v="16999"/>
    <n v="20999"/>
    <n v="0.19"/>
    <x v="1"/>
    <n v="4.0999999999999996"/>
    <n v="4"/>
    <n v="4.0946428571428566"/>
    <n v="31822"/>
    <n v="18.437116759683274"/>
    <n v="540942178"/>
    <n v="4000"/>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HYZ3GJ"/>
    <s v="Redmi Note 11T 5G (Matte Black, 6GB RAM, 128GB ROM)| Dimensity 810 5G | 33W Pro Fast Charging | Charger Included | Additional Exchange Offers|Get 2 Months of YouTube Premium Free!"/>
    <x v="0"/>
    <s v="Mobiles&amp;Accessories"/>
    <s v="Smartphones&amp;BasicMobiles"/>
    <x v="3"/>
    <s v="Smartphones"/>
    <n v="16999"/>
    <n v="20999"/>
    <n v="0.19"/>
    <x v="1"/>
    <n v="4.0999999999999996"/>
    <n v="4"/>
    <n v="4.0945454545454547"/>
    <n v="31822"/>
    <n v="18.436678181002872"/>
    <n v="540942178"/>
    <n v="4000"/>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LJ116B5"/>
    <s v="Redmi Note 11T 5G (Aquamarine Blue, 6GB RAM, 128GB ROM)| Dimensity 810 5G | 33W Pro Fast Charging | Charger Included | Additional Exchange Offers| Get 2 Months of YouTube Premium Free!"/>
    <x v="0"/>
    <s v="Mobiles&amp;Accessories"/>
    <s v="Smartphones&amp;BasicMobiles"/>
    <x v="3"/>
    <s v="Smartphones"/>
    <n v="16999"/>
    <n v="20999"/>
    <n v="0.19"/>
    <x v="1"/>
    <n v="4.0999999999999996"/>
    <n v="4"/>
    <n v="4.0944444444444441"/>
    <n v="31822"/>
    <n v="18.43622335866764"/>
    <n v="540942178"/>
    <n v="4000"/>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0MUTWLW4"/>
    <s v="Logitech K480 Wireless Multi-Device Keyboard for Windows, macOS, iPadOS, Android or Chrome OS, Bluetooth, Compact, Compatible with PC, Mac, Laptop, Smartphone, Tablet - Black"/>
    <x v="1"/>
    <s v="Accessories&amp;Peripherals"/>
    <s v="Keyboards,Mice&amp;InputDevices"/>
    <x v="45"/>
    <s v="Keyboards"/>
    <n v="2595"/>
    <n v="3295"/>
    <n v="0.21"/>
    <x v="1"/>
    <n v="4.4000000000000004"/>
    <n v="4"/>
    <n v="4.25"/>
    <n v="22618"/>
    <n v="18.506511952489703"/>
    <n v="58693710"/>
    <n v="700"/>
    <x v="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1IBRHE3E"/>
    <s v="Gizga Essentials Professional 3-in-1 Cleaning Kit for Camera, Lens, Binocular, Laptop, TV, Monitor, Smartphone, Tablet (Includes: Cleaning Liquid 100ml, Plush Microfiber Cloth, Dust Removal Brush)"/>
    <x v="0"/>
    <s v="Cameras&amp;Photography"/>
    <s v="Accessories"/>
    <x v="46"/>
    <s v="Cleaners"/>
    <n v="299"/>
    <n v="499"/>
    <n v="0.4"/>
    <x v="1"/>
    <n v="4.2"/>
    <n v="4"/>
    <n v="4.2"/>
    <n v="24432"/>
    <n v="18.429502538959838"/>
    <n v="7305168"/>
    <n v="200"/>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8CHZ3ZQ7"/>
    <s v="Redgear A-15 Wired Gaming Mouse with Upto 6400 DPI, RGB &amp; Driver Customization for PC(Black)"/>
    <x v="1"/>
    <s v="Accessories&amp;Peripherals"/>
    <s v="PCGamingPeripherals"/>
    <x v="40"/>
    <s v="GamingMice"/>
    <n v="599"/>
    <n v="799"/>
    <n v="0.25"/>
    <x v="1"/>
    <n v="4.3"/>
    <n v="4"/>
    <n v="4.38"/>
    <n v="15790"/>
    <n v="18.389034194895395"/>
    <n v="9458210"/>
    <n v="200"/>
    <x v="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9FKDH6FS"/>
    <s v="realme narzo 50i (Mint Green, 2GB RAM+32GB Storage) Octa Core Processor | 6.5&quot; inch Large Display"/>
    <x v="0"/>
    <s v="Mobiles&amp;Accessories"/>
    <s v="Smartphones&amp;BasicMobiles"/>
    <x v="3"/>
    <s v="Smartphones"/>
    <n v="7499"/>
    <n v="7999"/>
    <n v="0.06"/>
    <x v="1"/>
    <n v="4"/>
    <n v="4"/>
    <n v="4.0943396226415096"/>
    <n v="30907"/>
    <n v="18.383875208968661"/>
    <n v="231771593"/>
    <n v="500"/>
    <x v="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0ZYLMQH0"/>
    <s v="Dell KB216 Wired Multimedia USB Keyboard with Super Quite Plunger Keys with Spill-Resistant ‚Äì Black"/>
    <x v="1"/>
    <s v="Accessories&amp;Peripherals"/>
    <s v="Keyboards,Mice&amp;InputDevices"/>
    <x v="45"/>
    <s v="Keyboards"/>
    <n v="549"/>
    <n v="1799"/>
    <n v="0.69"/>
    <x v="0"/>
    <n v="4.3"/>
    <n v="4"/>
    <n v="4.2"/>
    <n v="28829"/>
    <n v="18.731347498030473"/>
    <n v="15827121"/>
    <n v="1250"/>
    <x v="1"/>
    <s v="DEVICE TYPE: Keyboard|CONNECTIVITY TECHNOLOGY: Wired|INTERFACE: USB|HOT KEYS FUNCTION: Volume, Mute, Play/Pause, Backward, Forward|KEYS STYLE: Chiclet"/>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1DJJVFPC"/>
    <s v="Duracell Ultra Alkaline AAA Battery, 8 Pcs"/>
    <x v="0"/>
    <s v="GeneralPurposeBatteries&amp;BatteryChargers"/>
    <s v="DisposableBatteries"/>
    <x v="24"/>
    <s v="Batteries"/>
    <n v="269"/>
    <n v="315"/>
    <n v="0.15"/>
    <x v="1"/>
    <n v="4.5"/>
    <n v="5"/>
    <n v="4.322222222222222"/>
    <n v="17810"/>
    <n v="18.372419445757615"/>
    <n v="4790890"/>
    <n v="46"/>
    <x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94JB13XL"/>
    <s v="Noise ColorFit Ultra Smart Watch with 1.75&quot; HD Display, Aluminium Alloy Body, 60 Sports Modes, Spo2, Lightweight, Stock Market Info, Calls &amp; SMS Reply (Space Blue)"/>
    <x v="0"/>
    <s v="WearableTechnology"/>
    <s v="SmartWatches"/>
    <x v="20"/>
    <s v="SmartWatches"/>
    <n v="2499"/>
    <n v="5999"/>
    <n v="0.57999999999999996"/>
    <x v="0"/>
    <n v="4.0999999999999996"/>
    <n v="4"/>
    <n v="4.0017857142857149"/>
    <n v="38879"/>
    <n v="18.367100964760262"/>
    <n v="97158621"/>
    <n v="3500"/>
    <x v="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0V9NHDI4"/>
    <s v="Eureka Forbes Trendy Zip 1000 Watts powerful suction vacuum cleaner with resuable dust bag &amp; 5 accessories,1 year warrantycompact,light weight &amp; easy to use (Black)"/>
    <x v="2"/>
    <s v="Kitchen&amp;HomeAppliances"/>
    <s v="Vacuum,Cleaning&amp;Ironing"/>
    <x v="47"/>
    <s v="Vacuums&amp;FloorCare"/>
    <n v="2799"/>
    <n v="3799"/>
    <n v="0.26"/>
    <x v="1"/>
    <n v="3.9"/>
    <n v="4"/>
    <n v="4.0650000000000013"/>
    <n v="32931"/>
    <n v="18.364117603896002"/>
    <n v="92173869"/>
    <n v="1000"/>
    <x v="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9BNXQ6BR"/>
    <s v="Noise ColorFit Ultra SE Smart Watch with 1.75&quot;(4.3cm) HD Display, Aluminium Alloy Body, 60 Sports Modes, Spo2, Lightweight, Stock Market Info, Calls &amp; SMS Reply (Vintage Brown)"/>
    <x v="0"/>
    <s v="WearableTechnology"/>
    <s v="SmartWatches"/>
    <x v="20"/>
    <s v="SmartWatches"/>
    <n v="2799"/>
    <n v="6499"/>
    <n v="0.56999999999999995"/>
    <x v="0"/>
    <n v="4.0999999999999996"/>
    <n v="4"/>
    <n v="4.0000000000000009"/>
    <n v="38879"/>
    <n v="18.358905025016952"/>
    <n v="108822321"/>
    <n v="3700"/>
    <x v="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9T3H12GV"/>
    <s v="Dell USB Wireless Keyboard and Mouse Set- KM3322W, Anti-Fade &amp; Spill-Resistant Keys, up to 36 Month Battery Life, 3Y Advance Exchange Warranty, Black"/>
    <x v="1"/>
    <s v="Accessories&amp;Peripherals"/>
    <s v="Keyboards,Mice&amp;InputDevices"/>
    <x v="48"/>
    <s v="Keyboard&amp;MouseSets"/>
    <n v="1399"/>
    <n v="2498"/>
    <n v="0.44"/>
    <x v="1"/>
    <n v="4.2"/>
    <n v="4"/>
    <n v="4.0499999999999989"/>
    <n v="33717"/>
    <n v="18.337840315606936"/>
    <n v="47170083"/>
    <n v="1099"/>
    <x v="1"/>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84PJSSQ1"/>
    <s v="SanDisk Ultra Dual Drive Luxe USB Type C Flash Drive (Silver, 128 GB, 5Y - SDDDC4-128G-I35)"/>
    <x v="1"/>
    <s v="ExternalDevices&amp;DataStorage"/>
    <s v="PenDrives"/>
    <x v="2"/>
    <s v="PenDrives"/>
    <n v="1299"/>
    <n v="3000"/>
    <n v="0.56999999999999995"/>
    <x v="0"/>
    <n v="4.3"/>
    <n v="4"/>
    <n v="4.1999999999999993"/>
    <n v="23022"/>
    <n v="18.321080036687025"/>
    <n v="29905578"/>
    <n v="1701"/>
    <x v="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8Y5QJXSR"/>
    <s v="atomberg Renesa 1200mm BLDC Motor with Remote 3 Blade Energy Saving Ceiling Fan (Matt Black)"/>
    <x v="2"/>
    <s v="Heating,Cooling&amp;AirQuality"/>
    <s v="Fans"/>
    <x v="49"/>
    <s v="CeilingFans"/>
    <n v="3569"/>
    <n v="5190"/>
    <n v="0.31"/>
    <x v="1"/>
    <n v="4.3"/>
    <n v="4"/>
    <n v="4.1090909090909093"/>
    <n v="28629"/>
    <n v="18.313484084597842"/>
    <n v="102176901"/>
    <n v="1621"/>
    <x v="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Q4QV1DL"/>
    <s v="ELV Aluminum Adjustable Mobile Phone Foldable Tabletop Stand Dock Mount for All Smartphones, Tabs, Kindle, iPad (Black)"/>
    <x v="0"/>
    <s v="Mobiles&amp;Accessories"/>
    <s v="MobileAccessories"/>
    <x v="28"/>
    <s v="Stands"/>
    <n v="269"/>
    <n v="1499"/>
    <n v="0.82"/>
    <x v="0"/>
    <n v="4.5"/>
    <n v="5"/>
    <n v="4.1000000000000005"/>
    <n v="28978"/>
    <n v="18.294541918965464"/>
    <n v="7795082"/>
    <n v="1230"/>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8LPJZSSW"/>
    <s v="DIGITEK¬Æ (DTR 260 GT) Gorilla Tripod/Mini 33 cm (13 Inch) Tripod for Mobile Phone with Phone Mount &amp; Remote, Flexible Gorilla Stand for DSLR &amp; Action Cameras"/>
    <x v="0"/>
    <s v="Cameras&amp;Photography"/>
    <s v="Accessories"/>
    <x v="38"/>
    <s v="Tripods&amp;Monopods"/>
    <n v="399"/>
    <n v="995"/>
    <n v="0.6"/>
    <x v="0"/>
    <n v="3.9"/>
    <n v="4"/>
    <n v="4.2250000000000005"/>
    <n v="21372"/>
    <n v="18.293681677327587"/>
    <n v="8527428"/>
    <n v="596"/>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0YMJ0OI8"/>
    <s v="Prestige PIC 20 1600 Watt Induction Cooktop with Push button (Black)"/>
    <x v="2"/>
    <s v="Kitchen&amp;HomeAppliances"/>
    <s v="SmallKitchenAppliances"/>
    <x v="30"/>
    <s v="InductionCooktop"/>
    <n v="2148"/>
    <n v="3645"/>
    <n v="0.41"/>
    <x v="1"/>
    <n v="4.0999999999999996"/>
    <n v="4"/>
    <n v="4.0625"/>
    <n v="31388"/>
    <n v="18.268158512658481"/>
    <n v="67421424"/>
    <n v="1497"/>
    <x v="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1J8S6X2I"/>
    <s v="AmazonBasics 6 Feet DisplayPort to DisplayPort Cable - (Not HDMI Cable) (Gold)"/>
    <x v="1"/>
    <s v="Accessories&amp;Peripherals"/>
    <s v="Cables&amp;Accessories"/>
    <x v="0"/>
    <s v="Cables"/>
    <n v="499"/>
    <n v="1100"/>
    <n v="0.55000000000000004"/>
    <x v="0"/>
    <n v="4.4000000000000004"/>
    <n v="4"/>
    <n v="4.1478527607361979"/>
    <n v="25177"/>
    <n v="18.254788055631778"/>
    <n v="12563323"/>
    <n v="601"/>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78V8R9BS"/>
    <s v="Butterfly EKN 1.5-Litre Electric Kettle (Silver with Black)"/>
    <x v="2"/>
    <s v="Kitchen&amp;HomeAppliances"/>
    <s v="SmallKitchenAppliances"/>
    <x v="17"/>
    <s v="Kettles&amp;HotWaterDispensers"/>
    <n v="749"/>
    <n v="1111"/>
    <n v="0.33"/>
    <x v="1"/>
    <n v="4.2"/>
    <n v="4"/>
    <n v="4.01"/>
    <n v="35693"/>
    <n v="18.25590682942752"/>
    <n v="26734057"/>
    <n v="362"/>
    <x v="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B2DD66GS"/>
    <s v="SanDisk Extreme microSD UHS I Card 128GB for 4K Video on Smartphones,Action Cams 190MB/s Read,90MB/s Write"/>
    <x v="0"/>
    <s v="Accessories"/>
    <s v="MemoryCards"/>
    <x v="1"/>
    <s v="MicroSD"/>
    <n v="1329"/>
    <n v="2900"/>
    <n v="0.54"/>
    <x v="0"/>
    <n v="4.5"/>
    <n v="5"/>
    <n v="4.25"/>
    <n v="19624"/>
    <n v="18.244441078023485"/>
    <n v="26080296"/>
    <n v="1571"/>
    <x v="1"/>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8Y5KXR6Z"/>
    <s v="PTron Solero T241 2.4A Type-C Data &amp; Charging USB Cable, Made in India, 480Mbps Data Sync, Durable 1-Meter Long USB Cable for Type-C USB Devices for Charging Adapter (Black)"/>
    <x v="1"/>
    <s v="Accessories&amp;Peripherals"/>
    <s v="Cables&amp;Accessories"/>
    <x v="0"/>
    <s v="Cables"/>
    <n v="99"/>
    <n v="800"/>
    <n v="0.88"/>
    <x v="0"/>
    <n v="3.9"/>
    <n v="4"/>
    <n v="4.1462962962962973"/>
    <n v="24871"/>
    <n v="18.225919032462354"/>
    <n v="2462229"/>
    <n v="701"/>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8Y1TFSP6"/>
    <s v="pTron Solero TB301 3A Type-C Data and Fast Charging Cable, Made in India, 480Mbps Data Sync, Strong and Durable 1.5-Meter Nylon Braided USB Cable for Type-C Devices for Charging Adapter (Black)"/>
    <x v="1"/>
    <s v="Accessories&amp;Peripherals"/>
    <s v="Cables&amp;Accessories"/>
    <x v="0"/>
    <s v="Cables"/>
    <n v="149"/>
    <n v="1000"/>
    <n v="0.85"/>
    <x v="0"/>
    <n v="3.9"/>
    <n v="4"/>
    <n v="4.147826086956524"/>
    <n v="24871"/>
    <n v="18.232643549650096"/>
    <n v="3705779"/>
    <n v="851"/>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Y1SJVV5"/>
    <s v="pTron Solero MB301 3A Micro USB Data &amp; Charging Cable, Made in India, 480Mbps Data Sync, Strong &amp; Durable 1.5-Meter Nylon Braided USB Cable for Micro USB Devices - (Black)"/>
    <x v="1"/>
    <s v="Accessories&amp;Peripherals"/>
    <s v="Cables&amp;Accessories"/>
    <x v="0"/>
    <s v="Cables"/>
    <n v="99"/>
    <n v="666.66"/>
    <n v="0.85"/>
    <x v="0"/>
    <n v="3.9"/>
    <n v="4"/>
    <n v="4.1493750000000009"/>
    <n v="24871"/>
    <n v="18.239452123302669"/>
    <n v="2462229"/>
    <n v="567.66"/>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7JW1Y6XV"/>
    <s v="Wayona Nylon Braided 3A Lightning to USB A Syncing and Fast Charging Data Cable for iPhone, Ipad (3 FT Pack of 1, Black)"/>
    <x v="1"/>
    <s v="Accessories&amp;Peripherals"/>
    <s v="Cables&amp;Accessories"/>
    <x v="0"/>
    <s v="Cables"/>
    <n v="399"/>
    <n v="1099"/>
    <n v="0.64"/>
    <x v="0"/>
    <n v="4.2"/>
    <n v="4"/>
    <n v="4.1509433962264168"/>
    <n v="24269"/>
    <n v="18.202176430057094"/>
    <n v="9683331"/>
    <n v="70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8VB57558"/>
    <s v="Samsung Galaxy S20 FE 5G (Cloud Navy, 8GB RAM, 128GB Storage) with No Cost EMI &amp; Additional Exchange Offers"/>
    <x v="0"/>
    <s v="Mobiles&amp;Accessories"/>
    <s v="Smartphones&amp;BasicMobiles"/>
    <x v="3"/>
    <s v="Smartphones"/>
    <n v="37990"/>
    <n v="74999"/>
    <n v="0.49"/>
    <x v="1"/>
    <n v="4.2"/>
    <n v="4"/>
    <n v="4.0961538461538467"/>
    <n v="27790"/>
    <n v="18.202915175175928"/>
    <n v="1055742100"/>
    <n v="37009"/>
    <x v="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7LGT55SJ"/>
    <s v="Wayona Usb Nylon Braided Data Sync And Charging Cable For Iphone, Ipad Tablet (Red, Black)"/>
    <x v="1"/>
    <s v="Accessories&amp;Peripherals"/>
    <s v="Cables&amp;Accessories"/>
    <x v="0"/>
    <s v="Cables"/>
    <n v="399"/>
    <n v="1099"/>
    <n v="0.64"/>
    <x v="0"/>
    <n v="4.2"/>
    <n v="4"/>
    <n v="4.1506329113924059"/>
    <n v="24269"/>
    <n v="18.200814932395463"/>
    <n v="9683331"/>
    <n v="70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7JW9H4J1"/>
    <s v="Wayona Nylon Braided USB to Lightning Fast Charging and Data Sync Cable Compatible for iPhone 13, 12,11, X, 8, 7, 6, 5, iPad Air, Pro, Mini (3 FT Pack of 1, Grey)"/>
    <x v="1"/>
    <s v="Accessories&amp;Peripherals"/>
    <s v="Cables&amp;Accessories"/>
    <x v="0"/>
    <s v="Cables"/>
    <n v="399"/>
    <n v="1099"/>
    <n v="0.64"/>
    <x v="0"/>
    <n v="4.2"/>
    <n v="4"/>
    <n v="4.1503184713375809"/>
    <n v="24269"/>
    <n v="18.199436090814583"/>
    <n v="9683331"/>
    <n v="70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GDB5M1"/>
    <s v="Wayona Nylon Braided 2M / 6Ft Fast Charge Usb To Lightning Data Sync And Charging Cable For Iphone, Ipad Tablet (6 Ft Pack Of 1, Grey)"/>
    <x v="1"/>
    <s v="Accessories&amp;Peripherals"/>
    <s v="Cables&amp;Accessories"/>
    <x v="0"/>
    <s v="Cables"/>
    <n v="449"/>
    <n v="1299"/>
    <n v="0.65"/>
    <x v="0"/>
    <n v="4.2"/>
    <n v="4"/>
    <n v="4.1500000000000012"/>
    <n v="24269"/>
    <n v="18.198039571777532"/>
    <n v="10896781"/>
    <n v="85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JH1C41D"/>
    <s v="Wayona Nylon Braided (2 Pack) Lightning Fast Usb Data Cable Fast Charger Cord For Iphone, Ipad Tablet (3 Ft Pack Of 2, Grey)"/>
    <x v="1"/>
    <s v="Accessories&amp;Peripherals"/>
    <s v="Cables&amp;Accessories"/>
    <x v="0"/>
    <s v="Cables"/>
    <n v="649"/>
    <n v="1999"/>
    <n v="0.68"/>
    <x v="0"/>
    <n v="4.2"/>
    <n v="4"/>
    <n v="4.1496774193548394"/>
    <n v="24269"/>
    <n v="18.196625033140005"/>
    <n v="15750581"/>
    <n v="1350"/>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82FTPRSK"/>
    <s v="Zinq Five Fan Cooling Pad and Laptop Stand with Dual Height Adjustment and Dual USB Port Extension (Black)"/>
    <x v="1"/>
    <s v="Accessories&amp;Peripherals"/>
    <s v="LaptopAccessories"/>
    <x v="50"/>
    <s v="CoolingPads"/>
    <n v="999"/>
    <n v="1999"/>
    <n v="0.5"/>
    <x v="0"/>
    <n v="4.2"/>
    <n v="4"/>
    <n v="4.0999999999999996"/>
    <n v="27441"/>
    <n v="18.197504615991601"/>
    <n v="27413559"/>
    <n v="1000"/>
    <x v="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7JH1CBGW"/>
    <s v="Wayona Nylon Braided Usb Syncing And Charging Cable Sync And Charging Cable For Iphone, Ipad (3 Ft, Black) - Pack Of 2"/>
    <x v="1"/>
    <s v="Accessories&amp;Peripherals"/>
    <s v="Cables&amp;Accessories"/>
    <x v="0"/>
    <s v="Cables"/>
    <n v="649"/>
    <n v="1999"/>
    <n v="0.68"/>
    <x v="0"/>
    <n v="4.2"/>
    <n v="4"/>
    <n v="4.1493506493506498"/>
    <n v="24269"/>
    <n v="18.195192123870822"/>
    <n v="15750581"/>
    <n v="1350"/>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RWQ7YR6"/>
    <s v="MI 138.8 cm (55 inches) 5X Series 4K Ultra HD LED Smart Android TV L55M6-ES (Grey)"/>
    <x v="0"/>
    <s v="HomeTheater,TV&amp;Video"/>
    <s v="Televisions"/>
    <x v="22"/>
    <s v="SmartTelevisions"/>
    <n v="46999"/>
    <n v="69999"/>
    <n v="0.33"/>
    <x v="1"/>
    <n v="4.3"/>
    <n v="4"/>
    <n v="4.2042553191489356"/>
    <n v="21252"/>
    <n v="18.193579571550295"/>
    <n v="998822748"/>
    <n v="23000"/>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9MJ77786"/>
    <s v="MI 108 cm (43 inches) 5X Series 4K Ultra HD LED Smart Android TV L43M6-ES (Grey)"/>
    <x v="0"/>
    <s v="HomeTheater,TV&amp;Video"/>
    <s v="Televisions"/>
    <x v="22"/>
    <s v="SmartTelevisions"/>
    <n v="31999"/>
    <n v="49999"/>
    <n v="0.36"/>
    <x v="1"/>
    <n v="4.3"/>
    <n v="4"/>
    <n v="4.2021739130434783"/>
    <n v="21252"/>
    <n v="18.184572452637255"/>
    <n v="680042748"/>
    <n v="18000"/>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0AXHBBXU"/>
    <s v="Casio FX-82MS 2nd Gen Non-Programmable Scientific Calculator, 240 Functions and 2-line Display, Black"/>
    <x v="4"/>
    <s v="OfficeElectronics"/>
    <s v="Calculators"/>
    <x v="51"/>
    <s v="Calculators"/>
    <n v="522"/>
    <n v="550"/>
    <n v="0.05"/>
    <x v="1"/>
    <n v="4.4000000000000004"/>
    <n v="4"/>
    <n v="4.45"/>
    <n v="12179"/>
    <n v="18.181130432921012"/>
    <n v="6357438"/>
    <n v="28"/>
    <x v="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D77XZX5"/>
    <s v="PTron Tangentbeat in-Ear Bluetooth 5.0 Wireless Headphones with Mic, Enhanced Bass, 10mm Drivers, Clear Calls, Snug-Fit, Fast Charging, Magnetic Buds, Voice Assistant &amp; IPX4 Wireless Neckband (Black)"/>
    <x v="0"/>
    <s v="Headphones,Earbuds&amp;Accessories"/>
    <s v="Headphones"/>
    <x v="7"/>
    <s v="In-Ear"/>
    <n v="599"/>
    <n v="2499"/>
    <n v="0.76"/>
    <x v="0"/>
    <n v="3.9"/>
    <n v="4"/>
    <n v="3.8103448275862069"/>
    <n v="58162"/>
    <n v="18.154947285780448"/>
    <n v="34839038"/>
    <n v="1900"/>
    <x v="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8HF4W2CT"/>
    <s v="URBN 20000 mAh lithium_polymer Power Bank with 12 Watt Fast Charging, Camo"/>
    <x v="0"/>
    <s v="Mobiles&amp;Accessories"/>
    <s v="MobileAccessories"/>
    <x v="14"/>
    <s v="PowerBanks"/>
    <n v="1599"/>
    <n v="3499"/>
    <n v="0.54"/>
    <x v="0"/>
    <n v="4"/>
    <n v="4"/>
    <n v="3.9799999999999995"/>
    <n v="36384"/>
    <n v="18.152471069444729"/>
    <n v="58178016"/>
    <n v="1900"/>
    <x v="1"/>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4CWD7MS"/>
    <s v="Digitek DTR 550 LW (67 Inch) Tripod For DSLR, Camera |Operating Height: 5.57 Feet | Maximum Load Capacity up to 4.5kg | Portable Lightweight Aluminum Tripod with 360 Degree Ball Head | Carry Bag Included (Black) (DTR 550LW)"/>
    <x v="0"/>
    <s v="Cameras&amp;Photography"/>
    <s v="Accessories"/>
    <x v="38"/>
    <s v="Tripods&amp;Monopods"/>
    <n v="1549"/>
    <n v="2495"/>
    <n v="0.38"/>
    <x v="1"/>
    <n v="4.4000000000000004"/>
    <n v="4"/>
    <n v="4.333333333333333"/>
    <n v="15137"/>
    <n v="18.113630170571945"/>
    <n v="23447213"/>
    <n v="946"/>
    <x v="1"/>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085IATT6"/>
    <s v="D-Link DIR-615 Wi-fi Ethernet-N300 Single_band 300Mbps Router, Mobile App Support, Router | AP | Repeater | Client Modes(Black)"/>
    <x v="1"/>
    <s v="NetworkingDevices"/>
    <s v="Routers"/>
    <x v="12"/>
    <s v="Routers"/>
    <n v="899"/>
    <n v="1800"/>
    <n v="0.5"/>
    <x v="0"/>
    <n v="4.0999999999999996"/>
    <n v="4"/>
    <n v="4.1624999999999996"/>
    <n v="22375"/>
    <n v="18.105969462125444"/>
    <n v="20115125"/>
    <n v="901"/>
    <x v="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56HNMR7"/>
    <s v="boAt Rockerz 370 On Ear Bluetooth Headphones with Upto 12 Hours Playtime, Cozy Padded Earcups and Bluetooth v5.0, with Mic (Buoyant Black)"/>
    <x v="0"/>
    <s v="Headphones,Earbuds&amp;Accessories"/>
    <s v="Headphones"/>
    <x v="16"/>
    <s v="On-Ear"/>
    <n v="1199"/>
    <n v="2499"/>
    <n v="0.52"/>
    <x v="0"/>
    <n v="4"/>
    <n v="4"/>
    <n v="4"/>
    <n v="33584"/>
    <n v="18.104581410538845"/>
    <n v="40267216"/>
    <n v="1300"/>
    <x v="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08QS9J6Y"/>
    <s v="Logitech C270 Digital HD Webcam with Widescreen HD Video Calling, HD Light Correction, Noise-Reducing Mic, for Skype, FaceTime, Hangouts, WebEx, PC/Mac/Laptop/MacBook/Tablet - (Black, HD 720p/30fps)"/>
    <x v="1"/>
    <s v="Accessories&amp;Peripherals"/>
    <s v="Audio&amp;VideoAccessories"/>
    <x v="52"/>
    <s v="Webcams&amp;VoIPEquipment"/>
    <n v="1990"/>
    <n v="2595"/>
    <n v="0.23"/>
    <x v="1"/>
    <n v="4.3"/>
    <n v="4"/>
    <n v="4.1999999999999993"/>
    <n v="20398"/>
    <n v="18.100357287427389"/>
    <n v="40592020"/>
    <n v="605"/>
    <x v="1"/>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T2WRLJJ"/>
    <s v="Redmi Note 11 Pro + 5G (Phantom White, 8GB RAM, 128GB Storage) | 67W Turbo Charge | 120Hz Super AMOLED Display | Additional Exchange Offers | Charger Included"/>
    <x v="0"/>
    <s v="Mobiles&amp;Accessories"/>
    <s v="Smartphones&amp;BasicMobiles"/>
    <x v="3"/>
    <s v="Smartphones"/>
    <n v="20999"/>
    <n v="26999"/>
    <n v="0.22"/>
    <x v="1"/>
    <n v="3.9"/>
    <n v="4"/>
    <n v="4.0941176470588241"/>
    <n v="25824"/>
    <n v="18.06341217537291"/>
    <n v="542278176"/>
    <n v="6000"/>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9T2S8X9C"/>
    <s v="Redmi Note 11 Pro + 5G (Stealth Black, 8GB RAM, 256GB Storage) | 67W Turbo Charge | 120Hz Super AMOLED Display | Additional Exchange Offers | Charger Included"/>
    <x v="0"/>
    <s v="Mobiles&amp;Accessories"/>
    <s v="Smartphones&amp;BasicMobiles"/>
    <x v="3"/>
    <s v="Smartphones"/>
    <n v="22999"/>
    <n v="28999"/>
    <n v="0.21"/>
    <x v="1"/>
    <n v="3.9"/>
    <n v="4"/>
    <n v="4.0980000000000008"/>
    <n v="25824"/>
    <n v="18.080541273125419"/>
    <n v="593926176"/>
    <n v="6000"/>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56CLQWL"/>
    <s v="Redgear Pro Wireless Gamepad with 2.4GHz Wireless Technology, Integrated Dual Intensity Motor, Illuminated Keys for PC(Compatible with Windows 7/8/8.1/10 only)"/>
    <x v="1"/>
    <s v="Accessories&amp;Peripherals"/>
    <s v="PCGamingPeripherals"/>
    <x v="27"/>
    <s v="Gamepads"/>
    <n v="1699"/>
    <n v="3999"/>
    <n v="0.57999999999999996"/>
    <x v="0"/>
    <n v="4.2"/>
    <n v="4"/>
    <n v="4.0999999999999996"/>
    <n v="25488"/>
    <n v="18.066046468919314"/>
    <n v="43304112"/>
    <n v="2300"/>
    <x v="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9T39K9YL"/>
    <s v="Redmi Note 11 Pro + 5G (Stealth Black, 6GB RAM, 128GB Storage) | 67W Turbo Charge | 120Hz Super AMOLED Display | Additional Exchange Offers | Charger Included"/>
    <x v="0"/>
    <s v="Mobiles&amp;Accessories"/>
    <s v="Smartphones&amp;BasicMobiles"/>
    <x v="3"/>
    <s v="Smartphones"/>
    <n v="19999"/>
    <n v="24999"/>
    <n v="0.2"/>
    <x v="1"/>
    <n v="3.9"/>
    <n v="4"/>
    <n v="4.1020408163265314"/>
    <n v="25824"/>
    <n v="18.098369517724969"/>
    <n v="516454176"/>
    <n v="5000"/>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0DJ5N9VK"/>
    <s v="Faber-Castell Connector Pen Set - Pack of 25 (Assorted)"/>
    <x v="5"/>
    <s v="Arts&amp;Crafts"/>
    <s v="Drawing&amp;PaintingSupplies"/>
    <x v="53"/>
    <s v="ColouringPens&amp;Markers"/>
    <n v="150"/>
    <n v="150"/>
    <n v="0"/>
    <x v="1"/>
    <n v="4.3"/>
    <n v="4"/>
    <n v="4.3"/>
    <n v="15867"/>
    <n v="18.062245424749086"/>
    <n v="2380050"/>
    <n v="0"/>
    <x v="2"/>
    <s v="Simply draw and color or clip these pens together to construct interesting models|Contains 40% more ink and lasts longer|Child safe-food-grade ink"/>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7DJLFMPS"/>
    <s v="HP 32GB Class 10 MicroSD Memory Card (U1 TF Card¬†32GB)"/>
    <x v="0"/>
    <s v="Accessories"/>
    <s v="MemoryCards"/>
    <x v="1"/>
    <s v="MicroSD"/>
    <n v="369"/>
    <n v="1600"/>
    <n v="0.77"/>
    <x v="0"/>
    <n v="4"/>
    <n v="4"/>
    <n v="4"/>
    <n v="32625"/>
    <n v="18.054255327402352"/>
    <n v="12038625"/>
    <n v="1231"/>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85CZ3SR1"/>
    <s v="Mi 10W Wall Charger for Mobile Phones with Micro USB Cable (Black)"/>
    <x v="0"/>
    <s v="Mobiles&amp;Accessories"/>
    <s v="MobileAccessories"/>
    <x v="5"/>
    <s v="Chargers"/>
    <n v="499"/>
    <n v="599"/>
    <n v="0.17"/>
    <x v="1"/>
    <n v="4.2"/>
    <n v="4"/>
    <n v="4.1565217391304357"/>
    <n v="21916"/>
    <n v="18.042551038675658"/>
    <n v="10936084"/>
    <n v="100"/>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7VNFP3C2"/>
    <s v="Prestige 1.5 Litre Kettle 1500-watts, Red"/>
    <x v="2"/>
    <s v="Kitchen&amp;HomeAppliances"/>
    <s v="SmallKitchenAppliances"/>
    <x v="17"/>
    <s v="Kettles&amp;HotWaterDispensers"/>
    <n v="749"/>
    <n v="1245"/>
    <n v="0.4"/>
    <x v="1"/>
    <n v="3.9"/>
    <n v="4"/>
    <n v="4.0034482758620689"/>
    <n v="31783"/>
    <n v="18.024359065265248"/>
    <n v="23805467"/>
    <n v="496"/>
    <x v="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7DFYJRQV"/>
    <s v="JBL C200SI, Premium in Ear Wired Earphones with Mic, Signature Sound, One Button Multi-Function Remote, Angled Earbuds for Comfort fit (Blue)"/>
    <x v="0"/>
    <s v="Headphones,Earbuds&amp;Accessories"/>
    <s v="Headphones"/>
    <x v="7"/>
    <s v="In-Ear"/>
    <n v="799"/>
    <n v="1499"/>
    <n v="0.47"/>
    <x v="1"/>
    <n v="4.0999999999999996"/>
    <n v="4"/>
    <n v="3.8071428571428574"/>
    <n v="53648"/>
    <n v="18.006116781901941"/>
    <n v="42864752"/>
    <n v="700"/>
    <x v="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7H3WDC4X"/>
    <s v="Simxen Egg Boiler Electric Automatic Off 7 Egg Poacher for Steaming, Cooking Also Boiling and Frying 400 W (Blue, Pink)"/>
    <x v="2"/>
    <s v="Kitchen&amp;HomeAppliances"/>
    <s v="SmallKitchenAppliances"/>
    <x v="54"/>
    <s v="EggBoilers"/>
    <n v="349"/>
    <n v="999"/>
    <n v="0.65"/>
    <x v="0"/>
    <n v="4"/>
    <n v="4"/>
    <n v="4.2909090909090901"/>
    <n v="15646"/>
    <n v="17.997922463364247"/>
    <n v="5460454"/>
    <n v="650"/>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RKFBCV7"/>
    <s v="Fire-Boltt Ninja Calling 1.69&quot; Bluetooth Calling Smart Watch, Dial Pad, Speaker, AI Voice Assistant with 450 NITS Peak Brightness, Wrist Gaming &amp; 100+ Watch Faces with SpO2, HR, Multiple Sports Mode"/>
    <x v="0"/>
    <s v="WearableTechnology"/>
    <s v="SmartWatches"/>
    <x v="20"/>
    <s v="SmartWatches"/>
    <n v="1999"/>
    <n v="7999"/>
    <n v="0.75"/>
    <x v="0"/>
    <n v="4.2"/>
    <n v="4"/>
    <n v="3.9981481481481489"/>
    <n v="31305"/>
    <n v="17.974185087365029"/>
    <n v="62578695"/>
    <n v="6000"/>
    <x v="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17NC2IPM"/>
    <s v="RESONATE RouterUPS CRU12V2A | Zero Drop | UPS for WiFi Router | Mini UPS | Up to 4 Hours PowerBackup | Battery Replacement Program | Router UPS Compatible with 12V &lt;2A Routers, FTTH, Modem, Set Top Box, Alexa, Mini Camera"/>
    <x v="1"/>
    <s v="NetworkingDevices"/>
    <s v="Routers"/>
    <x v="12"/>
    <s v="Routers"/>
    <n v="1799"/>
    <n v="2911"/>
    <n v="0.38"/>
    <x v="1"/>
    <n v="4.3"/>
    <n v="4"/>
    <n v="4.1714285714285717"/>
    <n v="20342"/>
    <n v="17.972245424803262"/>
    <n v="36595258"/>
    <n v="1112"/>
    <x v="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7DKZCZ89"/>
    <s v="Gizga Essentials Earphone Carrying Case, Multi-Purpose Pocket Storage Travel Organizer for Earphones, Headset, Pen Drives, SD Cards, Shock-Proof Ballistic Nylon, Soft Fabric, Mesh Pocket, Green"/>
    <x v="0"/>
    <s v="Headphones,Earbuds&amp;Accessories"/>
    <s v="Cases"/>
    <x v="55"/>
    <s v="Cases"/>
    <n v="119"/>
    <n v="499"/>
    <n v="0.76"/>
    <x v="0"/>
    <n v="4.3"/>
    <n v="4"/>
    <n v="4.3"/>
    <n v="15032"/>
    <n v="17.961296327087201"/>
    <n v="1788808"/>
    <n v="380"/>
    <x v="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7TR5HSR9"/>
    <s v="MemeHo¬Æ Smart Standard Multi-Purpose Laptop Table with Dock Stand/Study Table/Bed Table/Foldable and Portable/Ergonomic &amp; Rounded Edges/Non-Slip Legs/Engineered Wood with Cup Holder (Black)"/>
    <x v="1"/>
    <s v="Accessories&amp;Peripherals"/>
    <s v="LaptopAccessories"/>
    <x v="56"/>
    <s v="Lapdesks"/>
    <n v="656"/>
    <n v="1499"/>
    <n v="0.56000000000000005"/>
    <x v="0"/>
    <n v="4.3"/>
    <n v="4"/>
    <n v="4.0642857142857141"/>
    <n v="25903"/>
    <n v="17.937183764799219"/>
    <n v="16992368"/>
    <n v="843"/>
    <x v="1"/>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7W6VWZ8C"/>
    <s v="Infinity (JBL Fuze Pint, Wireless Ultra Portable Mini Speaker with Mic, Deep Bass, Dual Equalizer, Bluetooth 5.0 with Voice Assistant Support for Mobiles (Black)"/>
    <x v="0"/>
    <s v="HomeAudio"/>
    <s v="Speakers"/>
    <x v="57"/>
    <s v="OutdoorSpeakers"/>
    <n v="899"/>
    <n v="1999"/>
    <n v="0.55000000000000004"/>
    <x v="0"/>
    <n v="4.0999999999999996"/>
    <n v="4"/>
    <n v="4"/>
    <n v="30469"/>
    <n v="17.935489816890694"/>
    <n v="27391631"/>
    <n v="1100"/>
    <x v="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7Z65HSD"/>
    <s v="boAt A400 USB Type-C to USB-A 2.0 Male Data Cable, 2 Meter (Black)"/>
    <x v="1"/>
    <s v="Accessories&amp;Peripherals"/>
    <s v="Cables&amp;Accessories"/>
    <x v="0"/>
    <s v="Cables"/>
    <n v="299"/>
    <n v="999"/>
    <n v="0.7"/>
    <x v="0"/>
    <n v="4.3"/>
    <n v="4"/>
    <n v="4.1490196078431385"/>
    <n v="20850"/>
    <n v="17.920142148243869"/>
    <n v="6234150"/>
    <n v="70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74G5Q2Y"/>
    <s v="boAt Laptop, Smartphone Type-c A400 Male Data Cable (Carbon Black)"/>
    <x v="1"/>
    <s v="Accessories&amp;Peripherals"/>
    <s v="Cables&amp;Accessories"/>
    <x v="0"/>
    <s v="Cables"/>
    <n v="273.10000000000002"/>
    <n v="999"/>
    <n v="0.73"/>
    <x v="0"/>
    <n v="4.3"/>
    <n v="4"/>
    <n v="4.1480263157894743"/>
    <n v="20850"/>
    <n v="17.915851993826973"/>
    <n v="5694135.0000000009"/>
    <n v="725.9"/>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71SDRGWL"/>
    <s v="boAt Type-c A400 Type-c to USB A Cable for All Type C Phones (Lg nexus 5x), 1Mtr(Black)"/>
    <x v="1"/>
    <s v="Accessories&amp;Peripherals"/>
    <s v="Cables&amp;Accessories"/>
    <x v="0"/>
    <s v="Cables"/>
    <n v="349"/>
    <n v="699"/>
    <n v="0.5"/>
    <x v="0"/>
    <n v="4.3"/>
    <n v="4"/>
    <n v="4.1470198675496688"/>
    <n v="20850"/>
    <n v="17.911505016172764"/>
    <n v="7276650"/>
    <n v="350"/>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TBCVJS3"/>
    <s v="Amazfit GTS2 Mini (New Version) Smart Watch with Always-on AMOLED Display, Alexa Built-in, SpO2, 14 Days' Battery Life, 68 Sports Modes, GPS, HR, Sleep &amp; Stress Monitoring (Meteor Black)"/>
    <x v="0"/>
    <s v="WearableTechnology"/>
    <s v="SmartWatches"/>
    <x v="20"/>
    <s v="SmartWatches"/>
    <n v="5998"/>
    <n v="7999"/>
    <n v="0.25"/>
    <x v="1"/>
    <n v="4.2"/>
    <n v="4"/>
    <n v="3.9943396226415095"/>
    <n v="30355"/>
    <n v="17.903606981084636"/>
    <n v="182069290"/>
    <n v="2001"/>
    <x v="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HQL67D6"/>
    <s v="OFIXO Multi-Purpose Laptop Table/Study Table/Bed Table/Foldable and Portable Wooden/Writing Desk (Wooden)"/>
    <x v="1"/>
    <s v="Accessories&amp;Peripherals"/>
    <s v="LaptopAccessories"/>
    <x v="56"/>
    <s v="Lapdesks"/>
    <n v="599"/>
    <n v="599"/>
    <n v="0"/>
    <x v="1"/>
    <n v="4"/>
    <n v="4"/>
    <n v="4.046153846153846"/>
    <n v="26423"/>
    <n v="17.89208648399574"/>
    <n v="15827377"/>
    <n v="0"/>
    <x v="1"/>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7BRKK9JQ"/>
    <s v="Zebronics Zeb-Transformer Gaming Keyboard and Mouse Combo (USB, Braided Cable)"/>
    <x v="1"/>
    <s v="Accessories&amp;Peripherals"/>
    <s v="Keyboards,Mice&amp;InputDevices"/>
    <x v="48"/>
    <s v="Keyboard&amp;MouseSets"/>
    <n v="1299"/>
    <n v="1599"/>
    <n v="0.19"/>
    <x v="1"/>
    <n v="4.3"/>
    <n v="4"/>
    <n v="4.0333333333333323"/>
    <n v="27223"/>
    <n v="17.887639475553932"/>
    <n v="35362677"/>
    <n v="300"/>
    <x v="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9NVPJ3P4"/>
    <s v="Noise ColorFit Pulse Grand Smart Watch with 1.69&quot;(4.29cm) HD Display, 60 Sports Modes, 150 Watch Faces, Fast Charge, Spo2, Stress, Sleep, Heart Rate Monitoring &amp; IP68 Waterproof (Electric Blue)"/>
    <x v="0"/>
    <s v="WearableTechnology"/>
    <s v="SmartWatches"/>
    <x v="20"/>
    <s v="SmartWatches"/>
    <n v="1999"/>
    <n v="3999"/>
    <n v="0.5"/>
    <x v="0"/>
    <n v="4"/>
    <n v="4"/>
    <n v="3.9903846153846159"/>
    <n v="30254"/>
    <n v="17.880104041023131"/>
    <n v="60477746"/>
    <n v="2000"/>
    <x v="1"/>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NVPSCQT"/>
    <s v="Noise ColorFit Pulse Grand Smart Watch with 1.69&quot;(4.29cm) HD Display, 60 Sports Modes, 150 Watch Faces, Fast Charge, Spo2, Stress, Sleep, Heart Rate Monitoring &amp; IP68 Waterproof (Jet Black)"/>
    <x v="0"/>
    <s v="WearableTechnology"/>
    <s v="SmartWatches"/>
    <x v="20"/>
    <s v="SmartWatches"/>
    <n v="1599"/>
    <n v="3999"/>
    <n v="0.6"/>
    <x v="0"/>
    <n v="4"/>
    <n v="4"/>
    <n v="3.9901960784313735"/>
    <n v="30254"/>
    <n v="17.879259245179004"/>
    <n v="48376146"/>
    <n v="2400"/>
    <x v="1"/>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PNKXSKF"/>
    <s v="Noise ColorFit Pulse Grand Smart Watch with 1.69&quot; HD Display, 60 Sports Modes, 150 Watch Faces, Spo2 Monitoring, Call Notification, Quick Replies to Text &amp; Calls (Rose Pink)"/>
    <x v="0"/>
    <s v="WearableTechnology"/>
    <s v="SmartWatches"/>
    <x v="20"/>
    <s v="SmartWatches"/>
    <n v="1999"/>
    <n v="3990"/>
    <n v="0.5"/>
    <x v="0"/>
    <n v="4"/>
    <n v="4"/>
    <n v="3.9900000000000011"/>
    <n v="30254"/>
    <n v="17.878380657501108"/>
    <n v="60477746"/>
    <n v="1991"/>
    <x v="1"/>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14MR9L1"/>
    <s v="Samsung Galaxy M33 5G (Emerald Brown, 6GB, 128GB Storage) | 6000mAh Battery | Upto 12GB RAM with RAM Plus | Travel Adapter to be Purchased Separately"/>
    <x v="0"/>
    <s v="Mobiles&amp;Accessories"/>
    <s v="Smartphones&amp;BasicMobiles"/>
    <x v="3"/>
    <s v="Smartphones"/>
    <n v="16999"/>
    <n v="24999"/>
    <n v="0.32"/>
    <x v="1"/>
    <n v="4.0999999999999996"/>
    <n v="4"/>
    <n v="4.1062500000000002"/>
    <n v="22318"/>
    <n v="17.856745619061641"/>
    <n v="379383682"/>
    <n v="8000"/>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TWH8YHM"/>
    <s v="Samsung Galaxy M33 5G (Emerald Brown, 6GB, 128GB Storage) | 6000mAh Battery | Upto 12GB RAM with RAM Plus | Travel Adapter to be Purchased Separately"/>
    <x v="0"/>
    <s v="Mobiles&amp;Accessories"/>
    <s v="Smartphones&amp;BasicMobiles"/>
    <x v="3"/>
    <s v="Smartphones"/>
    <n v="16999"/>
    <n v="24999"/>
    <n v="0.32"/>
    <x v="1"/>
    <n v="4.0999999999999996"/>
    <n v="4"/>
    <n v="4.1063829787234045"/>
    <n v="22318"/>
    <n v="17.857323900276029"/>
    <n v="379383682"/>
    <n v="8000"/>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TWHTBKQ"/>
    <s v="Samsung Galaxy M33 5G (Mystique Green, 8GB, 128GB Storage) | 6000mAh Battery | Upto 16GB RAM with RAM Plus | Travel Adapter to be Purchased Separately"/>
    <x v="0"/>
    <s v="Mobiles&amp;Accessories"/>
    <s v="Smartphones&amp;BasicMobiles"/>
    <x v="3"/>
    <s v="Smartphones"/>
    <n v="18499"/>
    <n v="25999"/>
    <n v="0.28999999999999998"/>
    <x v="1"/>
    <n v="4.0999999999999996"/>
    <n v="4"/>
    <n v="4.1065217391304349"/>
    <n v="22318"/>
    <n v="17.857927324151909"/>
    <n v="412860682"/>
    <n v="7500"/>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P681N66"/>
    <s v="TP-Link AC600 600 Mbps WiFi Wireless Network USB Adapter for Desktop PC with 2.4GHz/5GHz High Gain Dual Band 5dBi Antenna Wi-Fi, Supports Windows 11/10/8.1/8/7/XP, Mac OS 10.15 and earlier (Archer T2U Plus)"/>
    <x v="1"/>
    <s v="NetworkingDevices"/>
    <s v="NetworkAdapters"/>
    <x v="9"/>
    <s v="WirelessUSBAdapters"/>
    <n v="1199"/>
    <n v="2199"/>
    <n v="0.45"/>
    <x v="1"/>
    <n v="4.4000000000000004"/>
    <n v="4"/>
    <n v="4.0636363636363644"/>
    <n v="24780"/>
    <n v="17.856101054358845"/>
    <n v="29711220"/>
    <n v="1000"/>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17PDR9N0"/>
    <s v="GIZGA Essentials Portable Tabletop Tablet Stand Mobile Holder, Desktop Stand, Cradle, Dock for iPad, Smartphone, Kindle, E-Reader, Fully Foldable, Adjustable Angle, Anti-Slip Pads, Black"/>
    <x v="1"/>
    <s v="Accessories&amp;Peripherals"/>
    <s v="TabletAccessories"/>
    <x v="28"/>
    <s v="Stands"/>
    <n v="149"/>
    <n v="499"/>
    <n v="0.7"/>
    <x v="0"/>
    <n v="4.0999999999999996"/>
    <n v="4"/>
    <n v="4.0500000000000007"/>
    <n v="25607"/>
    <n v="17.853921427601112"/>
    <n v="3815443"/>
    <n v="350"/>
    <x v="2"/>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1GGKYKQM"/>
    <s v="Amazon Basics USB Type-C to USB-A 2.0 Male Fast Charging Cable for Laptop - 3 Feet (0.9 Meters), Black"/>
    <x v="1"/>
    <s v="Accessories&amp;Peripherals"/>
    <s v="Cables&amp;Accessories"/>
    <x v="0"/>
    <s v="Cables"/>
    <n v="219"/>
    <n v="700"/>
    <n v="0.69"/>
    <x v="0"/>
    <n v="4.3"/>
    <n v="4"/>
    <n v="4.1460000000000008"/>
    <n v="20053"/>
    <n v="17.836925389969917"/>
    <n v="4391607"/>
    <n v="481"/>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1C8P29T4"/>
    <s v="Bajaj Majesty DX-11 1000W Dry Iron with Advance Soleplate and Anti-bacterial German Coating Technology, White and Blue"/>
    <x v="2"/>
    <s v="Kitchen&amp;HomeAppliances"/>
    <s v="Vacuum,Cleaning&amp;Ironing"/>
    <x v="32"/>
    <s v="Irons,Steamers&amp;Accessories"/>
    <n v="599"/>
    <n v="785"/>
    <n v="0.24"/>
    <x v="1"/>
    <n v="4.2"/>
    <n v="4"/>
    <n v="4.0672727272727256"/>
    <n v="24247"/>
    <n v="17.833672801009719"/>
    <n v="14523953"/>
    <n v="186"/>
    <x v="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LY1FN1K"/>
    <s v="Camel Fabrica Acrylic Ultra Color - 15ml each, 10 Shades"/>
    <x v="2"/>
    <s v="CraftMaterials"/>
    <s v="PaintingMaterials"/>
    <x v="58"/>
    <s v="Paints"/>
    <n v="200"/>
    <n v="230"/>
    <n v="0.13"/>
    <x v="1"/>
    <n v="4.4000000000000004"/>
    <n v="4"/>
    <n v="4.45"/>
    <n v="10170"/>
    <n v="17.832768261689637"/>
    <n v="2034000"/>
    <n v="30"/>
    <x v="0"/>
    <s v="10 assorted ultra shades in 15ml bottle|Confirms to safety standard EN 71 - 3|Camel fabric acrylic colours are permanent on absorbent surfaces"/>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9YV4MW2T"/>
    <s v="Fire-Boltt India's No 1 Smartwatch Brand Talk 2 Bluetooth Calling Smartwatch with Dual Button, Hands On Voice Assistance, 60 Sports Modes, in Built Mic &amp; Speaker with IP68 Rating"/>
    <x v="0"/>
    <s v="WearableTechnology"/>
    <s v="SmartWatches"/>
    <x v="20"/>
    <s v="SmartWatches"/>
    <n v="2199"/>
    <n v="9999"/>
    <n v="0.78"/>
    <x v="0"/>
    <n v="4.2"/>
    <n v="4"/>
    <n v="3.9897959183673479"/>
    <n v="29471"/>
    <n v="17.832032213571956"/>
    <n v="64806729"/>
    <n v="7800"/>
    <x v="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0BN5SNF0"/>
    <s v="ENVIE¬Æ (AA10004PLNi-CD) AA Rechargeable Batteries, Low Self Discharge, AA 1000mAh Ni-CD (Pack of 4)"/>
    <x v="0"/>
    <s v="GeneralPurposeBatteries&amp;BatteryChargers"/>
    <s v="RechargeableBatteries"/>
    <x v="24"/>
    <s v="Batteries"/>
    <n v="250"/>
    <n v="250"/>
    <n v="0"/>
    <x v="1"/>
    <n v="3.9"/>
    <n v="4"/>
    <n v="4.3000000000000007"/>
    <n v="13971"/>
    <n v="17.824611880952119"/>
    <n v="3492750"/>
    <n v="0"/>
    <x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7222HQKP"/>
    <s v="Orico 2.5&quot;(6.3cm) USB 3.0 HDD Enclosure Case Cover for SATA SSD HDD | SATA SSD HDD Enclosure High Speed USB 3.0 | Tool Free Installation | Black"/>
    <x v="1"/>
    <s v="ExternalDevices&amp;DataStorage"/>
    <s v="ExternalHardDisks"/>
    <x v="11"/>
    <s v="ExternalHardDisks"/>
    <n v="657"/>
    <n v="999"/>
    <n v="0.34"/>
    <x v="1"/>
    <n v="4.3"/>
    <n v="4"/>
    <n v="4.3"/>
    <n v="13944"/>
    <n v="17.820999629988894"/>
    <n v="9161208"/>
    <n v="342"/>
    <x v="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7YC8JHMB"/>
    <s v="Aquasure From Aquaguard Amaze RO+UV+MTDS,7L storage water purifier,suitable for borewell,tanker,municipal water (Grey) from Eureka Forbes"/>
    <x v="2"/>
    <s v="Kitchen&amp;HomeAppliances"/>
    <s v="WaterPurifiers&amp;Accessories"/>
    <x v="59"/>
    <s v="WaterFilters&amp;Purifiers"/>
    <n v="8199"/>
    <n v="16000"/>
    <n v="0.49"/>
    <x v="1"/>
    <n v="3.9"/>
    <n v="4"/>
    <n v="4.1749999999999998"/>
    <n v="18497"/>
    <n v="17.815245936084885"/>
    <n v="151656903"/>
    <n v="7801"/>
    <x v="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9YV3K34W"/>
    <s v="Fire-Boltt India's No 1 Smartwatch Brand Talk 2 Bluetooth Calling Smartwatch with Dual Button, Hands On Voice Assistance, 60 Sports Modes, in Built Mic &amp; Speaker with IP68 Rating"/>
    <x v="0"/>
    <s v="WearableTechnology"/>
    <s v="SmartWatches"/>
    <x v="20"/>
    <s v="SmartWatches"/>
    <n v="2199"/>
    <n v="9999"/>
    <n v="0.78"/>
    <x v="0"/>
    <n v="4.2"/>
    <n v="4"/>
    <n v="3.9854166666666675"/>
    <n v="29472"/>
    <n v="17.812518271382519"/>
    <n v="64808928"/>
    <n v="7800"/>
    <x v="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86JTMRYL"/>
    <s v="ESR USB C to Lightning Cable, 10 ft (3 m), MFi-Certified, Braided Nylon Power Delivery Fast Charging for iPhone 14/14 Plus/14 Pro/14 Pro Max, iPhone 13/12/11/X/8 Series, Use with Type-C Chargers, Black"/>
    <x v="1"/>
    <s v="Accessories&amp;Peripherals"/>
    <s v="Cables&amp;Accessories"/>
    <x v="0"/>
    <s v="Cables"/>
    <n v="1519"/>
    <n v="1899"/>
    <n v="0.2"/>
    <x v="1"/>
    <n v="4.4000000000000004"/>
    <n v="4"/>
    <n v="4.1449664429530202"/>
    <n v="19763"/>
    <n v="17.806257076552036"/>
    <n v="30019997"/>
    <n v="380"/>
    <x v="1"/>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7WHQBZLS"/>
    <s v="iQOO vivo Z6 5G (Chromatic Blue, 8GB RAM, 128GB Storage) | Snapdragon 695-6nm Processor | 120Hz FHD+ Display | 5000mAh Battery"/>
    <x v="0"/>
    <s v="Mobiles&amp;Accessories"/>
    <s v="Smartphones&amp;BasicMobiles"/>
    <x v="3"/>
    <s v="Smartphones"/>
    <n v="17999"/>
    <n v="21990"/>
    <n v="0.18"/>
    <x v="1"/>
    <n v="4"/>
    <n v="4"/>
    <n v="4.1066666666666674"/>
    <n v="21350"/>
    <n v="17.779477492377989"/>
    <n v="384278650"/>
    <n v="3991"/>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7WJWRNVK"/>
    <s v="iQOO vivo Z6 5G (Dynamo Black, 6GB RAM, 128GB Storage) | Snapdragon 695-6nm Processor | 120Hz FHD+ Display | 5000mAh Battery"/>
    <x v="0"/>
    <s v="Mobiles&amp;Accessories"/>
    <s v="Smartphones&amp;BasicMobiles"/>
    <x v="3"/>
    <s v="Smartphones"/>
    <n v="16499"/>
    <n v="20990"/>
    <n v="0.21"/>
    <x v="1"/>
    <n v="4"/>
    <n v="4"/>
    <n v="4.1090909090909093"/>
    <n v="21350"/>
    <n v="17.789973051700525"/>
    <n v="352253650"/>
    <n v="4491"/>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KGV7WSV"/>
    <s v="KINGONE Upgraded Stylus Pen, iPad Pencil, Ultra High Precision &amp; Sensitivity, Palm Rejection, Prevents False ON/Off Touch, Power Display, Tilt Sensitivity, Magnetic Adsorption for iPad 2018 and Later"/>
    <x v="0"/>
    <s v="Mobiles&amp;Accessories"/>
    <s v="MobileAccessories"/>
    <x v="60"/>
    <s v="StylusPens"/>
    <n v="2099"/>
    <n v="5999"/>
    <n v="0.65"/>
    <x v="0"/>
    <n v="4.3"/>
    <n v="4"/>
    <n v="4.1199999999999992"/>
    <n v="17129"/>
    <n v="17.4430803354179"/>
    <n v="35953771"/>
    <n v="3900"/>
    <x v="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7WGMMQGP"/>
    <s v="iQOO vivo Z6 5G (Chromatic Blue, 6GB RAM, 128GB Storage) | Snapdragon 695-6nm Processor | 120Hz FHD+ Display | 5000mAh Battery"/>
    <x v="0"/>
    <s v="Mobiles&amp;Accessories"/>
    <s v="Smartphones&amp;BasicMobiles"/>
    <x v="3"/>
    <s v="Smartphones"/>
    <n v="16499"/>
    <n v="20999"/>
    <n v="0.21"/>
    <x v="1"/>
    <n v="4"/>
    <n v="4"/>
    <n v="4.1116279069767447"/>
    <n v="21350"/>
    <n v="17.800956776572949"/>
    <n v="352253650"/>
    <n v="4500"/>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GZSQJPA"/>
    <s v="Philips HL7756/00 Mixer Grinder, 750W, 3 Jars (Black)"/>
    <x v="2"/>
    <s v="Kitchen&amp;HomeAppliances"/>
    <s v="SmallKitchenAppliances"/>
    <x v="41"/>
    <s v="MixerGrinders"/>
    <n v="3699"/>
    <n v="4295"/>
    <n v="0.14000000000000001"/>
    <x v="1"/>
    <n v="4.0999999999999996"/>
    <n v="4"/>
    <n v="4.0166666666666666"/>
    <n v="26543"/>
    <n v="17.769598247532478"/>
    <n v="98182557"/>
    <n v="596"/>
    <x v="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6WMSCN3"/>
    <s v="boAt Airdopes 171 in Ear Bluetooth True Wireless Earbuds with Upto 13 Hours Battery, IPX4, Bluetooth v5.0, Dual Tone Finish with Mic (Mysterious Blue)"/>
    <x v="0"/>
    <s v="Headphones,Earbuds&amp;Accessories"/>
    <s v="Headphones"/>
    <x v="7"/>
    <s v="In-Ear"/>
    <n v="1199"/>
    <n v="5999"/>
    <n v="0.8"/>
    <x v="0"/>
    <n v="3.9"/>
    <n v="4"/>
    <n v="3.7962962962962967"/>
    <n v="47521"/>
    <n v="17.754878065648825"/>
    <n v="56977679"/>
    <n v="4800"/>
    <x v="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1C8P29N0"/>
    <s v="Bajaj DX-6 1000W Dry Iron with Advance Soleplate and Anti-bacterial German Coating Technology, White"/>
    <x v="2"/>
    <s v="Kitchen&amp;HomeAppliances"/>
    <s v="Vacuum,Cleaning&amp;Ironing"/>
    <x v="32"/>
    <s v="Irons,Steamers&amp;Accessories"/>
    <n v="625"/>
    <n v="1400"/>
    <n v="0.55000000000000004"/>
    <x v="0"/>
    <n v="4.2"/>
    <n v="4"/>
    <n v="4.064814814814814"/>
    <n v="23316"/>
    <n v="17.753780586274861"/>
    <n v="14572500"/>
    <n v="775"/>
    <x v="1"/>
    <s v="R.D. &amp; COMPANY Majesty DX 6 1000-Watt Dry Iron (White)"/>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0LY12TH6"/>
    <s v="Camel Oil Pastel with Reusable Plastic Box - 50 Shades"/>
    <x v="2"/>
    <s v="CraftMaterials"/>
    <s v="PaintingMaterials"/>
    <x v="58"/>
    <s v="Paints"/>
    <n v="230"/>
    <n v="230"/>
    <n v="0"/>
    <x v="1"/>
    <n v="4.5"/>
    <n v="5"/>
    <n v="4.4666666666666668"/>
    <n v="9427"/>
    <n v="17.752407429873546"/>
    <n v="2168210"/>
    <n v="0"/>
    <x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7RD611Z8"/>
    <s v="Ambrane 20000mAh Power Bank with 20W Fast Charging, Triple Output, Power Delivery, Type C Input, Made in India, Multi-Layer Protection, Li-Polymer + Type C Cable (Stylo-20k, Black)"/>
    <x v="0"/>
    <s v="Mobiles&amp;Accessories"/>
    <s v="MobileAccessories"/>
    <x v="5"/>
    <s v="Chargers"/>
    <n v="1799"/>
    <n v="2499"/>
    <n v="0.28000000000000003"/>
    <x v="1"/>
    <n v="4.0999999999999996"/>
    <n v="4"/>
    <n v="4.1545454545454552"/>
    <n v="18678"/>
    <n v="17.745532775462145"/>
    <n v="33601722"/>
    <n v="700"/>
    <x v="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6XR9PR5X"/>
    <s v="Amazon Basics HDMI Coupler,Black"/>
    <x v="0"/>
    <s v="HomeAudio"/>
    <s v="Accessories"/>
    <x v="61"/>
    <s v="Adapters"/>
    <n v="209"/>
    <n v="600"/>
    <n v="0.65"/>
    <x v="0"/>
    <n v="4.4000000000000004"/>
    <n v="4"/>
    <n v="4.1500000000000004"/>
    <n v="18872"/>
    <n v="17.744739900604376"/>
    <n v="3944248"/>
    <n v="391"/>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0NFD0ETQ"/>
    <s v="Logitech G402 Hyperion Fury USB Wired Gaming Mouse, 4,000 DPI, Lightweight, 8 Programmable Buttons, Compatible for PC/Mac - Black"/>
    <x v="1"/>
    <s v="Accessories&amp;Peripherals"/>
    <s v="PCGamingPeripherals"/>
    <x v="40"/>
    <s v="GamingMice"/>
    <n v="1995"/>
    <n v="2895"/>
    <n v="0.31"/>
    <x v="1"/>
    <n v="4.5999999999999996"/>
    <n v="5"/>
    <n v="4.4000000000000004"/>
    <n v="10760"/>
    <n v="17.740151578140768"/>
    <n v="21466200"/>
    <n v="900"/>
    <x v="1"/>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8JD36C6H"/>
    <s v="Kingston DataTraveler Exodia DTX/32 GB Pen Drive USB 3.2 Gen 1 (Multicolor)"/>
    <x v="1"/>
    <s v="ExternalDevices&amp;DataStorage"/>
    <s v="PenDrives"/>
    <x v="2"/>
    <s v="PenDrives"/>
    <n v="349"/>
    <n v="450"/>
    <n v="0.22"/>
    <x v="1"/>
    <n v="4.0999999999999996"/>
    <n v="4"/>
    <n v="4.1500000000000004"/>
    <n v="18656"/>
    <n v="17.72399351786272"/>
    <n v="6510944"/>
    <n v="101"/>
    <x v="0"/>
    <s v="Large loop easily attaches to key rings|Practical cap protects the USB plug|Multiple colour options by capacity|Backed by a five-year warranty, free technical support and legendary Kingston reliability"/>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15ZXUDD0"/>
    <s v="Duracell Rechargeable AA 1300mAh Batteries, 4Pcs"/>
    <x v="0"/>
    <s v="GeneralPurposeBatteries&amp;BatteryChargers"/>
    <s v="RechargeableBatteries"/>
    <x v="24"/>
    <s v="Batteries"/>
    <n v="479"/>
    <n v="599"/>
    <n v="0.2"/>
    <x v="1"/>
    <n v="4.3"/>
    <n v="4"/>
    <n v="4.3571428571428568"/>
    <n v="11687"/>
    <n v="17.723725169892901"/>
    <n v="5598073"/>
    <n v="120"/>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7WDKLDRX"/>
    <s v="iQOO Neo 6 5G (Dark Nova, 8GB RAM, 128GB Storage) | Snapdragon¬Æ 870 5G | 80W FlashCharge"/>
    <x v="0"/>
    <s v="Mobiles&amp;Accessories"/>
    <s v="Smartphones&amp;BasicMobiles"/>
    <x v="3"/>
    <s v="Smartphones"/>
    <n v="28999"/>
    <n v="34999"/>
    <n v="0.17"/>
    <x v="1"/>
    <n v="4.4000000000000004"/>
    <n v="4"/>
    <n v="4.1142857142857148"/>
    <n v="20311"/>
    <n v="17.723325344361598"/>
    <n v="588998689"/>
    <n v="6000"/>
    <x v="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75K76YW1"/>
    <s v="Inalsa Hand Blender| Hand Mixer|Beater - Easy Mix, Powerful 250 Watt Motor | Variable 7 Speed Control | 1 Year Warranty | (White/Red)"/>
    <x v="2"/>
    <s v="Kitchen&amp;HomeAppliances"/>
    <s v="SmallKitchenAppliances"/>
    <x v="62"/>
    <s v="HandMixers"/>
    <n v="979"/>
    <n v="1395"/>
    <n v="0.3"/>
    <x v="1"/>
    <n v="4.2"/>
    <n v="4"/>
    <n v="4.2333333333333334"/>
    <n v="15252"/>
    <n v="17.709537310769502"/>
    <n v="14931708"/>
    <n v="416"/>
    <x v="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83342NKJ"/>
    <s v="MI Braided USB Type-C Cable for Charging Adapter (Red)"/>
    <x v="1"/>
    <s v="Accessories&amp;Peripherals"/>
    <s v="Cables&amp;Accessories"/>
    <x v="0"/>
    <s v="Cables"/>
    <n v="349"/>
    <n v="399"/>
    <n v="0.13"/>
    <x v="1"/>
    <n v="4.4000000000000004"/>
    <n v="4"/>
    <n v="4.1432432432432442"/>
    <n v="18757"/>
    <n v="17.704851223852671"/>
    <n v="6546193"/>
    <n v="50"/>
    <x v="0"/>
    <s v="1M Long Cable. Usb 2.0 (Type A)|Toughened Joints|Strong And Sturdy|Country Of Origin: China|6 Months Warranty"/>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8PV1X771"/>
    <s v="Samsung 80 cm (32 inches) Wondertainment Series HD Ready LED Smart TV UA32TE40AAKBXL (Titan Gray)"/>
    <x v="0"/>
    <s v="HomeTheater,TV&amp;Video"/>
    <s v="Televisions"/>
    <x v="22"/>
    <s v="SmartTelevisions"/>
    <n v="15490"/>
    <n v="20900"/>
    <n v="0.26"/>
    <x v="1"/>
    <n v="4.3"/>
    <n v="4"/>
    <n v="4.2"/>
    <n v="16299"/>
    <n v="17.691187938496626"/>
    <n v="252471510"/>
    <n v="5410"/>
    <x v="1"/>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B3RS9DNF"/>
    <s v="Fire-Boltt Phoenix Smart Watch with Bluetooth Calling 1.3&quot;,120+ Sports Modes, 240*240 PX High Res with SpO2, Heart Rate Monitoring &amp; IP67 Rating"/>
    <x v="0"/>
    <s v="WearableTechnology"/>
    <s v="SmartWatches"/>
    <x v="20"/>
    <s v="SmartWatches"/>
    <n v="1999"/>
    <n v="9999"/>
    <n v="0.8"/>
    <x v="0"/>
    <n v="4.3"/>
    <n v="4"/>
    <n v="3.9808510638297876"/>
    <n v="27704"/>
    <n v="17.685162355450792"/>
    <n v="55380296"/>
    <n v="8000"/>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F6S8BT6"/>
    <s v="Samsung 80 cm (32 Inches) Wondertainment Series HD Ready LED Smart TV UA32T4340BKXXL (Glossy Black)"/>
    <x v="0"/>
    <s v="HomeTheater,TV&amp;Video"/>
    <s v="Televisions"/>
    <x v="22"/>
    <s v="SmartTelevisions"/>
    <n v="13490"/>
    <n v="22900"/>
    <n v="0.41"/>
    <x v="1"/>
    <n v="4.3"/>
    <n v="4"/>
    <n v="4.1977272727272732"/>
    <n v="16299"/>
    <n v="17.681614784850254"/>
    <n v="219873510"/>
    <n v="9410"/>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0EYW1U68"/>
    <s v="TP-Link TL-WA855RE 300 Mbps Wi-Fi Range Extender (White)"/>
    <x v="1"/>
    <s v="NetworkingDevices"/>
    <s v="Repeaters&amp;Extenders"/>
    <x v="6"/>
    <s v="Repeaters&amp;Extenders"/>
    <n v="1599"/>
    <n v="3599"/>
    <n v="0.56000000000000005"/>
    <x v="0"/>
    <n v="4.2"/>
    <n v="4"/>
    <n v="4.2"/>
    <n v="16182"/>
    <n v="17.67804794334095"/>
    <n v="25875018"/>
    <n v="2000"/>
    <x v="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7DGD4Z4C"/>
    <s v="Butterfly Jet Elite Mixer Grinder, 750W, 4 Jars (Grey)"/>
    <x v="2"/>
    <s v="Kitchen&amp;HomeAppliances"/>
    <s v="SmallKitchenAppliances"/>
    <x v="41"/>
    <s v="MixerGrinders"/>
    <n v="3499"/>
    <n v="5795"/>
    <n v="0.4"/>
    <x v="1"/>
    <n v="3.9"/>
    <n v="4"/>
    <n v="4.0130434782608697"/>
    <n v="25340"/>
    <n v="17.672736174942738"/>
    <n v="88664660"/>
    <n v="2296"/>
    <x v="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9YLWT89W"/>
    <s v="Sure From Aquaguard Delight NXT RO+UV+UF+Taste Adjuster(MTDS),6L water purifier,8 stages purification,Suitable for borewell,tanker,municipal water(Black) from Eureka Forbes"/>
    <x v="2"/>
    <s v="Kitchen&amp;HomeAppliances"/>
    <s v="WaterPurifiers&amp;Accessories"/>
    <x v="59"/>
    <s v="WaterFilters&amp;Purifiers"/>
    <n v="9199"/>
    <n v="18000"/>
    <n v="0.49"/>
    <x v="1"/>
    <n v="4"/>
    <n v="4"/>
    <n v="4.1999999999999993"/>
    <n v="16020"/>
    <n v="17.659696405765512"/>
    <n v="147367980"/>
    <n v="8801"/>
    <x v="1"/>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B3RRWSF6"/>
    <s v="Fire-Boltt Phoenix Smart Watch with Bluetooth Calling 1.3&quot;,120+ Sports Modes, 240*240 PX High Res with SpO2, Heart Rate Monitoring &amp; IP67 Rating"/>
    <x v="0"/>
    <s v="WearableTechnology"/>
    <s v="SmartWatches"/>
    <x v="20"/>
    <s v="SmartWatches"/>
    <n v="1998"/>
    <n v="9999"/>
    <n v="0.8"/>
    <x v="0"/>
    <n v="4.3"/>
    <n v="4"/>
    <n v="3.973913043478261"/>
    <n v="27696"/>
    <n v="17.653841374550336"/>
    <n v="55336608"/>
    <n v="8001"/>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7TMCXRFV"/>
    <s v="ESR Screen Protector Compatible with iPad Pro 11 Inch (2022/2021/2020/2018) and iPad Air 5/4 (2022/2020, 10.9 Inch), Tempered-Glass Film with Alignment Frame, Scratch Resistant, HD Clarity, 2 Pack"/>
    <x v="1"/>
    <s v="Accessories&amp;Peripherals"/>
    <s v="TabletAccessories"/>
    <x v="37"/>
    <s v="ScreenProtectors"/>
    <n v="1234"/>
    <n v="1599"/>
    <n v="0.23"/>
    <x v="1"/>
    <n v="4.5"/>
    <n v="5"/>
    <n v="4.18"/>
    <n v="16680"/>
    <n v="17.648888304267782"/>
    <n v="20583120"/>
    <n v="365"/>
    <x v="1"/>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7PFJ5W31"/>
    <s v="AGARO Blaze USB 3.0 to USB Type C OTG Adapter"/>
    <x v="0"/>
    <s v="Mobiles&amp;Accessories"/>
    <s v="MobileAccessories"/>
    <x v="63"/>
    <s v="Cables&amp;Adapters"/>
    <n v="139"/>
    <n v="495"/>
    <n v="0.72"/>
    <x v="0"/>
    <n v="4.3"/>
    <n v="4"/>
    <n v="4.25"/>
    <n v="14185"/>
    <n v="17.645404810928174"/>
    <n v="1971715"/>
    <n v="356"/>
    <x v="2"/>
    <s v="Multipurpose Functions|High Speed USB 3.0|Charge and Sync on the go|Power Sharing Function|Metal Body"/>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12MQS060"/>
    <s v="Logitech MK215 Wireless Keyboard and Mouse Combo for Windows, 2.4 GHz Wireless, Compact Design, 2-Year Battery Life(Keyboard),5 Month Battery Life(Mouse) PC/Laptop- Black"/>
    <x v="1"/>
    <s v="Accessories&amp;Peripherals"/>
    <s v="Keyboards,Mice&amp;InputDevices"/>
    <x v="48"/>
    <s v="Keyboard&amp;MouseSets"/>
    <n v="1295"/>
    <n v="1795"/>
    <n v="0.28000000000000003"/>
    <x v="1"/>
    <n v="4.0999999999999996"/>
    <n v="4"/>
    <n v="4"/>
    <n v="25771"/>
    <n v="17.644592490697235"/>
    <n v="33373445"/>
    <n v="500"/>
    <x v="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B3RSDSZ3"/>
    <s v="Fire-Boltt Phoenix Smart Watch with Bluetooth Calling 1.3&quot;,120+ Sports Modes, 240*240 PX High Res with SpO2, Heart Rate Monitoring &amp; IP67 Rating"/>
    <x v="0"/>
    <s v="WearableTechnology"/>
    <s v="SmartWatches"/>
    <x v="20"/>
    <s v="SmartWatches"/>
    <n v="1999"/>
    <n v="9999"/>
    <n v="0.8"/>
    <x v="0"/>
    <n v="4.3"/>
    <n v="4"/>
    <n v="3.9666666666666659"/>
    <n v="27696"/>
    <n v="17.621649833021248"/>
    <n v="55364304"/>
    <n v="8000"/>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7WDK3ZS6"/>
    <s v="iQOO Z6 Lite 5G by vivo (Mystic Night, 6GB RAM, 128GB Storage) | World's First Snapdragon 4 Gen 1 | 120Hz Refresh Rate | 5000mAh Battery | Travel Adapter to be Purchased Separately"/>
    <x v="0"/>
    <s v="Mobiles&amp;Accessories"/>
    <s v="Smartphones&amp;BasicMobiles"/>
    <x v="3"/>
    <s v="Smartphones"/>
    <n v="15499"/>
    <n v="18999"/>
    <n v="0.18"/>
    <x v="1"/>
    <n v="4.0999999999999996"/>
    <n v="4"/>
    <n v="4.1073170731707327"/>
    <n v="19252"/>
    <n v="17.597793472766902"/>
    <n v="298386748"/>
    <n v="3500"/>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HQWXL7"/>
    <s v="iQOO Z6 44W by vivo (Lumina Blue, 6GB RAM, 128GB Storage) | 6.44&quot; FHD+ AMOLED Display | 50% Charge in just 27 mins | in-Display Fingerprint Scanning"/>
    <x v="0"/>
    <s v="Mobiles&amp;Accessories"/>
    <s v="Smartphones&amp;BasicMobiles"/>
    <x v="3"/>
    <s v="Smartphones"/>
    <n v="15499"/>
    <n v="20999"/>
    <n v="0.26"/>
    <x v="1"/>
    <n v="4.0999999999999996"/>
    <n v="4"/>
    <n v="4.1074999999999999"/>
    <n v="19252"/>
    <n v="17.598577222476198"/>
    <n v="298386748"/>
    <n v="5500"/>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LRM4"/>
    <s v="iQOO Z6 44W by vivo (Lumina Blue, 4GB RAM, 128GB Storage) | 6.44&quot; FHD+ AMOLED Display | 50% Charge in just 27 mins | in-Display Fingerprint Scanning"/>
    <x v="0"/>
    <s v="Mobiles&amp;Accessories"/>
    <s v="Smartphones&amp;BasicMobiles"/>
    <x v="3"/>
    <s v="Smartphones"/>
    <n v="13999"/>
    <n v="19999"/>
    <n v="0.3"/>
    <x v="1"/>
    <n v="4.0999999999999996"/>
    <n v="4"/>
    <n v="4.1076923076923073"/>
    <n v="19252"/>
    <n v="17.599401164478277"/>
    <n v="269508748"/>
    <n v="6000"/>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BN2NPBD"/>
    <s v="DIGITEK¬Æ (DRL-14C) Professional (31cm) Dual Temperature LED Ring Light with Tripod Stand &amp; Mini Tripod for YouTube, Photo-Shoot, Video Shoot, Live Stream, Makeup, Vlogging &amp; More"/>
    <x v="0"/>
    <s v="Mobiles&amp;Accessories"/>
    <s v="MobileAccessories"/>
    <x v="64"/>
    <s v="Photo&amp;VideoAccessories"/>
    <n v="1699"/>
    <n v="3495"/>
    <n v="0.51"/>
    <x v="0"/>
    <n v="4.0999999999999996"/>
    <n v="4"/>
    <n v="4.12"/>
    <n v="14371"/>
    <n v="17.128970899154361"/>
    <n v="24416329"/>
    <n v="1796"/>
    <x v="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7WGPKTS4"/>
    <s v="iQOO Z6 44W by vivo (Raven Black, 4GB RAM, 128GB Storage) | 6.44&quot; FHD+ AMOLED Display | 50% Charge in just 27 mins | in-Display Fingerprint Scanning"/>
    <x v="0"/>
    <s v="Mobiles&amp;Accessories"/>
    <s v="Smartphones&amp;BasicMobiles"/>
    <x v="3"/>
    <s v="Smartphones"/>
    <n v="13999"/>
    <n v="19999"/>
    <n v="0.3"/>
    <x v="1"/>
    <n v="4.0999999999999996"/>
    <n v="4"/>
    <n v="4.1078947368421055"/>
    <n v="19252"/>
    <n v="17.600268471848892"/>
    <n v="269508748"/>
    <n v="6000"/>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JV6P1R"/>
    <s v="iQOO Z6 Lite 5G by vivo (Stellar Green, 6GB RAM, 128GB Storage) | World's First Snapdragon 4 Gen 1 | 120Hz Refresh Rate | 5000mAh Battery | Travel Adapter to be Purchased Separately"/>
    <x v="0"/>
    <s v="Mobiles&amp;Accessories"/>
    <s v="Smartphones&amp;BasicMobiles"/>
    <x v="3"/>
    <s v="Smartphones"/>
    <n v="15499"/>
    <n v="18999"/>
    <n v="0.18"/>
    <x v="1"/>
    <n v="4.0999999999999996"/>
    <n v="4"/>
    <n v="4.108108108108107"/>
    <n v="19252"/>
    <n v="17.601182660698992"/>
    <n v="298386748"/>
    <n v="3500"/>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GPKMP5"/>
    <s v="iQOO Z6 44W by vivo (Raven Black, 6GB RAM, 128GB Storage) | 6.44&quot; FHD+ AMOLED Display | 50% Charge in just 27 mins | in-Display Fingerprint Scanning"/>
    <x v="0"/>
    <s v="Mobiles&amp;Accessories"/>
    <s v="Smartphones&amp;BasicMobiles"/>
    <x v="3"/>
    <s v="Smartphones"/>
    <n v="15499"/>
    <n v="20999"/>
    <n v="0.26"/>
    <x v="1"/>
    <n v="4.0999999999999996"/>
    <n v="4"/>
    <n v="4.1083333333333325"/>
    <n v="19253"/>
    <n v="17.602240308060164"/>
    <n v="298402247"/>
    <n v="5500"/>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1M0505SJ"/>
    <s v="Orient Electric Apex-FX 1200mm Ultra High Speed 400 RPM Ceiling Fan (Brown)"/>
    <x v="2"/>
    <s v="Heating,Cooling&amp;AirQuality"/>
    <s v="Fans"/>
    <x v="49"/>
    <s v="CeilingFans"/>
    <n v="1400"/>
    <n v="2485"/>
    <n v="0.44"/>
    <x v="1"/>
    <n v="4.0999999999999996"/>
    <n v="4"/>
    <n v="4.09"/>
    <n v="19998"/>
    <n v="17.591123866823729"/>
    <n v="27997200"/>
    <n v="1085"/>
    <x v="1"/>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7M69276N"/>
    <s v="TP-Link AC1300 USB WiFi Adapter (Archer T3U) - 2.4G/5G Dual Band Mini Wireless Network Adapter for PC Desktop, MU-MIMO Wi-Fi Dongle, USB 3.0, Supports Windows 11,10, 8.1, 8, 7, XP/Mac OS 10.15 and earlier"/>
    <x v="1"/>
    <s v="NetworkingDevices"/>
    <s v="NetworkAdapters"/>
    <x v="9"/>
    <s v="WirelessUSBAdapters"/>
    <n v="1399"/>
    <n v="2499"/>
    <n v="0.44"/>
    <x v="1"/>
    <n v="4.4000000000000004"/>
    <n v="4"/>
    <n v="4.0300000000000011"/>
    <n v="23169"/>
    <n v="17.590651916173606"/>
    <n v="32413431"/>
    <n v="1100"/>
    <x v="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4F5L738"/>
    <s v="Samsung Galaxy M13 5G (Aqua Green, 6GB, 128GB Storage) | 5000mAh Battery | Upto 12GB RAM with RAM Plus"/>
    <x v="0"/>
    <s v="Mobiles&amp;Accessories"/>
    <s v="Smartphones&amp;BasicMobiles"/>
    <x v="3"/>
    <s v="Smartphones"/>
    <n v="13999"/>
    <n v="19499"/>
    <n v="0.28000000000000003"/>
    <x v="1"/>
    <n v="4.0999999999999996"/>
    <n v="4"/>
    <n v="4.1085714285714277"/>
    <n v="18998"/>
    <n v="17.579470880200454"/>
    <n v="265953002"/>
    <n v="5500"/>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52B5X"/>
    <s v="Samsung Galaxy M13 (Midnight Blue, 4GB, 64GB Storage) | 6000mAh Battery | Upto 8GB RAM with RAM Plus"/>
    <x v="0"/>
    <s v="Mobiles&amp;Accessories"/>
    <s v="Smartphones&amp;BasicMobiles"/>
    <x v="3"/>
    <s v="Smartphones"/>
    <n v="10999"/>
    <n v="14999"/>
    <n v="0.27"/>
    <x v="1"/>
    <n v="4.0999999999999996"/>
    <n v="4"/>
    <n v="4.1088235294117652"/>
    <n v="18998"/>
    <n v="17.580549551816276"/>
    <n v="208959002"/>
    <n v="4000"/>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TTTS"/>
    <s v="Samsung Galaxy M13 (Aqua Green, 4GB, 64GB Storage) | 6000mAh Battery | Upto 8GB RAM with RAM Plus"/>
    <x v="0"/>
    <s v="Mobiles&amp;Accessories"/>
    <s v="Smartphones&amp;BasicMobiles"/>
    <x v="3"/>
    <s v="Smartphones"/>
    <n v="10999"/>
    <n v="14999"/>
    <n v="0.27"/>
    <x v="1"/>
    <n v="4.0999999999999996"/>
    <n v="4"/>
    <n v="4.1090909090909093"/>
    <n v="18998"/>
    <n v="17.581693597469418"/>
    <n v="208959002"/>
    <n v="4000"/>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3QNDM"/>
    <s v="Samsung Galaxy M13 5G (Aqua Green, 6GB, 128GB Storage) | 5000mAh Battery | Upto 12GB RAM with RAM Plus"/>
    <x v="0"/>
    <s v="Mobiles&amp;Accessories"/>
    <s v="Smartphones&amp;BasicMobiles"/>
    <x v="3"/>
    <s v="Smartphones"/>
    <n v="13999"/>
    <n v="19499"/>
    <n v="0.28000000000000003"/>
    <x v="1"/>
    <n v="4.0999999999999996"/>
    <n v="4"/>
    <n v="4.1093750000000009"/>
    <n v="18998"/>
    <n v="17.582909145975883"/>
    <n v="265953002"/>
    <n v="5500"/>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XCK3"/>
    <s v="Samsung Galaxy M13 (Aqua Green, 6GB, 128GB Storage) | 6000mAh Battery | Upto 12GB RAM with RAM Plus"/>
    <x v="0"/>
    <s v="Mobiles&amp;Accessories"/>
    <s v="Smartphones&amp;BasicMobiles"/>
    <x v="3"/>
    <s v="Smartphones"/>
    <n v="12999"/>
    <n v="17999"/>
    <n v="0.28000000000000003"/>
    <x v="1"/>
    <n v="4.0999999999999996"/>
    <n v="4"/>
    <n v="4.1096774193548393"/>
    <n v="18998"/>
    <n v="17.584203116966631"/>
    <n v="246955002"/>
    <n v="5000"/>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2ZWL3"/>
    <s v="Samsung Galaxy M13 (Stardust Brown, 6GB, 128GB Storage) | 6000mAh Battery | Upto 12GB RAM with RAM Plus"/>
    <x v="0"/>
    <s v="Mobiles&amp;Accessories"/>
    <s v="Smartphones&amp;BasicMobiles"/>
    <x v="3"/>
    <s v="Smartphones"/>
    <n v="12999"/>
    <n v="17999"/>
    <n v="0.28000000000000003"/>
    <x v="1"/>
    <n v="4.0999999999999996"/>
    <n v="4"/>
    <n v="4.1100000000000003"/>
    <n v="18998"/>
    <n v="17.585583352690097"/>
    <n v="246955002"/>
    <n v="5000"/>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4QZ1H"/>
    <s v="Samsung Galaxy M13 5G (Stardust Brown, 6GB, 128GB Storage) | 5000mAh Battery | Upto 12GB RAM with RAM Plus"/>
    <x v="0"/>
    <s v="Mobiles&amp;Accessories"/>
    <s v="Smartphones&amp;BasicMobiles"/>
    <x v="3"/>
    <s v="Smartphones"/>
    <n v="13999"/>
    <n v="19499"/>
    <n v="0.28000000000000003"/>
    <x v="1"/>
    <n v="4.0999999999999996"/>
    <n v="4"/>
    <n v="4.1103448275862071"/>
    <n v="18998"/>
    <n v="17.587058777084145"/>
    <n v="265953002"/>
    <n v="5500"/>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4F1YC3J"/>
    <s v="Samsung Galaxy M13 5G (Aqua Green, 6GB, 128GB Storage) | 5000mAh Battery | Upto 12GB RAM with RAM Plus"/>
    <x v="0"/>
    <s v="Mobiles&amp;Accessories"/>
    <s v="Smartphones&amp;BasicMobiles"/>
    <x v="3"/>
    <s v="Smartphones"/>
    <n v="13999"/>
    <n v="19499"/>
    <n v="0.28000000000000003"/>
    <x v="1"/>
    <n v="4.0999999999999996"/>
    <n v="4"/>
    <n v="4.1107142857142858"/>
    <n v="18998"/>
    <n v="17.588639588934914"/>
    <n v="265953002"/>
    <n v="5500"/>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PSZ3V"/>
    <s v="Tukzer Capacitive Stylus Pen for Touch Screens Devices, Fine Point, Lightweight Metal Body with Magnetism Cover Cap for Smartphones/Tablets/iPad/iPad Pro/iPhone (Grey)"/>
    <x v="0"/>
    <s v="Mobiles&amp;Accessories"/>
    <s v="MobileAccessories"/>
    <x v="60"/>
    <s v="StylusPens"/>
    <n v="349"/>
    <n v="999"/>
    <n v="0.65"/>
    <x v="0"/>
    <n v="3.8"/>
    <n v="4"/>
    <n v="4.0750000000000002"/>
    <n v="16557"/>
    <n v="17.192457103896828"/>
    <n v="5778393"/>
    <n v="650"/>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752LL57V"/>
    <s v="Casio MJ-12D 150 Steps Check and Correct Desktop Calculator"/>
    <x v="4"/>
    <s v="OfficeElectronics"/>
    <s v="Calculators"/>
    <x v="51"/>
    <s v="Calculators"/>
    <n v="440"/>
    <n v="440"/>
    <n v="0"/>
    <x v="1"/>
    <n v="4.5"/>
    <n v="5"/>
    <n v="4.4666666666666668"/>
    <n v="8610"/>
    <n v="17.576572698565425"/>
    <n v="3788400"/>
    <n v="0"/>
    <x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9GP6FBZT"/>
    <s v="OpenTech¬Æ Military-Grade Tempered Glass Screen Protector Compatible for iPhone 13/13 Pro / 14 with Edge to Edge Coverage and Easy Installation kit (6.1 Inches)"/>
    <x v="0"/>
    <s v="Mobiles&amp;Accessories"/>
    <s v="MobileAccessories"/>
    <x v="65"/>
    <s v="Maintenance,Upkeep&amp;Repairs"/>
    <n v="299"/>
    <n v="999"/>
    <n v="0.7"/>
    <x v="0"/>
    <n v="4.3"/>
    <n v="4"/>
    <n v="4.45"/>
    <n v="8891"/>
    <n v="17.573047570419941"/>
    <n v="2658409"/>
    <n v="700"/>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765B3TH7"/>
    <s v="Gizga Essentials Hard Drive Case Shell, 6.35cm/2.5-inch, Portable Storage Organizer Bag for Earphone USB Cable Power Bank Mobile Charger Digital Gadget Hard Disk, Water Resistance Material, Black"/>
    <x v="1"/>
    <s v="Accessories&amp;Peripherals"/>
    <s v="HardDiskBags"/>
    <x v="39"/>
    <s v="HardDiskBags"/>
    <n v="199"/>
    <n v="599"/>
    <n v="0.67"/>
    <x v="0"/>
    <n v="4.5"/>
    <n v="5"/>
    <n v="4.25"/>
    <n v="13568"/>
    <n v="17.563328330478722"/>
    <n v="2700032"/>
    <n v="400"/>
    <x v="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949SBKMP"/>
    <s v="boAt Flash Edition Smart Watch with Activity Tracker, Multiple Sports Modes, 1.3&quot; Screen, 170+ Watch Faces, Sleep Monitor, Gesture, Camera &amp; Music Control, IP68 &amp; 7 Days Battery Life(Lightning Black)"/>
    <x v="0"/>
    <s v="WearableTechnology"/>
    <s v="SmartWatches"/>
    <x v="20"/>
    <s v="SmartWatches"/>
    <n v="1799"/>
    <n v="6990"/>
    <n v="0.74"/>
    <x v="0"/>
    <n v="4"/>
    <n v="4"/>
    <n v="3.9590909090909081"/>
    <n v="26880"/>
    <n v="17.536577098080851"/>
    <n v="48357120"/>
    <n v="5191"/>
    <x v="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7JB2Y4SR"/>
    <s v="Classmate Octane Colour Burst-Multicolour Gel Pens (Pack of 10) | Gold &amp; Silver Glitter Sparkle Pens|10 colour ink shades for art lovers and kids|Fun at home essentials"/>
    <x v="2"/>
    <s v="CraftMaterials"/>
    <s v="DrawingMaterials"/>
    <x v="66"/>
    <s v="DrawingMedia"/>
    <n v="90"/>
    <n v="100"/>
    <n v="0.1"/>
    <x v="1"/>
    <n v="4.4000000000000004"/>
    <n v="4"/>
    <n v="4.3499999999999996"/>
    <n v="10718"/>
    <n v="17.531171078511143"/>
    <n v="964620"/>
    <n v="10"/>
    <x v="2"/>
    <s v="10 Rich colours with silver and gold options|Comforatble writing grip|Stylish sculpted design"/>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59M539M"/>
    <s v="TP-LINK AC1300 Archer T3U Plus High Gain USB 3.0 Wi-Fi Dongle, Wireless Dual Band MU-MIMO WiFi Adapter with High Gain Antenna, Supports Windows 11/10/8.1/8/7/XP/MacOS"/>
    <x v="1"/>
    <s v="NetworkingDevices"/>
    <s v="NetworkAdapters"/>
    <x v="9"/>
    <s v="WirelessUSBAdapters"/>
    <n v="1699"/>
    <n v="2999"/>
    <n v="0.43"/>
    <x v="1"/>
    <n v="4.4000000000000004"/>
    <n v="4"/>
    <n v="3.9888888888888889"/>
    <n v="24780"/>
    <n v="17.52765176824834"/>
    <n v="42101220"/>
    <n v="1300"/>
    <x v="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0N3XLDW0"/>
    <s v="ENVIE ECR-20 Charger for AA &amp; AAA Rechargeable Batteries"/>
    <x v="0"/>
    <s v="Cameras&amp;Photography"/>
    <s v="Accessories"/>
    <x v="67"/>
    <s v="Batteries&amp;Chargers"/>
    <n v="299"/>
    <n v="400"/>
    <n v="0.25"/>
    <x v="1"/>
    <n v="3.8"/>
    <n v="4"/>
    <n v="3.8"/>
    <n v="40895"/>
    <n v="17.524387162140691"/>
    <n v="12227605"/>
    <n v="101"/>
    <x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83GKDRKR"/>
    <s v="Havells Aqua Plus 1.2 litre Double Wall Kettle / 304 Stainless Steel Inner Body / Cool touch outer body / Wider mouth/ 2 Year warranty (Black, 1500 Watt)"/>
    <x v="2"/>
    <s v="Kitchen&amp;HomeAppliances"/>
    <s v="SmallKitchenAppliances"/>
    <x v="17"/>
    <s v="Kettles&amp;HotWaterDispensers"/>
    <n v="1625"/>
    <n v="2995"/>
    <n v="0.46"/>
    <x v="1"/>
    <n v="4.5"/>
    <n v="5"/>
    <n v="4.0071428571428571"/>
    <n v="23484"/>
    <n v="17.514382190680777"/>
    <n v="38161500"/>
    <n v="1370"/>
    <x v="1"/>
    <s v="Auto shut off function|Integrated stainless steel function. 360¬∞ Cordless Kettle|304 stainless steel interior with no plastic|Energy saving, cool touch outer body with no scalding hazard|Wide mouth for ease filling, pouring and cleanin"/>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8CF3B7N1"/>
    <s v="Portronics Konnect L 1.2M Fast Charging 3A 8 Pin USB Cable with Charge &amp; Sync Function for iPhone, iPad (Grey)"/>
    <x v="1"/>
    <s v="Accessories&amp;Peripherals"/>
    <s v="Cables&amp;Accessories"/>
    <x v="0"/>
    <s v="Cables"/>
    <n v="154"/>
    <n v="399"/>
    <n v="0.61"/>
    <x v="0"/>
    <n v="4.2"/>
    <n v="4"/>
    <n v="4.1414965986394563"/>
    <n v="16905"/>
    <n v="17.510416859813663"/>
    <n v="2603370"/>
    <n v="245"/>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QCWY5XV"/>
    <s v="Mobilife Bluetooth Extendable Selfie Stick with Tripod Stand and Wireless Remote,3-in-1 Multifunctional Selfie Stick Tripod for iPhone Samsung Mi Realme Oppo Vivo Google More,Black"/>
    <x v="0"/>
    <s v="Mobiles&amp;Accessories"/>
    <s v="MobileAccessories"/>
    <x v="64"/>
    <s v="Photo&amp;VideoAccessories"/>
    <n v="599"/>
    <n v="1399"/>
    <n v="0.56999999999999995"/>
    <x v="0"/>
    <n v="4.0999999999999996"/>
    <n v="4"/>
    <n v="4.125"/>
    <n v="14560"/>
    <n v="17.17316370771568"/>
    <n v="8721440"/>
    <n v="800"/>
    <x v="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0MFPCY5C"/>
    <s v="GIZGA essentials Universal Silicone Keyboard Protector Skin for 15.6-inches Laptop (5 x 6 x 3 inches)"/>
    <x v="1"/>
    <s v="Accessories&amp;Peripherals"/>
    <s v="Keyboards,Mice&amp;InputDevices"/>
    <x v="68"/>
    <s v="Keyboard&amp;MiceAccessories"/>
    <n v="39"/>
    <n v="299"/>
    <n v="0.87"/>
    <x v="0"/>
    <n v="3.5"/>
    <n v="4"/>
    <n v="4.1800000000000006"/>
    <n v="15233"/>
    <n v="17.484162316255791"/>
    <n v="594087"/>
    <n v="260"/>
    <x v="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8MC57J31"/>
    <s v="MI 10000mAh Lithium Ion, Lithium Polymer Power Bank Pocket Pro with 22.5 Watt Fast Charging, Dual Input Ports(Micro-USB and Type C), Triple Output Ports, (Black)"/>
    <x v="0"/>
    <s v="Mobiles&amp;Accessories"/>
    <s v="MobileAccessories"/>
    <x v="5"/>
    <s v="Chargers"/>
    <n v="1499"/>
    <n v="2499"/>
    <n v="0.4"/>
    <x v="1"/>
    <n v="4.3"/>
    <n v="4"/>
    <n v="4.1571428571428584"/>
    <n v="15970"/>
    <n v="17.473852055962524"/>
    <n v="23939030"/>
    <n v="1000"/>
    <x v="1"/>
    <s v="22.5W Ultra Fast Charging|Super light-weight and Pocket sized|Power delivery 3.0|Triple output port|Charging time - 6 hours"/>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148NPH9I"/>
    <s v="Logitech K380 Wireless Multi-Device Keyboard for Windows, Apple iOS, Apple TV Android or Chrome, Bluetooth, Compact Space-Saving Design, PC/Mac/Laptop/Smartphone/Tablet (Dark Grey)"/>
    <x v="1"/>
    <s v="Accessories&amp;Peripherals"/>
    <s v="Keyboards,Mice&amp;InputDevices"/>
    <x v="45"/>
    <s v="Keyboards"/>
    <n v="2640"/>
    <n v="3195"/>
    <n v="0.17"/>
    <x v="1"/>
    <n v="4.5"/>
    <n v="5"/>
    <n v="4.1500000000000004"/>
    <n v="16146"/>
    <n v="17.463581157894136"/>
    <n v="42625440"/>
    <n v="555"/>
    <x v="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7W7Z6DVL"/>
    <s v="Infinity (JBL Fuze 100, Wireless Portable Bluetooth Speaker with Mic, Deep Bass, Dual Equalizer, IPX7 Waterproof, Rugged Fabric Design (Black)"/>
    <x v="0"/>
    <s v="HomeAudio"/>
    <s v="Speakers"/>
    <x v="57"/>
    <s v="OutdoorSpeakers"/>
    <n v="1499"/>
    <n v="2999"/>
    <n v="0.5"/>
    <x v="0"/>
    <n v="4.0999999999999996"/>
    <n v="4"/>
    <n v="3.9666666666666663"/>
    <n v="25262"/>
    <n v="17.463190190892597"/>
    <n v="37867738"/>
    <n v="1500"/>
    <x v="1"/>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8MZQBFLN"/>
    <s v="Callas Multipurpose Foldable Laptop Table with Cup Holder | Drawer | Mac Holder | Table Holder Study Table, Breakfast Table, Foldable and Portable/Ergonomic &amp; Rounded Edges/Non-Slip Legs (WA-27-Black)"/>
    <x v="1"/>
    <s v="Accessories&amp;Peripherals"/>
    <s v="LaptopAccessories"/>
    <x v="56"/>
    <s v="Lapdesks"/>
    <n v="849"/>
    <n v="4999"/>
    <n v="0.83"/>
    <x v="0"/>
    <n v="4"/>
    <n v="4"/>
    <n v="4.05"/>
    <n v="20457"/>
    <n v="17.458995855803803"/>
    <n v="17367993"/>
    <n v="4150"/>
    <x v="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B3CPQ5PF"/>
    <s v="OnePlus Nord 2T 5G (Jade Fog, 8GB RAM, 128GB Storage)"/>
    <x v="0"/>
    <s v="Mobiles&amp;Accessories"/>
    <s v="Smartphones&amp;BasicMobiles"/>
    <x v="3"/>
    <s v="Smartphones"/>
    <n v="28999"/>
    <n v="28999"/>
    <n v="0"/>
    <x v="1"/>
    <n v="4.3"/>
    <n v="4"/>
    <n v="4.1111111111111107"/>
    <n v="17415"/>
    <n v="17.435010154802487"/>
    <n v="505017585"/>
    <n v="0"/>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LT9BMPP"/>
    <s v="Logitech G102 USB Light Sync Gaming Mouse with Customizable RGB Lighting, 6 Programmable Buttons, Gaming Grade Sensor, 8K DPI Tracking, 16.8mn Color, Light Weight - Black"/>
    <x v="1"/>
    <s v="Accessories&amp;Peripherals"/>
    <s v="PCGamingPeripherals"/>
    <x v="40"/>
    <s v="GamingMice"/>
    <n v="1495"/>
    <n v="1995"/>
    <n v="0.25"/>
    <x v="1"/>
    <n v="4.5"/>
    <n v="5"/>
    <n v="4.333333333333333"/>
    <n v="10541"/>
    <n v="17.43266638480873"/>
    <n v="15758795"/>
    <n v="500"/>
    <x v="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B23LW7NV"/>
    <s v="Spigen EZ Fit Tempered Glass Screen Protector for iPhone 14 Pro Max - 2 Pack (Sensor Protection)"/>
    <x v="0"/>
    <s v="Mobiles&amp;Accessories"/>
    <s v="MobileAccessories"/>
    <x v="65"/>
    <s v="Maintenance,Upkeep&amp;Repairs"/>
    <n v="999"/>
    <n v="2899"/>
    <n v="0.66"/>
    <x v="0"/>
    <n v="4.7"/>
    <n v="5"/>
    <n v="4.4800000000000004"/>
    <n v="7779"/>
    <n v="17.431588594513808"/>
    <n v="7771221"/>
    <n v="1900"/>
    <x v="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7R2V1W8"/>
    <s v="Bajaj Splendora 3 Litre 3KW IWH Instant Water Heater (Geyser), White"/>
    <x v="2"/>
    <s v="Heating,Cooling&amp;AirQuality"/>
    <s v="WaterHeaters&amp;Geysers"/>
    <x v="29"/>
    <s v="InstantWaterHeaters"/>
    <n v="2599"/>
    <n v="5890"/>
    <n v="0.56000000000000005"/>
    <x v="0"/>
    <n v="4.0999999999999996"/>
    <n v="4"/>
    <n v="4.0181818181818176"/>
    <n v="21783"/>
    <n v="17.431425742933666"/>
    <n v="56614017"/>
    <n v="3291"/>
    <x v="1"/>
    <s v="ABS outer body with SS tank|Copper heating element with efficient longer life|Suitable for 6 bar pressure|Unique Weldfree joint in outer metal body|It come with fire retardent cable and neon indicator for heating"/>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B3CQBRB4"/>
    <s v="OnePlus Nord 2T 5G (Gray Shadow, 8GB RAM, 128GB Storage)"/>
    <x v="0"/>
    <s v="Mobiles&amp;Accessories"/>
    <s v="Smartphones&amp;BasicMobiles"/>
    <x v="3"/>
    <s v="Smartphones"/>
    <n v="28999"/>
    <n v="28999"/>
    <n v="0"/>
    <x v="1"/>
    <n v="4.3"/>
    <n v="4"/>
    <n v="4.1038461538461544"/>
    <n v="17415"/>
    <n v="17.404199845797123"/>
    <n v="505017585"/>
    <n v="0"/>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6394NY5"/>
    <s v="TABLE MAGIC Multipurpose Laptop Table Mat Finish Top Work at Home Study Table (TM Regular- Black) (Alloy Steel)"/>
    <x v="1"/>
    <s v="Accessories&amp;Peripherals"/>
    <s v="LaptopAccessories"/>
    <x v="69"/>
    <s v="LaptopAccessories"/>
    <n v="1399"/>
    <n v="2490"/>
    <n v="0.44"/>
    <x v="1"/>
    <n v="4.3"/>
    <n v="4"/>
    <n v="4.3"/>
    <n v="11074"/>
    <n v="17.390678060048959"/>
    <n v="15492526"/>
    <n v="1091"/>
    <x v="1"/>
    <s v="The 18-in-1 multipurpose table 6-height quick adjustment Min- 54cm (21.25√¢?¬ù) Max-73cm (28.75√¢?¬ù) surely accommodate all age group. Quick and effortless 3 angles adjustment of top, no tool required to assemble or adjust height and angles"/>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8K4RDQ71"/>
    <s v="Tukzer Capacitive Stylus Pen for Touch Screens Devices, Fine Point, Lightweight Metal Body with Magnetism Cover Cap for Smartphones/Tablets/iPad/iPad Pro/iPhone (White)"/>
    <x v="0"/>
    <s v="Mobiles&amp;Accessories"/>
    <s v="MobileAccessories"/>
    <x v="60"/>
    <s v="StylusPens"/>
    <n v="349"/>
    <n v="999"/>
    <n v="0.65"/>
    <x v="0"/>
    <n v="3.8"/>
    <n v="4"/>
    <n v="4.166666666666667"/>
    <n v="16557"/>
    <n v="17.579199492737043"/>
    <n v="5778393"/>
    <n v="650"/>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7Z53L5QL"/>
    <s v="ProElite Faux Leather Smart Flip Case Cover for Apple iPad 10.2&quot; 9th Gen (2021) / 8th Gen / 7th Gen with Stylus Pen, Black"/>
    <x v="1"/>
    <s v="Accessories&amp;Peripherals"/>
    <s v="TabletAccessories"/>
    <x v="70"/>
    <s v="Bags,Cases&amp;Sleeves"/>
    <n v="549"/>
    <n v="1499"/>
    <n v="0.63"/>
    <x v="0"/>
    <n v="4.3"/>
    <n v="4"/>
    <n v="4.3"/>
    <n v="11006"/>
    <n v="17.379176555845124"/>
    <n v="6042294"/>
    <n v="950"/>
    <x v="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B3D39RKV"/>
    <s v="OnePlus Nord 2T 5G (Jade Fog, 12GB RAM, 256GB Storage)"/>
    <x v="0"/>
    <s v="Mobiles&amp;Accessories"/>
    <s v="Smartphones&amp;BasicMobiles"/>
    <x v="3"/>
    <s v="Smartphones"/>
    <n v="33999"/>
    <n v="33999"/>
    <n v="0"/>
    <x v="1"/>
    <n v="4.3"/>
    <n v="4"/>
    <n v="4.0960000000000001"/>
    <n v="17415"/>
    <n v="17.370924712071321"/>
    <n v="592092585"/>
    <n v="0"/>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1MQ2A86A"/>
    <s v="Logitech M331 Silent Plus Wireless Mouse, 2.4GHz with USB Nano Receiver, 1000 DPI Optical Tracking, 3 Buttons, 24 Month Life Battery, PC/Mac/Laptop - Black"/>
    <x v="1"/>
    <s v="Accessories&amp;Peripherals"/>
    <s v="Keyboards,Mice&amp;InputDevices"/>
    <x v="15"/>
    <s v="Mice"/>
    <n v="1295"/>
    <n v="1645"/>
    <n v="0.21"/>
    <x v="1"/>
    <n v="4.5999999999999996"/>
    <n v="5"/>
    <n v="4.2437500000000004"/>
    <n v="12375"/>
    <n v="17.367887651058751"/>
    <n v="16025625"/>
    <n v="350"/>
    <x v="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W56GLOQ"/>
    <s v="Wonderchef Nutri-blend Mixer, Grinder &amp; Blender | Powerful 400W 22000 RPM motor | Stainless steel Blades | 2 unbreakable jars | 2 Years warranty | Online recipe book by Chef Sanjeev Kapoor | Black"/>
    <x v="2"/>
    <s v="Kitchen&amp;HomeAppliances"/>
    <s v="SmallKitchenAppliances"/>
    <x v="71"/>
    <s v="JuicerMixerGrinders"/>
    <n v="2699"/>
    <n v="5000"/>
    <n v="0.46"/>
    <x v="1"/>
    <n v="4"/>
    <n v="4"/>
    <n v="3.9307692307692301"/>
    <n v="26164"/>
    <n v="17.365040751289801"/>
    <n v="70616636"/>
    <n v="2301"/>
    <x v="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G28Z33M"/>
    <s v="realme Buds Classic Wired in Ear Earphones with Mic (Black)"/>
    <x v="0"/>
    <s v="Headphones,Earbuds&amp;Accessories"/>
    <s v="Headphones"/>
    <x v="7"/>
    <s v="In-Ear"/>
    <n v="399"/>
    <n v="699"/>
    <n v="0.43"/>
    <x v="1"/>
    <n v="4"/>
    <n v="4"/>
    <n v="3.7923076923076926"/>
    <n v="37817"/>
    <n v="17.360041452708192"/>
    <n v="15088983"/>
    <n v="300"/>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75JJ5NQC"/>
    <s v="Butterfly Smart Mixer Grinder, 750W, 4 Jars (Grey)"/>
    <x v="2"/>
    <s v="Kitchen&amp;HomeAppliances"/>
    <s v="SmallKitchenAppliances"/>
    <x v="41"/>
    <s v="MixerGrinders"/>
    <n v="3199"/>
    <n v="4999"/>
    <n v="0.36"/>
    <x v="1"/>
    <n v="4"/>
    <n v="4"/>
    <n v="4.0181818181818185"/>
    <n v="20869"/>
    <n v="17.356626568063007"/>
    <n v="66759931"/>
    <n v="1800"/>
    <x v="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5 star,LED light is not there.,Nice look,Better,Nice,Worthy product,Nice product,Noice very high improve that first priority"/>
    <s v="Superb,,Easy to use and low sound hearing good look,Value of the money,Good product,Fine grinding,Nice product,Good"/>
  </r>
  <r>
    <s v="B08BQ947H3"/>
    <s v="LIRAMARK Webcam Cover Slide, Ultra Thin Laptop Camera Cover Slide Blocker for Computer MacBook Pro iMac PC Tablet (Pack of 3)"/>
    <x v="1"/>
    <s v="Accessories&amp;Peripherals"/>
    <s v="LaptopAccessories"/>
    <x v="72"/>
    <s v="CameraPrivacyCovers"/>
    <n v="149"/>
    <n v="149"/>
    <n v="0"/>
    <x v="1"/>
    <n v="4.3"/>
    <n v="4"/>
    <n v="4.3"/>
    <n v="10833"/>
    <n v="17.34959197438009"/>
    <n v="1614117"/>
    <n v="0"/>
    <x v="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7RZZ1QSW"/>
    <s v="SLOVIC¬Æ Tripod Mount Adapter| Tripod Mobile Holder|Tripod Phone Mount(Made in India)| Smartphone Clip Clipper 360 Degree for Taking Magic Video Shots &amp; Pictures."/>
    <x v="0"/>
    <s v="Cameras&amp;Photography"/>
    <s v="Accessories"/>
    <x v="38"/>
    <s v="Tripods&amp;Monopods"/>
    <n v="326"/>
    <n v="799"/>
    <n v="0.59"/>
    <x v="0"/>
    <n v="4.4000000000000004"/>
    <n v="4"/>
    <n v="4.3000000000000007"/>
    <n v="10773"/>
    <n v="17.339220976202725"/>
    <n v="3511998"/>
    <n v="473"/>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72J83V9W"/>
    <s v="Philips PowerPro FC9352/01 Compact Bagless Vacuum Cleaner (Blue)"/>
    <x v="2"/>
    <s v="Kitchen&amp;HomeAppliances"/>
    <s v="Vacuum,Cleaning&amp;Ironing"/>
    <x v="47"/>
    <s v="Vacuums&amp;FloorCare"/>
    <n v="8999"/>
    <n v="9995"/>
    <n v="0.1"/>
    <x v="1"/>
    <n v="4.4000000000000004"/>
    <n v="4"/>
    <n v="4.0736842105263165"/>
    <n v="17994"/>
    <n v="17.334144908765431"/>
    <n v="161928006"/>
    <n v="996"/>
    <x v="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78G6ZF5Z"/>
    <s v="Oraimo 18W USB &amp; Type-C Dual Output Super Fast Charger Wall Adapter PE2.0&amp;Quick Charge 3.0 &amp; Power Delivery 3.0 Compatible for iPhone 13/13 Mini/13 Pro Max/12/12 Pro Max, iPad Mini/Pro, Pixel, Galaxy, Airpods Pro"/>
    <x v="0"/>
    <s v="Mobiles&amp;Accessories"/>
    <s v="MobileAccessories"/>
    <x v="5"/>
    <s v="Chargers"/>
    <n v="699"/>
    <n v="1199"/>
    <n v="0.42"/>
    <x v="1"/>
    <n v="4"/>
    <n v="4"/>
    <n v="4.1500000000000004"/>
    <n v="14404"/>
    <n v="17.257830039858195"/>
    <n v="10068396"/>
    <n v="500"/>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8WRWPM22"/>
    <s v="boAt Micro USB 55 Tangle-free, Sturdy Micro USB Cable with 3A Fast Charging &amp; 480mbps Data Transmission (Black)"/>
    <x v="1"/>
    <s v="Accessories&amp;Peripherals"/>
    <s v="Cables&amp;Accessories"/>
    <x v="0"/>
    <s v="Cables"/>
    <n v="176.63"/>
    <n v="499"/>
    <n v="0.65"/>
    <x v="0"/>
    <n v="4.0999999999999996"/>
    <n v="4"/>
    <n v="4.14109589041096"/>
    <n v="15188"/>
    <n v="17.316113311654746"/>
    <n v="2682656.44"/>
    <n v="322.37"/>
    <x v="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0A7PLVU6"/>
    <s v="Orpat HHB-100E WOB 250-Watt Hand Blender (White)"/>
    <x v="2"/>
    <s v="Kitchen&amp;HomeAppliances"/>
    <s v="SmallKitchenAppliances"/>
    <x v="73"/>
    <s v="HandBlenders"/>
    <n v="753"/>
    <n v="899"/>
    <n v="0.16"/>
    <x v="1"/>
    <n v="4.2"/>
    <n v="4"/>
    <n v="4.0578947368421048"/>
    <n v="18462"/>
    <n v="17.312205525954141"/>
    <n v="13901886"/>
    <n v="146"/>
    <x v="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96NTB9XT"/>
    <s v="Aquaguard Aura RO+UV+UF+Taste Adjuster(MTDS) with Active Copper &amp; Zinc 7L water purifier,8 stages of purification,suitable for borewell,tanker,municipal water(Black) from Eureka Forbes"/>
    <x v="2"/>
    <s v="Kitchen&amp;HomeAppliances"/>
    <s v="WaterPurifiers&amp;Accessories"/>
    <x v="59"/>
    <s v="WaterFilters&amp;Purifiers"/>
    <n v="15999"/>
    <n v="24500"/>
    <n v="0.35"/>
    <x v="1"/>
    <n v="4"/>
    <n v="4"/>
    <n v="4.22"/>
    <n v="11206"/>
    <n v="17.088845149559607"/>
    <n v="179284794"/>
    <n v="8501"/>
    <x v="1"/>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13B2WGT6"/>
    <s v="HealthSense Chef-Mate KS 33 Digital Kitchen Weighing Scale &amp; Food Weight Machine for Health, Fitness, Home Baking &amp; Cooking with Free Bowl, 1 Year Warranty &amp; Batteries Included"/>
    <x v="2"/>
    <s v="Kitchen&amp;HomeAppliances"/>
    <s v="SmallKitchenAppliances"/>
    <x v="31"/>
    <s v="DigitalKitchenScales"/>
    <n v="1099"/>
    <n v="1899"/>
    <n v="0.42"/>
    <x v="1"/>
    <n v="4.3"/>
    <n v="4"/>
    <n v="4.1363636363636358"/>
    <n v="15276"/>
    <n v="17.306702961593039"/>
    <n v="16788324"/>
    <n v="800"/>
    <x v="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89WB69Y1"/>
    <s v="USB Charger, Oraimo Elite Dual Port 5V/2.4A Wall Charger, USB Wall Charger Adapter for iPhone 11/Xs/XS Max/XR/X/8/7/6/Plus, iPad Pro/Air 2/Mini 3/Mini 4, Samsung S4/S5, and More"/>
    <x v="0"/>
    <s v="Mobiles&amp;Accessories"/>
    <s v="MobileAccessories"/>
    <x v="5"/>
    <s v="Chargers"/>
    <n v="249"/>
    <n v="649"/>
    <n v="0.62"/>
    <x v="0"/>
    <n v="4"/>
    <n v="4"/>
    <n v="4.1578947368421062"/>
    <n v="14404"/>
    <n v="17.290660407720956"/>
    <n v="3586596"/>
    <n v="400"/>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LONQBDG"/>
    <s v="AmazonBasics USB Type-C to Micro-B 2.0 Cable - 6 Inches (15.2 Centimeters) - White"/>
    <x v="1"/>
    <s v="Accessories&amp;Peripherals"/>
    <s v="Cables&amp;Accessories"/>
    <x v="0"/>
    <s v="Cables"/>
    <n v="349"/>
    <n v="899"/>
    <n v="0.61"/>
    <x v="0"/>
    <n v="4.0999999999999996"/>
    <n v="4"/>
    <n v="4.1413793103448286"/>
    <n v="14896"/>
    <n v="17.282385103921523"/>
    <n v="5198704"/>
    <n v="550"/>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7Z1YVP72"/>
    <s v="AirCase Protective Laptop Bag Sleeve fits Upto 15.6&quot; Laptop/ MacBook, Wrinkle Free, Padded, Waterproof Light Neoprene case Cover Pouch, for Men &amp; Women, Black- 6 Months Warranty"/>
    <x v="1"/>
    <s v="Accessories&amp;Peripherals"/>
    <s v="LaptopAccessories"/>
    <x v="43"/>
    <s v="Bags&amp;Sleeves"/>
    <n v="449"/>
    <n v="999"/>
    <n v="0.55000000000000004"/>
    <x v="0"/>
    <n v="4.3"/>
    <n v="4"/>
    <n v="4.26"/>
    <n v="11330"/>
    <n v="17.271182700471019"/>
    <n v="5087170"/>
    <n v="55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8ZTJT2R"/>
    <s v="Havells Immersion HB15 1500 Watt (White Blue)"/>
    <x v="2"/>
    <s v="Heating,Cooling&amp;AirQuality"/>
    <s v="WaterHeaters&amp;Geysers"/>
    <x v="42"/>
    <s v="ImmersionRods"/>
    <n v="719"/>
    <n v="1295"/>
    <n v="0.44"/>
    <x v="1"/>
    <n v="4.2"/>
    <n v="4"/>
    <n v="4.0750000000000002"/>
    <n v="17218"/>
    <n v="17.261732298580895"/>
    <n v="12379742"/>
    <n v="576"/>
    <x v="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7WG8PDCW"/>
    <s v="pTron Bullet Pro 36W PD Quick Charger, 3 Port Fast Car Charger Adapter - Compatible with All Smartphones &amp; Tablets (Black)"/>
    <x v="0"/>
    <s v="Mobiles&amp;Accessories"/>
    <s v="MobileAccessories"/>
    <x v="5"/>
    <s v="Chargers"/>
    <n v="349"/>
    <n v="1299"/>
    <n v="0.73"/>
    <x v="0"/>
    <n v="4"/>
    <n v="4"/>
    <n v="4.166666666666667"/>
    <n v="14282"/>
    <n v="17.311747650809057"/>
    <n v="4984418"/>
    <n v="950"/>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9YV42QHZ"/>
    <s v="Fire-Boltt Ninja 3 Smartwatch Full Touch 1.69 &quot; &amp; 60 Sports Modes with IP68, Sp02 Tracking, Over 100 Cloud based watch faces ( Green )"/>
    <x v="0"/>
    <s v="WearableTechnology"/>
    <s v="SmartWatches"/>
    <x v="20"/>
    <s v="SmartWatches"/>
    <n v="1499"/>
    <n v="7999"/>
    <n v="0.81"/>
    <x v="0"/>
    <n v="4.2"/>
    <n v="4"/>
    <n v="3.9581395348837205"/>
    <n v="22638"/>
    <n v="17.237132608337092"/>
    <n v="33934362"/>
    <n v="6500"/>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8GSQXLJ2"/>
    <s v="Crompton Arno Neo 15-L 5 Star Rated Storage Water Heater (Geyser) with Advanced 3 Level Safety (Grey)"/>
    <x v="2"/>
    <s v="Heating,Cooling&amp;AirQuality"/>
    <s v="WaterHeaters&amp;Geysers"/>
    <x v="74"/>
    <s v="StorageWaterHeaters"/>
    <n v="6199"/>
    <n v="10400"/>
    <n v="0.4"/>
    <x v="1"/>
    <n v="4.0999999999999996"/>
    <n v="4"/>
    <n v="4.1416666666666666"/>
    <n v="14391"/>
    <n v="17.221551764314459"/>
    <n v="89209809"/>
    <n v="4201"/>
    <x v="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N6IJG0F"/>
    <s v="Morphy Richards Daisy 1000W Dry Iron with American Heritage Non-Stick Coated Soleplate, White"/>
    <x v="2"/>
    <s v="Kitchen&amp;HomeAppliances"/>
    <s v="Vacuum,Cleaning&amp;Ironing"/>
    <x v="32"/>
    <s v="Irons,Steamers&amp;Accessories"/>
    <n v="559"/>
    <n v="1010"/>
    <n v="0.45"/>
    <x v="1"/>
    <n v="4.0999999999999996"/>
    <n v="4"/>
    <n v="4.0622641509433954"/>
    <n v="17325"/>
    <n v="17.218712191633223"/>
    <n v="9684675"/>
    <n v="451"/>
    <x v="1"/>
    <s v="Aesthetically crafted plastic body|Temperature control for more convenience|Comes with a swivel cord that makes movement easy|American heritage non stick coated sole plate|Comes with a neon indicator|Unique floral design with Wooden Pattern Handle|Warranty: 2 years on product"/>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9YV463SW"/>
    <s v="Fire-Boltt Ninja 3 Smartwatch Full Touch 1.69 &quot; &amp; 60 Sports Modes with IP68, Sp02 Tracking, Over 100 Cloud based watch faces ( Silver )"/>
    <x v="0"/>
    <s v="WearableTechnology"/>
    <s v="SmartWatches"/>
    <x v="20"/>
    <s v="SmartWatches"/>
    <n v="1499"/>
    <n v="9999"/>
    <n v="0.85"/>
    <x v="0"/>
    <n v="4.2"/>
    <n v="4"/>
    <n v="3.9523809523809517"/>
    <n v="22638"/>
    <n v="17.212054803635798"/>
    <n v="33934362"/>
    <n v="8500"/>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073QGKAS"/>
    <s v="Bajaj ATX 4 750-Watt Pop-up Toaster (White)"/>
    <x v="2"/>
    <s v="Kitchen&amp;HomeAppliances"/>
    <s v="SmallKitchenAppliances"/>
    <x v="75"/>
    <s v="Pop-upToasters"/>
    <n v="1499"/>
    <n v="1499"/>
    <n v="0"/>
    <x v="1"/>
    <n v="4.3"/>
    <n v="4"/>
    <n v="4.333333333333333"/>
    <n v="9331"/>
    <n v="17.203223830527431"/>
    <n v="13987169"/>
    <n v="0"/>
    <x v="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7PFJ5VQD"/>
    <s v="Agaro Blaze USBA to micro +Type C 2in1 Braided 1.2M Cable"/>
    <x v="1"/>
    <s v="Accessories&amp;Peripherals"/>
    <s v="Cables&amp;Accessories"/>
    <x v="0"/>
    <s v="Cables"/>
    <n v="159"/>
    <n v="595"/>
    <n v="0.73"/>
    <x v="0"/>
    <n v="4.3"/>
    <n v="4"/>
    <n v="4.1416666666666675"/>
    <n v="14184"/>
    <n v="17.195493183712838"/>
    <n v="2255256"/>
    <n v="436"/>
    <x v="2"/>
    <s v="1.2 Meters Long Cable|Nylon Braided Cable|Quick Charging and Data sync ensures rapid charging at 2.4A|Alloy Shell Connectors and 100 percent Pure Copper|Sturdy and Durable with 10000 + bend lifespan"/>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798PJPCL"/>
    <s v="Portronics My buddy plus Adjustable Laptop cooling Table (Brown)"/>
    <x v="1"/>
    <s v="Accessories&amp;Peripherals"/>
    <s v="LaptopAccessories"/>
    <x v="56"/>
    <s v="Lapdesks"/>
    <n v="1889"/>
    <n v="2699"/>
    <n v="0.3"/>
    <x v="1"/>
    <n v="4.3"/>
    <n v="4"/>
    <n v="4.0545454545454538"/>
    <n v="17394"/>
    <n v="17.192993610502626"/>
    <n v="32857266"/>
    <n v="810"/>
    <x v="1"/>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YV4RG4D"/>
    <s v="Fire-Boltt Ninja 3 Smartwatch Full Touch 1.69 &amp; 60 Sports Modes with IP68, Sp02 Tracking, Over 100 Cloud based watch faces - Black"/>
    <x v="0"/>
    <s v="WearableTechnology"/>
    <s v="SmartWatches"/>
    <x v="20"/>
    <s v="SmartWatches"/>
    <n v="1499"/>
    <n v="7999"/>
    <n v="0.81"/>
    <x v="0"/>
    <n v="4.2"/>
    <n v="4"/>
    <n v="3.9463414634146337"/>
    <n v="22636"/>
    <n v="17.185602275686861"/>
    <n v="33931364"/>
    <n v="6500"/>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0LXTFMRS"/>
    <s v="PIDILITE Fevicryl Acrylic Colours Sunflower Kit (10 Colors x 15 ml) DIY Paint, Rich Pigment, Non-Craking Paint for Canvas, Wood, Leather, Earthenware, Metal, Diwali Gifts for Diwali"/>
    <x v="2"/>
    <s v="CraftMaterials"/>
    <s v="PaintingMaterials"/>
    <x v="58"/>
    <s v="Paints"/>
    <n v="191"/>
    <n v="225"/>
    <n v="0.15"/>
    <x v="1"/>
    <n v="4.4000000000000004"/>
    <n v="4"/>
    <n v="4.45"/>
    <n v="7203"/>
    <n v="17.166202983456358"/>
    <n v="1375773"/>
    <n v="34"/>
    <x v="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8ZN4B121"/>
    <s v="WeCool Bluetooth Extendable Selfie Sticks with Wireless Remote and Tripod Stand, 3-in-1 Multifunctional Selfie Stick with Tripod Stand Compatible with iPhone/OnePlus/Samsung/Oppo/Vivo and All Phones"/>
    <x v="0"/>
    <s v="Mobiles&amp;Accessories"/>
    <s v="MobileAccessories"/>
    <x v="64"/>
    <s v="Photo&amp;VideoAccessories"/>
    <n v="539"/>
    <n v="1599"/>
    <n v="0.66"/>
    <x v="0"/>
    <n v="3.8"/>
    <n v="4"/>
    <n v="4.1333333333333329"/>
    <n v="14648"/>
    <n v="17.218672979882314"/>
    <n v="7895272"/>
    <n v="1060"/>
    <x v="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0V4BGDKU"/>
    <s v="TP-Link UE300 USB 3.0 to RJ45 Gigabit Ethernet Network Adapter - Plug and Play"/>
    <x v="1"/>
    <s v="NetworkingDevices"/>
    <s v="NetworkAdapters"/>
    <x v="9"/>
    <s v="WirelessUSBAdapters"/>
    <n v="1099"/>
    <n v="1899"/>
    <n v="0.42"/>
    <x v="1"/>
    <n v="4.5"/>
    <n v="5"/>
    <n v="3.9374999999999996"/>
    <n v="22420"/>
    <n v="17.130703978544933"/>
    <n v="24639580"/>
    <n v="800"/>
    <x v="1"/>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09DA69W6"/>
    <s v="KENT Gold Optima Gravity Water Purifier (11016) | UF Technology Based | Non-Electric &amp; Chemical Free | Counter Top | 10L Storage | White"/>
    <x v="2"/>
    <s v="Kitchen&amp;HomeAppliances"/>
    <s v="WaterPurifiers&amp;Accessories"/>
    <x v="59"/>
    <s v="WaterFilters&amp;Purifiers"/>
    <n v="1699"/>
    <n v="1900"/>
    <n v="0.11"/>
    <x v="1"/>
    <n v="3.6"/>
    <n v="4"/>
    <n v="4.2444444444444436"/>
    <n v="11456"/>
    <n v="17.228500986683535"/>
    <n v="19463744"/>
    <n v="201"/>
    <x v="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5PWLLY6"/>
    <s v="Crompton Hill Briz Deco 1200mm (48 inch) High Speed Designer Ceiling Fan (Smoked Brown)"/>
    <x v="2"/>
    <s v="Heating,Cooling&amp;AirQuality"/>
    <s v="Fans"/>
    <x v="49"/>
    <s v="CeilingFans"/>
    <n v="1804"/>
    <n v="2380"/>
    <n v="0.24"/>
    <x v="1"/>
    <n v="4"/>
    <n v="4"/>
    <n v="4.0888888888888886"/>
    <n v="15382"/>
    <n v="17.120345585950851"/>
    <n v="27749128"/>
    <n v="576"/>
    <x v="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XLCFSSN"/>
    <s v="Amazonbasics Nylon Braided Usb-C To Lightning Cable, Fast Charging Mfi Certified Smartphone, Iphone Charger (6-Foot, Dark Grey)"/>
    <x v="1"/>
    <s v="Accessories&amp;Peripherals"/>
    <s v="Cables&amp;Accessories"/>
    <x v="0"/>
    <s v="Cables"/>
    <n v="899"/>
    <n v="1900"/>
    <n v="0.53"/>
    <x v="0"/>
    <n v="4.4000000000000004"/>
    <n v="4"/>
    <n v="4.140559440559441"/>
    <n v="13552"/>
    <n v="17.108938342893094"/>
    <n v="12183248"/>
    <n v="1001"/>
    <x v="1"/>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DPLCM6T"/>
    <s v="LG 80 cm (32 inches) HD Ready Smart LED TV 32LM563BPTC (Dark Iron Gray)"/>
    <x v="0"/>
    <s v="HomeTheater,TV&amp;Video"/>
    <s v="Televisions"/>
    <x v="22"/>
    <s v="SmartTelevisions"/>
    <n v="13490"/>
    <n v="21990"/>
    <n v="0.39"/>
    <x v="1"/>
    <n v="4.3"/>
    <n v="4"/>
    <n v="4.1953488372093029"/>
    <n v="11976"/>
    <n v="17.110092747436894"/>
    <n v="161556240"/>
    <n v="8500"/>
    <x v="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B8SRZ5SV"/>
    <s v="AmazonBasics USB C to Lightning Aluminum with Nylon Braided MFi Certified Charging Cable (Grey, 1.2 meter)"/>
    <x v="1"/>
    <s v="Accessories&amp;Peripherals"/>
    <s v="Cables&amp;Accessories"/>
    <x v="0"/>
    <s v="Cables"/>
    <n v="949"/>
    <n v="1999"/>
    <n v="0.53"/>
    <x v="0"/>
    <n v="4.4000000000000004"/>
    <n v="4"/>
    <n v="4.1387323943661976"/>
    <n v="13552"/>
    <n v="17.101388923275149"/>
    <n v="12860848"/>
    <n v="1050"/>
    <x v="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V175NP7"/>
    <s v="boAt Wave Lite Smartwatch with 1.69 Inches(4.29cm) HD Display, Heart Rate &amp; SpO2 Level Monitor, Multiple Watch Faces, Activity Tracker, Multiple Sports Modes &amp; IP68 (Scarlet Red)"/>
    <x v="0"/>
    <s v="WearableTechnology"/>
    <s v="SmartWatches"/>
    <x v="20"/>
    <s v="SmartWatches"/>
    <n v="1499"/>
    <n v="6990"/>
    <n v="0.79"/>
    <x v="0"/>
    <n v="3.9"/>
    <n v="4"/>
    <n v="3.9400000000000004"/>
    <n v="21796"/>
    <n v="17.093283093333273"/>
    <n v="32672204"/>
    <n v="5491"/>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9V12K8NT"/>
    <s v="boAt Wave Lite Smartwatch with 1.69&quot; HD Display, Sleek Metal Body, HR &amp; SpO2 Level Monitor, 140+ Watch Faces, Activity Tracker, Multiple Sports Modes, IP68 &amp; 7 Days Battery Life(Active Black)"/>
    <x v="0"/>
    <s v="WearableTechnology"/>
    <s v="SmartWatches"/>
    <x v="20"/>
    <s v="SmartWatches"/>
    <n v="1499"/>
    <n v="6990"/>
    <n v="0.79"/>
    <x v="0"/>
    <n v="3.9"/>
    <n v="4"/>
    <n v="3.9410256410256417"/>
    <n v="21796"/>
    <n v="17.097732730999116"/>
    <n v="32672204"/>
    <n v="5491"/>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8SSC5D9"/>
    <s v="AmazonBasics USB C to Lightning Aluminum with Nylon Braided MFi Certified Charging Cable (Grey, 1.8 meter)"/>
    <x v="1"/>
    <s v="Accessories&amp;Peripherals"/>
    <s v="Cables&amp;Accessories"/>
    <x v="0"/>
    <s v="Cables"/>
    <n v="949"/>
    <n v="1999"/>
    <n v="0.53"/>
    <x v="0"/>
    <n v="4.4000000000000004"/>
    <n v="4"/>
    <n v="4.1368794326241138"/>
    <n v="13552"/>
    <n v="17.093732419690994"/>
    <n v="12860848"/>
    <n v="1050"/>
    <x v="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83KDSXC"/>
    <s v="USHA Armor AR1100WB 1100 W Dry Iron with Black Weilburger Soleplate (Purple)"/>
    <x v="2"/>
    <s v="Kitchen&amp;HomeAppliances"/>
    <s v="Vacuum,Cleaning&amp;Ironing"/>
    <x v="32"/>
    <s v="Irons,Steamers&amp;Accessories"/>
    <n v="599"/>
    <n v="990"/>
    <n v="0.39"/>
    <x v="1"/>
    <n v="3.9"/>
    <n v="4"/>
    <n v="4.0615384615384604"/>
    <n v="16166"/>
    <n v="17.093510334082175"/>
    <n v="9683434"/>
    <n v="391"/>
    <x v="1"/>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9V17S2BG"/>
    <s v="boAt Wave Lite Smartwatch with 1.69&quot; HD Display, Heart Rate &amp; SpO2 Level Monitor, Multiple Watch Faces, Activity Tracker, Multiple Sports Modes &amp; IP68 (Deep Blue)"/>
    <x v="0"/>
    <s v="WearableTechnology"/>
    <s v="SmartWatches"/>
    <x v="20"/>
    <s v="SmartWatches"/>
    <n v="1499"/>
    <n v="6990"/>
    <n v="0.79"/>
    <x v="0"/>
    <n v="3.9"/>
    <n v="4"/>
    <n v="3.9421052631578952"/>
    <n v="21796"/>
    <n v="17.102416560121053"/>
    <n v="32672204"/>
    <n v="5491"/>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GNC2592"/>
    <s v="Portronics CLAMP X Car-Vent Mobile Holder 360 Degree Rotational(Black)"/>
    <x v="0"/>
    <s v="Mobiles&amp;Accessories"/>
    <s v="MobileAccessories"/>
    <x v="44"/>
    <s v="AutomobileAccessories"/>
    <n v="599"/>
    <n v="999"/>
    <n v="0.4"/>
    <x v="1"/>
    <n v="4"/>
    <n v="4"/>
    <n v="4"/>
    <n v="18654"/>
    <n v="17.083181013507392"/>
    <n v="11173746"/>
    <n v="400"/>
    <x v="1"/>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8YDFX7Y1"/>
    <s v="ZEBRONICS Zeb-Dash Plus 2.4GHz High Precision Wireless Mouse with up to 1600 DPI, Power Saving Mode, Nano Receiver and Plug &amp; Play Usage - USB"/>
    <x v="1"/>
    <s v="Accessories&amp;Peripherals"/>
    <s v="Keyboards,Mice&amp;InputDevices"/>
    <x v="15"/>
    <s v="Mice"/>
    <n v="299"/>
    <n v="449"/>
    <n v="0.33"/>
    <x v="1"/>
    <n v="3.5"/>
    <n v="4"/>
    <n v="4.2200000000000006"/>
    <n v="11827"/>
    <n v="17.187685752904223"/>
    <n v="3536273"/>
    <n v="150"/>
    <x v="0"/>
    <s v="DESIGN: Wireless Mouse with Ergonomic form factor|BUTTONS: 4 Buttons: Left/Right/Scroll Click/DPI Switch|RECEIVER: USB Nano Receiver|FEATURES: 2.4GHz High Precision mouse with Power saving mode|TRACKING: 800/1200/1600 DPI Optical Sensor|USAGE: Best for Laptop/PC/Mac"/>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7N8RQ6W7"/>
    <s v="Portronics MODESK POR-122 Universal Mobile Tabletop Holder (Black)"/>
    <x v="0"/>
    <s v="Mobiles&amp;Accessories"/>
    <s v="MobileAccessories"/>
    <x v="28"/>
    <s v="Stands"/>
    <n v="134"/>
    <n v="699"/>
    <n v="0.81"/>
    <x v="0"/>
    <n v="4.0999999999999996"/>
    <n v="4"/>
    <n v="4.0428571428571436"/>
    <n v="16685"/>
    <n v="17.070366910101836"/>
    <n v="2235790"/>
    <n v="565"/>
    <x v="2"/>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8CF3D7QR"/>
    <s v="Portronics Konnect L POR-1081 Fast Charging 3A Type-C Cable 1.2Meter with Charge &amp; Sync Function for All Type-C Devices (Grey)"/>
    <x v="1"/>
    <s v="Accessories&amp;Peripherals"/>
    <s v="Cables&amp;Accessories"/>
    <x v="0"/>
    <s v="Cables"/>
    <n v="154"/>
    <n v="339"/>
    <n v="0.55000000000000004"/>
    <x v="0"/>
    <n v="4.3"/>
    <n v="4"/>
    <n v="4.1350000000000007"/>
    <n v="13391"/>
    <n v="17.064505897084384"/>
    <n v="2062214"/>
    <n v="185"/>
    <x v="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B3MWYCHQ"/>
    <s v="Fire-Boltt Ring 3 Smart Watch 1.8 Biggest Display with Advanced Bluetooth Calling Chip, Voice Assistance,118 Sports Modes, in Built Calculator &amp; Games, SpO2, Heart Rate Monitoring"/>
    <x v="0"/>
    <s v="WearableTechnology"/>
    <s v="SmartWatches"/>
    <x v="20"/>
    <s v="SmartWatches"/>
    <n v="2999"/>
    <n v="9999"/>
    <n v="0.7"/>
    <x v="0"/>
    <n v="4.2"/>
    <n v="4"/>
    <n v="3.9432432432432436"/>
    <n v="20879"/>
    <n v="17.033748084399456"/>
    <n v="62616121"/>
    <n v="7000"/>
    <x v="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7W9KYT62"/>
    <s v="TP-Link AC1200 Archer A6 Smart WiFi, 5GHz Gigabit Dual Band MU-MIMO Wireless Internet Router, Long Range Coverage by 4 Antennas, Qualcomm Chipset"/>
    <x v="1"/>
    <s v="NetworkingDevices"/>
    <s v="Routers"/>
    <x v="12"/>
    <s v="Routers"/>
    <n v="2499"/>
    <n v="3999"/>
    <n v="0.38"/>
    <x v="1"/>
    <n v="4.4000000000000004"/>
    <n v="4"/>
    <n v="4.1500000000000004"/>
    <n v="12679"/>
    <n v="17.027944902214713"/>
    <n v="31684821"/>
    <n v="1500"/>
    <x v="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0UGZWM2I"/>
    <s v="COI Note Pad/Memo Book with Sticky Notes &amp; Clip Holder with Pen for Gifting"/>
    <x v="4"/>
    <s v="OfficePaperProducts"/>
    <s v="Paper"/>
    <x v="76"/>
    <s v="Stationery"/>
    <n v="198"/>
    <n v="800"/>
    <n v="0.75"/>
    <x v="0"/>
    <n v="4.0999999999999996"/>
    <n v="4"/>
    <n v="4.2884615384615383"/>
    <n v="9344"/>
    <n v="17.027676637969456"/>
    <n v="1850112"/>
    <n v="602"/>
    <x v="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1EY310UM"/>
    <s v="Philips GC181 Heavy Weight 1000-Watt Dry Iron, Pack of 1"/>
    <x v="2"/>
    <s v="Kitchen&amp;HomeAppliances"/>
    <s v="Vacuum,Cleaning&amp;Ironing"/>
    <x v="32"/>
    <s v="Irons,Steamers&amp;Accessories"/>
    <n v="1321"/>
    <n v="1545"/>
    <n v="0.14000000000000001"/>
    <x v="1"/>
    <n v="4.3"/>
    <n v="4"/>
    <n v="4.0647058823529401"/>
    <n v="15453"/>
    <n v="17.027219219794851"/>
    <n v="20413413"/>
    <n v="224"/>
    <x v="1"/>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7JNVF678"/>
    <s v="Wayona Nylon Braided USB Data Sync and Fast Charging 3A Short Power Bank Cable For iPhones, iPad Air, iPad mini, iPod Nano and iPod Touch (Grey)"/>
    <x v="1"/>
    <s v="Accessories&amp;Peripherals"/>
    <s v="Cables&amp;Accessories"/>
    <x v="0"/>
    <s v="Cables"/>
    <n v="349"/>
    <n v="999"/>
    <n v="0.65"/>
    <x v="0"/>
    <n v="4.2"/>
    <n v="4"/>
    <n v="4.1338129496402889"/>
    <n v="13120"/>
    <n v="17.0229050441264"/>
    <n v="4578880"/>
    <n v="650"/>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1F25X6RQ"/>
    <s v="Samsung Ehs64 Ehs64Avfwecinu Hands-Free Wired In Ear Earphones With Mic With Remote Note (White)"/>
    <x v="0"/>
    <s v="Headphones,Earbuds&amp;Accessories"/>
    <s v="Headphones"/>
    <x v="7"/>
    <s v="In-Ear"/>
    <n v="499"/>
    <n v="499"/>
    <n v="0"/>
    <x v="1"/>
    <n v="4.2"/>
    <n v="4"/>
    <n v="3.7840000000000003"/>
    <n v="31539"/>
    <n v="17.023692631149075"/>
    <n v="15737961"/>
    <n v="0"/>
    <x v="0"/>
    <s v="In Ear Volume Control|Design: Canal phone|Headphone Jack: 3.5mm|6 months warranty"/>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7S7DCJKS"/>
    <s v="IT2M Designer Mouse Pad for Laptop/Computer (9.2 X 7.6 Inches, 12788)"/>
    <x v="1"/>
    <s v="Accessories&amp;Peripherals"/>
    <s v="Keyboards,Mice&amp;InputDevices"/>
    <x v="68"/>
    <s v="Keyboard&amp;MiceAccessories"/>
    <n v="199"/>
    <n v="499"/>
    <n v="0.6"/>
    <x v="0"/>
    <n v="4.3"/>
    <n v="4"/>
    <n v="4.2555555555555564"/>
    <n v="9998"/>
    <n v="17.022037396551266"/>
    <n v="1989602"/>
    <n v="300"/>
    <x v="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7JPJJZ2H"/>
    <s v="Wayona Nylon Braided Lightning USB Data Sync &amp; 3A Charging Cable for iPhones, iPad Air, iPad Mini, iPod Nano and iPod Touch (3 FT Pack of 1, Grey)"/>
    <x v="1"/>
    <s v="Accessories&amp;Peripherals"/>
    <s v="Cables&amp;Accessories"/>
    <x v="0"/>
    <s v="Cables"/>
    <n v="399"/>
    <n v="1299"/>
    <n v="0.69"/>
    <x v="0"/>
    <n v="4.2"/>
    <n v="4"/>
    <n v="4.1333333333333337"/>
    <n v="13120"/>
    <n v="17.020930000032639"/>
    <n v="5234880"/>
    <n v="900"/>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8WRBG3XW"/>
    <s v="boAt Type C A325 Tangle-free, Sturdy Type C Cable with 3A Rapid Charging &amp; 480mbps Data Transmission(Black)"/>
    <x v="1"/>
    <s v="Accessories&amp;Peripherals"/>
    <s v="Cables&amp;Accessories"/>
    <x v="0"/>
    <s v="Cables"/>
    <n v="199"/>
    <n v="499"/>
    <n v="0.6"/>
    <x v="0"/>
    <n v="4.0999999999999996"/>
    <n v="4"/>
    <n v="4.1328467153284683"/>
    <n v="13045"/>
    <n v="17.008637147915177"/>
    <n v="2595955"/>
    <n v="300"/>
    <x v="2"/>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7R99NBVB"/>
    <s v="Gizga Essentials Cable Organiser, Cord Management System for PC, TV, Home Theater, Speaker &amp; Cables, Reusable Cable Organizer for Desk, WFH Accessories, Organizer Tape Roll, Reusable Cable Ties Strap"/>
    <x v="6"/>
    <s v="Electrical"/>
    <s v="CordManagement"/>
    <x v="77"/>
    <s v="Cable Organiser"/>
    <n v="249"/>
    <n v="599"/>
    <n v="0.57999999999999996"/>
    <x v="0"/>
    <n v="4.5"/>
    <n v="5"/>
    <n v="4.5"/>
    <n v="5985"/>
    <n v="16.997115206268777"/>
    <n v="1490265"/>
    <n v="350"/>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7X2L5Z8C"/>
    <s v="Logitech Pebble M350 Wireless Mouse with Bluetooth or USB - Silent, Slim Computer Mouse with Quiet Click for Laptop, Notebook, PC and Mac - Graphite"/>
    <x v="1"/>
    <s v="Accessories&amp;Peripherals"/>
    <s v="Keyboards,Mice&amp;InputDevices"/>
    <x v="15"/>
    <s v="Mice"/>
    <n v="1490"/>
    <n v="2295"/>
    <n v="0.35"/>
    <x v="1"/>
    <n v="4.5999999999999996"/>
    <n v="5"/>
    <n v="4.2714285714285714"/>
    <n v="10652"/>
    <n v="17.203058659705171"/>
    <n v="15871480"/>
    <n v="805"/>
    <x v="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7Z1X6VFC"/>
    <s v="AirCase Protective Laptop Bag Sleeve fits Upto 13.3&quot; Laptop/ MacBook, Wrinkle Free, Padded, Waterproof Light Neoprene case Cover Pouch, for Men &amp; Women, Black- 6 Months Warranty"/>
    <x v="1"/>
    <s v="Accessories&amp;Peripherals"/>
    <s v="LaptopAccessories"/>
    <x v="43"/>
    <s v="Bags&amp;Sleeves"/>
    <n v="449"/>
    <n v="999"/>
    <n v="0.55000000000000004"/>
    <x v="0"/>
    <n v="4.4000000000000004"/>
    <n v="4"/>
    <n v="4.25"/>
    <n v="9940"/>
    <n v="16.989077813639252"/>
    <n v="4463060"/>
    <n v="55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1D5H8ZI8"/>
    <s v="AmazonBasics 3 Feet High Speed HDMI Male to Female 2.0 Extension Cable"/>
    <x v="0"/>
    <s v="HomeTheater,TV&amp;Video"/>
    <s v="Accessories"/>
    <x v="0"/>
    <s v="Cables"/>
    <n v="229"/>
    <n v="595"/>
    <n v="0.62"/>
    <x v="0"/>
    <n v="4.3"/>
    <n v="4"/>
    <n v="4.1330882352941183"/>
    <n v="12835"/>
    <n v="16.980502493417873"/>
    <n v="2939215"/>
    <n v="366"/>
    <x v="0"/>
    <s v="Supports full 1080p HD viewing with digital transfer at rates up to 102Gbps - for excellent picture quality|24k gold plated connectors with braided cable core to further enhance picture quality|1 year limited warranty"/>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0P93X0VO"/>
    <s v="Classmate Pulse 6 Subject Notebook - Unruled, 300 Pages, Spiral Binding, 240mm*180mm"/>
    <x v="4"/>
    <s v="OfficePaperProducts"/>
    <s v="Paper"/>
    <x v="76"/>
    <s v="Stationery"/>
    <n v="114"/>
    <n v="120"/>
    <n v="0.05"/>
    <x v="1"/>
    <n v="4.2"/>
    <n v="4"/>
    <n v="4.2960000000000003"/>
    <n v="8938"/>
    <n v="16.974737274544882"/>
    <n v="1018932"/>
    <n v="6"/>
    <x v="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1VNHMX2"/>
    <s v="Philips Daily Collection HD2582/00 830-Watt 2-Slice Pop-up Toaster (White)"/>
    <x v="2"/>
    <s v="Kitchen&amp;HomeAppliances"/>
    <s v="SmallKitchenAppliances"/>
    <x v="75"/>
    <s v="Pop-upToasters"/>
    <n v="2095"/>
    <n v="2095"/>
    <n v="0"/>
    <x v="1"/>
    <n v="4.5"/>
    <n v="5"/>
    <n v="4.3499999999999996"/>
    <n v="7949"/>
    <n v="16.966597009655644"/>
    <n v="16653155"/>
    <n v="0"/>
    <x v="1"/>
    <s v="Frequency: 50-60 Hz, Wattage: 830 W, Integrated cord storage,operating Voltage: 220 - 240 volts. Power : 760-900 W"/>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0KIE28X0"/>
    <s v="Camel Artist Acrylic Color Box - 9ml Tubes, 12 Shades"/>
    <x v="2"/>
    <s v="CraftMaterials"/>
    <s v="PaintingMaterials"/>
    <x v="58"/>
    <s v="Paints"/>
    <n v="310"/>
    <n v="310"/>
    <n v="0"/>
    <x v="1"/>
    <n v="4.5"/>
    <n v="5"/>
    <n v="4.5"/>
    <n v="5882"/>
    <n v="16.96319481774351"/>
    <n v="1823420"/>
    <n v="0"/>
    <x v="0"/>
    <s v="Set of 12 assorted Shades in 9 ml tubes"/>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7P1BR7L8"/>
    <s v="Philips HD6975/00 25 Litre Digital Oven Toaster Grill, Grey, 25 liter"/>
    <x v="2"/>
    <s v="Kitchen&amp;HomeAppliances"/>
    <s v="SmallKitchenAppliances"/>
    <x v="78"/>
    <s v="OvenToasterGrills"/>
    <n v="8599"/>
    <n v="8995"/>
    <n v="0.04"/>
    <x v="1"/>
    <n v="4.4000000000000004"/>
    <n v="4"/>
    <n v="4.25"/>
    <n v="9734"/>
    <n v="16.950427812388213"/>
    <n v="83702666"/>
    <n v="396"/>
    <x v="1"/>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8BJN4MP3"/>
    <s v="HUL Pureit Eco Water Saver Mineral RO+UV+MF AS wall mounted/Counter top Black 10L Water Purifier"/>
    <x v="2"/>
    <s v="Kitchen&amp;HomeAppliances"/>
    <s v="WaterPurifiers&amp;Accessories"/>
    <x v="59"/>
    <s v="WaterFilters&amp;Purifiers"/>
    <n v="13999"/>
    <n v="24850"/>
    <n v="0.44"/>
    <x v="1"/>
    <n v="4.4000000000000004"/>
    <n v="4"/>
    <n v="4.3249999999999993"/>
    <n v="8948"/>
    <n v="17.091424747453459"/>
    <n v="125263052"/>
    <n v="10851"/>
    <x v="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0NM6MO26"/>
    <s v="Prestige PIC 16.0+ 1900W Induction Cooktop with Soft Touch Push Buttons (Black)"/>
    <x v="2"/>
    <s v="Kitchen&amp;HomeAppliances"/>
    <s v="SmallKitchenAppliances"/>
    <x v="30"/>
    <s v="InductionCooktop"/>
    <n v="2698"/>
    <n v="3945"/>
    <n v="0.32"/>
    <x v="1"/>
    <n v="4"/>
    <n v="4"/>
    <n v="4.0571428571428569"/>
    <n v="15034"/>
    <n v="16.947105354456802"/>
    <n v="40561732"/>
    <n v="1247"/>
    <x v="1"/>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1F262EUU"/>
    <s v="Samsung Original EHS64 Wired in Ear Earphones with Mic, Black"/>
    <x v="0"/>
    <s v="Headphones,Earbuds&amp;Accessories"/>
    <s v="Headphones"/>
    <x v="7"/>
    <s v="In-Ear"/>
    <n v="949"/>
    <n v="999"/>
    <n v="0.05"/>
    <x v="1"/>
    <n v="4.2"/>
    <n v="4"/>
    <n v="3.7666666666666662"/>
    <n v="31539"/>
    <n v="16.945712361873195"/>
    <n v="29930511"/>
    <n v="50"/>
    <x v="1"/>
    <s v="In Ear Volume Control. Water Resistant: Yes|Design: Canal phone|Headphone Jack: 3.5mm|6 months warranty"/>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116MIKKC"/>
    <s v="Goldmedal Curve Plus 202042 Plastic Spice 3-Pin 240V Universal Travel Adaptor (White)"/>
    <x v="0"/>
    <s v="Mobiles&amp;Accessories"/>
    <s v="MobileAccessories"/>
    <x v="5"/>
    <s v="Chargers"/>
    <n v="99"/>
    <n v="171"/>
    <n v="0.42"/>
    <x v="1"/>
    <n v="4.5"/>
    <n v="5"/>
    <n v="4.1764705882352944"/>
    <n v="11339"/>
    <n v="16.933972169031708"/>
    <n v="1122561"/>
    <n v="72"/>
    <x v="2"/>
    <s v="LED indicator|Trendy two colours|Compatible with worldwide plugs|Ergonomic product design"/>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0LZLQ624"/>
    <s v="Classmate Soft Cover 6 Subject Spiral Binding Notebook, Single Line, 300 Pages"/>
    <x v="4"/>
    <s v="OfficePaperProducts"/>
    <s v="Paper"/>
    <x v="76"/>
    <s v="Stationery"/>
    <n v="157"/>
    <n v="160"/>
    <n v="0.02"/>
    <x v="1"/>
    <n v="4.5"/>
    <n v="5"/>
    <n v="4.3"/>
    <n v="8618"/>
    <n v="16.92246458705992"/>
    <n v="1353026"/>
    <n v="3"/>
    <x v="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WGPBXY9"/>
    <s v="Pigeon by Stovekraft Quartz Electric Kettle (14299) 1.7 Litre with Stainless Steel Body, used for boiling Water, making tea and coffee, instant noodles, soup etc. 1500 Watt (Silver)"/>
    <x v="2"/>
    <s v="Kitchen&amp;HomeAppliances"/>
    <s v="SmallKitchenAppliances"/>
    <x v="17"/>
    <s v="Kettles&amp;HotWaterDispensers"/>
    <n v="899"/>
    <n v="1249"/>
    <n v="0.28000000000000003"/>
    <x v="1"/>
    <n v="3.9"/>
    <n v="4"/>
    <n v="3.9888888888888889"/>
    <n v="17424"/>
    <n v="16.917567005004965"/>
    <n v="15664176"/>
    <n v="350"/>
    <x v="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1892MIPA"/>
    <s v="AO Smith HSE-VAS-X-015 Storage 15 Litre Vertical Water Heater (Geyser) White 4 Star"/>
    <x v="2"/>
    <s v="Heating,Cooling&amp;AirQuality"/>
    <s v="WaterHeaters&amp;Geysers"/>
    <x v="74"/>
    <s v="StorageWaterHeaters"/>
    <n v="7349"/>
    <n v="10900"/>
    <n v="0.33"/>
    <x v="1"/>
    <n v="4.2"/>
    <n v="4"/>
    <n v="4.1454545454545455"/>
    <n v="11957"/>
    <n v="16.903748167112401"/>
    <n v="87871993"/>
    <n v="3551"/>
    <x v="1"/>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0CEQEGPI"/>
    <s v="Logitech MK270r USB Wireless Keyboard and Mouse Set for Windows, 2.4 GHz Wireless, Spill-resistant Design, 8 Multimedia &amp; Shortcut Keys, 2-Year Battery Life, PC/Laptop- Black"/>
    <x v="1"/>
    <s v="Accessories&amp;Peripherals"/>
    <s v="Keyboards,Mice&amp;InputDevices"/>
    <x v="48"/>
    <s v="Keyboard&amp;MouseSets"/>
    <n v="1345"/>
    <n v="2295"/>
    <n v="0.41"/>
    <x v="1"/>
    <n v="4.2"/>
    <n v="4"/>
    <n v="3.9857142857142853"/>
    <n v="17413"/>
    <n v="16.903009895635055"/>
    <n v="23420485"/>
    <n v="950"/>
    <x v="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1M5967SY"/>
    <s v="TIZUM High Speed HDMI Cable Aura -Gold Plated-High Speed Data 10.2Gbps, 3D, 4K, HD 1080P (10 Ft/ 3 M)"/>
    <x v="0"/>
    <s v="HomeTheater,TV&amp;Video"/>
    <s v="Accessories"/>
    <x v="0"/>
    <s v="Cables"/>
    <n v="379"/>
    <n v="999"/>
    <n v="0.62"/>
    <x v="0"/>
    <n v="4.2"/>
    <n v="4"/>
    <n v="4.1318518518518532"/>
    <n v="12153"/>
    <n v="16.87745472308076"/>
    <n v="4605987"/>
    <n v="620"/>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M4GGIVU"/>
    <s v="Tizum High Speed HDMI Cable with Ethernet | Supports 3D 4K | for All HDMI Devices Laptop Computer Gaming Console TV Set Top Box (1.5 Meter/ 5 Feet)"/>
    <x v="0"/>
    <s v="HomeTheater,TV&amp;Video"/>
    <s v="Accessories"/>
    <x v="0"/>
    <s v="Cables"/>
    <n v="199"/>
    <n v="699"/>
    <n v="0.72"/>
    <x v="0"/>
    <n v="4.2"/>
    <n v="4"/>
    <n v="4.1313432835820914"/>
    <n v="12153"/>
    <n v="16.875377364488475"/>
    <n v="2418447"/>
    <n v="500"/>
    <x v="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0O2R38C4"/>
    <s v="Luminous Vento Deluxe 150 mm Exhaust Fan for Kitchen, Bathroom with Strong Air Suction, Rust Proof Body and Dust Protection Shutters (2-Year Warranty, White)"/>
    <x v="2"/>
    <s v="Heating,Cooling&amp;AirQuality"/>
    <s v="Fans"/>
    <x v="79"/>
    <s v="ExhaustFans"/>
    <n v="999"/>
    <n v="1490"/>
    <n v="0.33"/>
    <x v="1"/>
    <n v="4.0999999999999996"/>
    <n v="4"/>
    <n v="4.1000000000000005"/>
    <n v="12999"/>
    <n v="16.867167744458033"/>
    <n v="12986001"/>
    <n v="491"/>
    <x v="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06LW0WDQ"/>
    <s v="Amazon Basics 16-Gauge Speaker Wire - 50 Feet"/>
    <x v="0"/>
    <s v="HomeTheater,TV&amp;Video"/>
    <s v="Accessories"/>
    <x v="0"/>
    <s v="Cables"/>
    <n v="399"/>
    <n v="795"/>
    <n v="0.5"/>
    <x v="0"/>
    <n v="4.4000000000000004"/>
    <n v="4"/>
    <n v="4.1308270676691743"/>
    <n v="12091"/>
    <n v="16.86409381424869"/>
    <n v="4824309"/>
    <n v="396"/>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7SRM58TP"/>
    <s v="AGARO Regal 800 Watts Handheld Vacuum Cleaner, Lightweight &amp; Durable Body, Small/Mini Size ( Black)"/>
    <x v="2"/>
    <s v="Kitchen&amp;HomeAppliances"/>
    <s v="Vacuum,Cleaning&amp;Ironing"/>
    <x v="47"/>
    <s v="Vacuums&amp;FloorCare"/>
    <n v="1665"/>
    <n v="2099"/>
    <n v="0.21"/>
    <x v="1"/>
    <n v="4"/>
    <n v="4"/>
    <n v="4.0555555555555562"/>
    <n v="14368"/>
    <n v="16.860674320498497"/>
    <n v="23922720"/>
    <n v="434"/>
    <x v="1"/>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9RMQYHLH"/>
    <s v="realme narzo 50 (Speed Blue, 4GB RAM+64GB Storage) Helio G96 Processor | 50MP AI Triple Camera | 120Hz Ultra Smooth Display"/>
    <x v="0"/>
    <s v="Mobiles&amp;Accessories"/>
    <s v="Smartphones&amp;BasicMobiles"/>
    <x v="3"/>
    <s v="Smartphones"/>
    <n v="12999"/>
    <n v="15999"/>
    <n v="0.19"/>
    <x v="1"/>
    <n v="4.2"/>
    <n v="4"/>
    <n v="4.0875000000000004"/>
    <n v="13246"/>
    <n v="16.849155429680465"/>
    <n v="172184754"/>
    <n v="3000"/>
    <x v="1"/>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7JPX9CR7"/>
    <s v="Dell WM118 Wireless Mouse, 2.4 Ghz with USB Nano Receiver, Optical Tracking, 12-Months Battery Life, Ambidextrous, Pc/Mac/Laptop - Black."/>
    <x v="1"/>
    <s v="Accessories&amp;Peripherals"/>
    <s v="Keyboards,Mice&amp;InputDevices"/>
    <x v="15"/>
    <s v="Mice"/>
    <n v="569"/>
    <n v="1299"/>
    <n v="0.56000000000000005"/>
    <x v="0"/>
    <n v="4.4000000000000004"/>
    <n v="4"/>
    <n v="4.2461538461538462"/>
    <n v="9275"/>
    <n v="16.846024065086187"/>
    <n v="5277475"/>
    <n v="730"/>
    <x v="1"/>
    <s v="Enjoy the freedom of an easy and reliable wireless connection|Designed to enhance daily productivity|Long, efficient battery life|Power Source Type: Battery Powered"/>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7RX42D3D"/>
    <s v="Tosaa T2STSR Sandwich Gas Toaster Regular (Black)"/>
    <x v="2"/>
    <s v="Kitchen&amp;HomeAppliances"/>
    <s v="SmallKitchenAppliances"/>
    <x v="35"/>
    <s v="SandwichMakers"/>
    <n v="260"/>
    <n v="350"/>
    <n v="0.26"/>
    <x v="1"/>
    <n v="3.9"/>
    <n v="4"/>
    <n v="4.09"/>
    <n v="13127"/>
    <n v="16.843432143304199"/>
    <n v="3413020"/>
    <n v="90"/>
    <x v="0"/>
    <s v="Consumes Lower Gas|Even Distribution Of Heat|Color: Black, Material: Nonstick|Sandwich Made Crispier and Perfect|Warranty: 6 months warranty|Includes: 1- sandwich toaster"/>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7Y5FDPKV"/>
    <s v="KENT 16051 Hand Blender 300 W | 5 Variable Speed Control | Multiple Beaters &amp; Dough Hooks | Turbo Function"/>
    <x v="2"/>
    <s v="Kitchen&amp;HomeAppliances"/>
    <s v="SmallKitchenAppliances"/>
    <x v="73"/>
    <s v="HandBlenders"/>
    <n v="1745"/>
    <n v="2400"/>
    <n v="0.27"/>
    <x v="1"/>
    <n v="4.2"/>
    <n v="4"/>
    <n v="4.0500000000000007"/>
    <n v="14160"/>
    <n v="16.811930387279499"/>
    <n v="24709200"/>
    <n v="655"/>
    <x v="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9XB8GFBQ"/>
    <s v="Redmi 10A (Charcoal Black, 4GB RAM, 64GB Storage) | 2 Ghz Octa Core Helio G25 | 5000 mAh Battery | Finger Print Sensor | Upto 5GB RAM with RAM Booster"/>
    <x v="0"/>
    <s v="Mobiles&amp;Accessories"/>
    <s v="Smartphones&amp;BasicMobiles"/>
    <x v="3"/>
    <s v="Smartphones"/>
    <n v="8999"/>
    <n v="11999"/>
    <n v="0.25"/>
    <x v="1"/>
    <n v="4"/>
    <n v="4"/>
    <n v="4.0826086956521745"/>
    <n v="12796"/>
    <n v="16.767715528616055"/>
    <n v="115151204"/>
    <n v="3000"/>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0YQLG7GK"/>
    <s v="PHILIPS HL1655/00 Hand Blender, White Jar 250W"/>
    <x v="2"/>
    <s v="Kitchen&amp;HomeAppliances"/>
    <s v="SmallKitchenAppliances"/>
    <x v="73"/>
    <s v="HandBlenders"/>
    <n v="1695"/>
    <n v="1695"/>
    <n v="0"/>
    <x v="1"/>
    <n v="4.2"/>
    <n v="4"/>
    <n v="4.0411764705882351"/>
    <n v="14290"/>
    <n v="16.791341290628434"/>
    <n v="24221550"/>
    <n v="0"/>
    <x v="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9XB7DPW1"/>
    <s v="Redmi 10A (Sea Blue, 4GB RAM, 64GB Storage) | 2 Ghz Octa Core Helio G25 | 5000 mAh Battery | Finger Print Sensor | Upto 5GB RAM with RAM Booster"/>
    <x v="0"/>
    <s v="Mobiles&amp;Accessories"/>
    <s v="Smartphones&amp;BasicMobiles"/>
    <x v="3"/>
    <s v="Smartphones"/>
    <n v="8999"/>
    <n v="11999"/>
    <n v="0.25"/>
    <x v="1"/>
    <n v="4"/>
    <n v="4"/>
    <n v="4.0863636363636369"/>
    <n v="12796"/>
    <n v="16.783137476289774"/>
    <n v="115151204"/>
    <n v="3000"/>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9XB7SRQ5"/>
    <s v="Redmi 10A (Slate Grey, 4GB RAM, 64GB Storage) | 2 Ghz Octa Core Helio G25 | 5000 mAh Battery | Finger Print Sensor | Upto 5GB RAM with RAM Booster"/>
    <x v="0"/>
    <s v="Mobiles&amp;Accessories"/>
    <s v="Smartphones&amp;BasicMobiles"/>
    <x v="3"/>
    <s v="Smartphones"/>
    <n v="8999"/>
    <n v="11999"/>
    <n v="0.25"/>
    <x v="1"/>
    <n v="4"/>
    <n v="4"/>
    <n v="4.090476190476191"/>
    <n v="12796"/>
    <n v="16.800028180884802"/>
    <n v="115151204"/>
    <n v="3000"/>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Good.,Best at the price,Good phone,NICE,Value for money,‡§†‡•Ä‡§ï-‡§†‡§æ‡§ï hai ‚ò∫Ô∏è,Overall review,Good"/>
    <s v="Camera and display is very poor quality and battery üîã is very good nothing bad,Nice phone at reasonable price.,Good,NICE,Value for money,Theek hai ü•∞,Not bad,Good"/>
  </r>
  <r>
    <s v="B0B5B6PQCT"/>
    <s v="boAt Wave Call Smart Watch, Smart Talk with Advanced Dedicated Bluetooth Calling Chip, 1.69‚Äù HD Display with 550 NITS &amp; 70% Color Gamut, 150+ Watch Faces, Multi-Sport Modes,HR,SpO2, IP68(Active Black)"/>
    <x v="0"/>
    <s v="WearableTechnology"/>
    <s v="SmartWatches"/>
    <x v="20"/>
    <s v="SmartWatches"/>
    <n v="1999"/>
    <n v="7990"/>
    <n v="0.75"/>
    <x v="0"/>
    <n v="3.8"/>
    <n v="4"/>
    <n v="3.9361111111111109"/>
    <n v="17831"/>
    <n v="16.733195773900224"/>
    <n v="35644169"/>
    <n v="5991"/>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0LHZW3XY"/>
    <s v="Luxor 5 Subject Single Ruled Notebook - A5 Size, 70 GSM, 300 Pages"/>
    <x v="4"/>
    <s v="OfficePaperProducts"/>
    <s v="Paper"/>
    <x v="76"/>
    <s v="Stationery"/>
    <n v="125"/>
    <n v="180"/>
    <n v="0.31"/>
    <x v="1"/>
    <n v="4.4000000000000004"/>
    <n v="4"/>
    <n v="4.2913043478260864"/>
    <n v="8053"/>
    <n v="16.761884670186451"/>
    <n v="1006625"/>
    <n v="55"/>
    <x v="2"/>
    <s v="Twin wiro binding|Paper color: White|Paper density: 70 gsm"/>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B244R4KB"/>
    <s v="Spigen EZ Fit Tempered Glass Screen Protector for iPhone 14 Pro - 2 Pack (Sensor Protection)"/>
    <x v="0"/>
    <s v="Mobiles&amp;Accessories"/>
    <s v="MobileAccessories"/>
    <x v="65"/>
    <s v="Maintenance,Upkeep&amp;Repairs"/>
    <n v="999"/>
    <n v="2899"/>
    <n v="0.66"/>
    <x v="0"/>
    <n v="4.5999999999999996"/>
    <n v="5"/>
    <n v="4.4249999999999998"/>
    <n v="6129"/>
    <n v="16.759512599743985"/>
    <n v="6122871"/>
    <n v="1900"/>
    <x v="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9WMTJPG7"/>
    <s v="Crompton InstaBliss 3-L Instant Water Heater (Geyser) with Advanced 4 Level Safety"/>
    <x v="2"/>
    <s v="Heating,Cooling&amp;AirQuality"/>
    <s v="WaterHeaters&amp;Geysers"/>
    <x v="29"/>
    <s v="InstantWaterHeaters"/>
    <n v="2599"/>
    <n v="4400"/>
    <n v="0.41"/>
    <x v="1"/>
    <n v="4.0999999999999996"/>
    <n v="4"/>
    <n v="4.0142857142857133"/>
    <n v="14947"/>
    <n v="16.75796925798436"/>
    <n v="38847253"/>
    <n v="1801"/>
    <x v="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79S811J3"/>
    <s v="Redgear Cosmo 7,1 Usb Gaming Wired Over Ear Headphones With Mic With Virtual Surround Sound,50Mm Driver, Rgb Leds &amp; Remote Control(Black)"/>
    <x v="1"/>
    <s v="Accessories&amp;Peripherals"/>
    <s v="PCGamingPeripherals"/>
    <x v="80"/>
    <s v="Headsets"/>
    <n v="1990"/>
    <n v="2999"/>
    <n v="0.34"/>
    <x v="1"/>
    <n v="4.3"/>
    <n v="4"/>
    <n v="4.0333333333333341"/>
    <n v="14237"/>
    <n v="16.752244254023967"/>
    <n v="28331630"/>
    <n v="1009"/>
    <x v="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B5CGTBKV"/>
    <s v="boAt Wave Call Smart Watch, Smart Talk with Advanced Dedicated Bluetooth Calling Chip, 1.69‚Äù HD Display with 550 NITS &amp; 70% Color Gamut, 150+ Watch Faces, Multi-Sport Modes,HR,SpO2(Caribbean Green)"/>
    <x v="0"/>
    <s v="WearableTechnology"/>
    <s v="SmartWatches"/>
    <x v="20"/>
    <s v="SmartWatches"/>
    <n v="1999"/>
    <n v="7990"/>
    <n v="0.75"/>
    <x v="0"/>
    <n v="3.8"/>
    <n v="4"/>
    <n v="3.9399999999999995"/>
    <n v="17833"/>
    <n v="16.749920123485026"/>
    <n v="35648167"/>
    <n v="5991"/>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KR5P3YD"/>
    <s v="Zebronics Wired Keyboard and Mouse Combo with 104 Keys and a USB Mouse with 1200 DPI - JUDWAA 750"/>
    <x v="1"/>
    <s v="Accessories&amp;Peripherals"/>
    <s v="Keyboards,Mice&amp;InputDevices"/>
    <x v="48"/>
    <s v="Keyboard&amp;MouseSets"/>
    <n v="448"/>
    <n v="699"/>
    <n v="0.36"/>
    <x v="1"/>
    <n v="3.9"/>
    <n v="4"/>
    <n v="3.9499999999999997"/>
    <n v="17348"/>
    <n v="16.745134065741862"/>
    <n v="7771904"/>
    <n v="251"/>
    <x v="0"/>
    <s v="Keyboard : Standard keyboard|Rupee key, Comfortable|Silent Durable keys|Mouse : Ergonomic design, Accurate optical sensor|High resolution enabling faster navigation"/>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7Z1Z77ZZ"/>
    <s v="AirCase Protective Laptop Bag Sleeve fits Upto 14.1&quot; Laptop/ MacBook, Wrinkle Free, Padded, Waterproof Light Neoprene case Cover Pouch, for Men &amp; Women, Black- 6 Months Warranty"/>
    <x v="1"/>
    <s v="Accessories&amp;Peripherals"/>
    <s v="LaptopAccessories"/>
    <x v="43"/>
    <s v="Bags&amp;Sleeves"/>
    <n v="449"/>
    <n v="999"/>
    <n v="0.55000000000000004"/>
    <x v="0"/>
    <n v="4.3"/>
    <n v="4"/>
    <n v="4.2"/>
    <n v="9701"/>
    <n v="16.74481733521819"/>
    <n v="4355749"/>
    <n v="55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NW4UWN6"/>
    <s v="Prestige PKGSS 1.7L 1500W Electric Kettle (Stainless Steel)"/>
    <x v="2"/>
    <s v="Kitchen&amp;HomeAppliances"/>
    <s v="SmallKitchenAppliances"/>
    <x v="17"/>
    <s v="Kettles&amp;HotWaterDispensers"/>
    <n v="1043"/>
    <n v="1345"/>
    <n v="0.22"/>
    <x v="1"/>
    <n v="3.8"/>
    <n v="4"/>
    <n v="3.9923076923076923"/>
    <n v="15592"/>
    <n v="16.739465410338571"/>
    <n v="16262456"/>
    <n v="302"/>
    <x v="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B5D39BCD"/>
    <s v="boAt Wave Call Smart Watch, Smart Talk with Advanced Dedicated Bluetooth Calling Chip, 1.69‚Äù HD Display with 550 NITS &amp; 70% Color Gamut, 150+ Watch Faces, Multi-Sport Modes, HR, SpO2, IP68(Deep Blue)"/>
    <x v="0"/>
    <s v="WearableTechnology"/>
    <s v="SmartWatches"/>
    <x v="20"/>
    <s v="SmartWatches"/>
    <n v="1999"/>
    <n v="7990"/>
    <n v="0.75"/>
    <x v="0"/>
    <n v="3.8"/>
    <n v="4"/>
    <n v="3.9441176470588224"/>
    <n v="17831"/>
    <n v="16.767233159965276"/>
    <n v="35644169"/>
    <n v="5991"/>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46D5CBP"/>
    <s v="Casio FX-991ES Plus-2nd Edition Scientific Calculator, Black"/>
    <x v="4"/>
    <s v="OfficeElectronics"/>
    <s v="Calculators"/>
    <x v="51"/>
    <s v="Calculators"/>
    <n v="1295"/>
    <n v="1295"/>
    <n v="0"/>
    <x v="1"/>
    <n v="4.5"/>
    <n v="5"/>
    <n v="4.45"/>
    <n v="5760"/>
    <n v="16.734215544758044"/>
    <n v="7459200"/>
    <n v="0"/>
    <x v="1"/>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B5DDJNH4"/>
    <s v="boAt Wave Call Smart Watch, Smart Talk with Advanced Dedicated Bluetooth Calling Chip, 1.69‚Äù HD Display with 550 NITS &amp; 70% Color Gamut, 150+ Watch Faces, Multi-Sport Modes, HR, SpO2, IP68(Mauve)"/>
    <x v="0"/>
    <s v="WearableTechnology"/>
    <s v="SmartWatches"/>
    <x v="20"/>
    <s v="SmartWatches"/>
    <n v="1999"/>
    <n v="7990"/>
    <n v="0.75"/>
    <x v="0"/>
    <n v="3.8"/>
    <n v="4"/>
    <n v="3.9484848484848478"/>
    <n v="17831"/>
    <n v="16.785799006909851"/>
    <n v="35644169"/>
    <n v="5991"/>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YL54NVJ"/>
    <s v="Brand Conquer 6 in 1 with OTG, SD Card Reader, USB Type C, USB 3.0 and Micro USB, for Memory Card | Portable Card Reader | Compatible with TF, SD, Micro SD, SDHC, SDXC, MMC, RS-MMC, Micro SDXC"/>
    <x v="1"/>
    <s v="ExternalDevices&amp;DataStorage"/>
    <s v="ExternalMemoryCardReaders"/>
    <x v="81"/>
    <s v="CardReader"/>
    <n v="549"/>
    <n v="999"/>
    <n v="0.45"/>
    <x v="1"/>
    <n v="4.3"/>
    <n v="4"/>
    <n v="4.3"/>
    <n v="7758"/>
    <n v="16.726164733032768"/>
    <n v="4259142"/>
    <n v="450"/>
    <x v="1"/>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L5L4GTB"/>
    <s v="Epson 003 65 ml for EcoTank L1110/L3100/L3101/L3110/L3115/L3116/L3150/L3151/L3152/L3156/L5190 Black Ink Bottle"/>
    <x v="1"/>
    <s v="Printers,Inks&amp;Accessories"/>
    <s v="Inks,Toners&amp;Cartridges"/>
    <x v="82"/>
    <s v="InkjetInkCartridges"/>
    <n v="309"/>
    <n v="404"/>
    <n v="0.24"/>
    <x v="1"/>
    <n v="4.4000000000000004"/>
    <n v="4"/>
    <n v="4.25"/>
    <n v="8614"/>
    <n v="16.724834947582202"/>
    <n v="2661726"/>
    <n v="95"/>
    <x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B3N7LR6K"/>
    <s v="Fire-Boltt Visionary 1.78&quot; AMOLED Bluetooth Calling Smartwatch with 368*448 Pixel Resolution 100+ Sports Mode, TWS Connection, Voice Assistance, SPO2 &amp; Heart Rate Monitoring"/>
    <x v="0"/>
    <s v="WearableTechnology"/>
    <s v="SmartWatches"/>
    <x v="20"/>
    <s v="SmartWatches"/>
    <n v="3999"/>
    <n v="16999"/>
    <n v="0.76"/>
    <x v="0"/>
    <n v="4.3"/>
    <n v="4"/>
    <n v="3.9531249999999996"/>
    <n v="17159"/>
    <n v="16.739576136386088"/>
    <n v="68618841"/>
    <n v="13000"/>
    <x v="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0HZIOGXW"/>
    <s v="Crompton IHL 152 1500-Watt Immersion Water Heater with Copper Heating Element (Black)"/>
    <x v="2"/>
    <s v="Heating,Cooling&amp;AirQuality"/>
    <s v="WaterHeaters&amp;Geysers"/>
    <x v="42"/>
    <s v="ImmersionRods"/>
    <n v="610"/>
    <n v="825"/>
    <n v="0.26"/>
    <x v="1"/>
    <n v="4.0999999999999996"/>
    <n v="4"/>
    <n v="4.0571428571428569"/>
    <n v="13165"/>
    <n v="16.713212765924588"/>
    <n v="8030650"/>
    <n v="215"/>
    <x v="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8D64C9FN"/>
    <s v="Ant Esports GM320 RGB Optical Wired Gaming Mouse | 8 Programmable Buttons | 12800 DPI"/>
    <x v="1"/>
    <s v="Accessories&amp;Peripherals"/>
    <s v="PCGamingPeripherals"/>
    <x v="40"/>
    <s v="GamingMice"/>
    <n v="575"/>
    <n v="2799"/>
    <n v="0.79"/>
    <x v="0"/>
    <n v="4.2"/>
    <n v="4"/>
    <n v="4.25"/>
    <n v="8537"/>
    <n v="16.708263639488695"/>
    <n v="4908775"/>
    <n v="2224"/>
    <x v="1"/>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1MY839VW"/>
    <s v="Orient Electric Fabrijoy DIFJ10BP 1000-Watt Dry Iron, Non-Stick (White and Blue)"/>
    <x v="2"/>
    <s v="Kitchen&amp;HomeAppliances"/>
    <s v="Vacuum,Cleaning&amp;Ironing"/>
    <x v="32"/>
    <s v="Irons,Steamers&amp;Accessories"/>
    <n v="549"/>
    <n v="1090"/>
    <n v="0.5"/>
    <x v="0"/>
    <n v="4.2"/>
    <n v="4"/>
    <n v="4.0599999999999987"/>
    <n v="13029"/>
    <n v="16.706674327793088"/>
    <n v="7152921"/>
    <n v="541"/>
    <x v="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B3NDPCS9"/>
    <s v="Fire-Boltt Visionary 1.78&quot; AMOLED Bluetooth Calling Smartwatch with 368*448 Pixel Resolution 100+ Sports Mode, TWS Connection, Voice Assistance, SPO2 &amp; Heart Rate Monitoring"/>
    <x v="0"/>
    <s v="WearableTechnology"/>
    <s v="SmartWatches"/>
    <x v="20"/>
    <s v="SmartWatches"/>
    <n v="3999"/>
    <n v="17999"/>
    <n v="0.78"/>
    <x v="0"/>
    <n v="4.3"/>
    <n v="4"/>
    <n v="3.9419354838709673"/>
    <n v="17161"/>
    <n v="16.692393454550992"/>
    <n v="68626839"/>
    <n v="14000"/>
    <x v="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16XVRKZM"/>
    <s v="APC Back-UPS BX600C-IN 600VA / 360W, 230V, UPS System, an Ideal Power Backup &amp; Protection for Home Office, Desktop PC &amp; Home Electronics"/>
    <x v="1"/>
    <s v="Accessories&amp;Peripherals"/>
    <s v="UninterruptedPowerSupplies"/>
    <x v="14"/>
    <s v="PowerBanks"/>
    <n v="3299"/>
    <n v="4100"/>
    <n v="0.2"/>
    <x v="1"/>
    <n v="3.9"/>
    <n v="4"/>
    <n v="3.9750000000000001"/>
    <n v="15783"/>
    <n v="16.687912862170435"/>
    <n v="52068117"/>
    <n v="801"/>
    <x v="1"/>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8D11DZ2W"/>
    <s v="Boult Audio AirBass PowerBuds with Inbuilt Powerbank, 120H Total Playtime, IPX7 Fully Waterproof, Lightning Boult Type-C Fast Charging, Low Latency Gaming, TWS Earbuds with Pro+ Calling Mic (Black)"/>
    <x v="0"/>
    <s v="Headphones,Earbuds&amp;Accessories"/>
    <s v="Headphones"/>
    <x v="7"/>
    <s v="In-Ear"/>
    <n v="1499"/>
    <n v="8999"/>
    <n v="0.83"/>
    <x v="0"/>
    <n v="3.7"/>
    <n v="4"/>
    <n v="3.7478260869565219"/>
    <n v="28324"/>
    <n v="16.685958564250196"/>
    <n v="42457676"/>
    <n v="7500"/>
    <x v="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0NH12R1O"/>
    <s v="Amazon Basics USB 3.0 Cable - A Male to Micro B - 6 Feet (1.8 Meters), Black"/>
    <x v="1"/>
    <s v="Accessories&amp;Peripherals"/>
    <s v="Cables&amp;Accessories"/>
    <x v="0"/>
    <s v="Cables"/>
    <n v="299"/>
    <n v="485"/>
    <n v="0.38"/>
    <x v="1"/>
    <n v="4.3"/>
    <n v="4"/>
    <n v="4.1287878787878807"/>
    <n v="10911"/>
    <n v="16.671650566176222"/>
    <n v="3262389"/>
    <n v="186"/>
    <x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8HLZ28QC"/>
    <s v="Oakter Mini UPS for 12V WiFi Router Broadband Modem | Backup Upto 4 Hours | WiFi Router UPS Power Backup During Power Cuts | UPS for 12V Router Broadband Modem | Current Surge &amp; Deep Discharge Protection"/>
    <x v="1"/>
    <s v="NetworkingDevices"/>
    <s v="Routers"/>
    <x v="12"/>
    <s v="Routers"/>
    <n v="1199"/>
    <n v="3490"/>
    <n v="0.66"/>
    <x v="0"/>
    <n v="4.0999999999999996"/>
    <n v="4"/>
    <n v="4.0999999999999996"/>
    <n v="11716"/>
    <n v="16.6821473626811"/>
    <n v="14047484"/>
    <n v="2291"/>
    <x v="1"/>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85194JFL"/>
    <s v="tizum HDMI to VGA Adapter Cable 1080P for Projector, Computer, Laptop, TV, Projectors &amp; TV"/>
    <x v="0"/>
    <s v="HomeTheater,TV&amp;Video"/>
    <s v="Accessories"/>
    <x v="0"/>
    <s v="Cables"/>
    <n v="279"/>
    <n v="499"/>
    <n v="0.44"/>
    <x v="1"/>
    <n v="3.7"/>
    <n v="4"/>
    <n v="4.1274809160305352"/>
    <n v="10962"/>
    <n v="16.674731558843504"/>
    <n v="3058398"/>
    <n v="220"/>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8CFJBZRK"/>
    <s v="Prestige IRIS Plus 750 watt mixer grinder"/>
    <x v="2"/>
    <s v="Kitchen&amp;HomeAppliances"/>
    <s v="SmallKitchenAppliances"/>
    <x v="41"/>
    <s v="MixerGrinders"/>
    <n v="3249"/>
    <n v="6295"/>
    <n v="0.48"/>
    <x v="1"/>
    <n v="3.8"/>
    <n v="4"/>
    <n v="4.019047619047619"/>
    <n v="14062"/>
    <n v="16.671322916131214"/>
    <n v="45687438"/>
    <n v="3046"/>
    <x v="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1I1LDZGA"/>
    <s v="Pigeon Kessel Multipurpose Kettle (12173) 1.2 litres with Stainless Steel Body, used for boiling Water and milk, Tea, Coffee, Oats, Noodles, Soup etc. 600 Watt (Black &amp; Silver)"/>
    <x v="2"/>
    <s v="Kitchen&amp;HomeAppliances"/>
    <s v="SmallKitchenAppliances"/>
    <x v="17"/>
    <s v="Kettles&amp;HotWaterDispensers"/>
    <n v="1499"/>
    <n v="1775"/>
    <n v="0.16"/>
    <x v="1"/>
    <n v="3.9"/>
    <n v="4"/>
    <n v="4"/>
    <n v="14667"/>
    <n v="16.665483605154261"/>
    <n v="21985833"/>
    <n v="276"/>
    <x v="1"/>
    <s v="Warranty: 1 year on product|Power: 600 watts ; Power: 230v,50HzAC ; Operating Mode: Corded|Includes: Kettle|360 degree swivel base|Cool touch handle and lid knob"/>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8JMC1988"/>
    <s v="boAt Stone 180 5W Bluetooth Speaker with Upto 10 Hours Playback, 1.75&quot; Driver, IPX7 &amp; TWS Feature(Black)"/>
    <x v="0"/>
    <s v="HomeAudio"/>
    <s v="Speakers"/>
    <x v="57"/>
    <s v="OutdoorSpeakers"/>
    <n v="999"/>
    <n v="2490"/>
    <n v="0.6"/>
    <x v="0"/>
    <n v="4.0999999999999996"/>
    <n v="4"/>
    <n v="3.9"/>
    <n v="18331"/>
    <n v="16.626518409433722"/>
    <n v="18312669"/>
    <n v="1491"/>
    <x v="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0H3H03Q4"/>
    <s v="HUL Pureit Germkill kit for Classic 23 L water purifier - 3000 L Capacity"/>
    <x v="2"/>
    <s v="Kitchen&amp;HomeAppliances"/>
    <s v="WaterPurifiers&amp;Accessories"/>
    <x v="83"/>
    <s v="WaterCartridges"/>
    <n v="1130"/>
    <n v="1130"/>
    <n v="0"/>
    <x v="1"/>
    <n v="4.2"/>
    <n v="4"/>
    <n v="4.0333333333333341"/>
    <n v="13250"/>
    <n v="16.626402904378153"/>
    <n v="14972500"/>
    <n v="0"/>
    <x v="1"/>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Good product,Nice product up to the mark,Good one,Excellent,Water purifier,Good,Super,Good it helping us"/>
    <s v="Nice product, value of money,Nice,I have received the product with broken seal. Otherwise purchase is ok.,100%,Nice,Good,Super super super super,Good"/>
  </r>
  <r>
    <s v="B07F1P8KNV"/>
    <s v="Wayona Nylon Braided Usb Type C 3Ft 1M 3A Fast Charger Cable For Samsung Galaxy S9 S8 (Wc3Cb1, Black)"/>
    <x v="1"/>
    <s v="Accessories&amp;Peripherals"/>
    <s v="Cables&amp;Accessories"/>
    <x v="0"/>
    <s v="Cables"/>
    <n v="325"/>
    <n v="1099"/>
    <n v="0.7"/>
    <x v="0"/>
    <n v="4.2"/>
    <n v="4"/>
    <n v="4.1307692307692321"/>
    <n v="10576"/>
    <n v="16.623712806443947"/>
    <n v="3437200"/>
    <n v="774"/>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7GVGTSLN"/>
    <s v="Wayona Usb Type C Fast Charger Cable Fast Charging Usb C Cable/Cord Compatible For Samsung Galaxy S10E S10 S9 S8 Plus S10+,Note 10 Note 9 Note 8,S20,M31S,M40,Realme X3,Pixel 2 Xl (3 Ft Pack Of 1,Grey)"/>
    <x v="1"/>
    <s v="Accessories&amp;Peripherals"/>
    <s v="Cables&amp;Accessories"/>
    <x v="0"/>
    <s v="Cables"/>
    <n v="325"/>
    <n v="1299"/>
    <n v="0.75"/>
    <x v="0"/>
    <n v="4.2"/>
    <n v="4"/>
    <n v="4.1302325581395349"/>
    <n v="10576"/>
    <n v="16.621553041235881"/>
    <n v="3437200"/>
    <n v="974"/>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8Z1YWBC"/>
    <s v="EGate i9 Pro-Max 1080p Native Full HD Projector 4k Support | 3600 L (330 ANSI ) | 150&quot; (381 cm) Large Screen | VGA, AV, HDMI, SD Card, USB, Audio Out | (E03i31 / E04i32) Black"/>
    <x v="0"/>
    <s v="HomeTheater,TV&amp;Video"/>
    <s v="Projectors"/>
    <x v="84"/>
    <s v="Projectors"/>
    <n v="9490"/>
    <n v="15990"/>
    <n v="0.41"/>
    <x v="1"/>
    <n v="3.9"/>
    <n v="4"/>
    <n v="4.1333333333333337"/>
    <n v="10480"/>
    <n v="16.617664580066695"/>
    <n v="99455200"/>
    <n v="6500"/>
    <x v="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JGCGNDG"/>
    <s v="Crompton Amica 15-L 5 Star Rated Storage Water Heater (Geyser) with Free Installation (White)"/>
    <x v="2"/>
    <s v="Heating,Cooling&amp;AirQuality"/>
    <s v="WaterHeaters&amp;Geysers"/>
    <x v="74"/>
    <s v="StorageWaterHeaters"/>
    <n v="6800"/>
    <n v="11500"/>
    <n v="0.41"/>
    <x v="1"/>
    <n v="4.0999999999999996"/>
    <n v="4"/>
    <n v="4.1400000000000006"/>
    <n v="10308"/>
    <n v="16.614716474045185"/>
    <n v="70094400"/>
    <n v="4700"/>
    <x v="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7YR26BJ3"/>
    <s v="KENT 16052 Elegant Electric Glass Kettle 1.8L 2000 W | Blue LED Illumination | Borosilicate Glass Body | Boil Drying Protection | Used as Boiler | Milk | Tea | Water &amp; Soup | 1 Year Warranty"/>
    <x v="2"/>
    <s v="Kitchen&amp;HomeAppliances"/>
    <s v="SmallKitchenAppliances"/>
    <x v="17"/>
    <s v="Kettles&amp;HotWaterDispensers"/>
    <n v="1199"/>
    <n v="2000"/>
    <n v="0.4"/>
    <x v="1"/>
    <n v="4"/>
    <n v="4"/>
    <n v="4.0041666666666673"/>
    <n v="14030"/>
    <n v="16.605634034448617"/>
    <n v="16821970"/>
    <n v="801"/>
    <x v="1"/>
    <s v="Power - 2000 W|Capacity - 1.8 L|Durable and Long-lasting"/>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0R1P3B4O"/>
    <s v="Fujifilm Instax Mini Single Pack 10 Sheets Instant Film for Fuji Instant Cameras"/>
    <x v="0"/>
    <s v="Cameras&amp;Photography"/>
    <s v="Accessories"/>
    <x v="85"/>
    <s v="Film"/>
    <n v="549"/>
    <n v="549"/>
    <n v="0"/>
    <x v="1"/>
    <n v="4.5"/>
    <n v="5"/>
    <n v="4.5"/>
    <n v="4875"/>
    <n v="16.596286636258551"/>
    <n v="2676375"/>
    <n v="0"/>
    <x v="1"/>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0N1U7JXM"/>
    <s v="3M Post-it Sticky Note Cube, 200 Sheets (4 Colors x 50 Sheets) | 3&quot; x 3&quot; Size | For notes, reminders, study, school and organizing"/>
    <x v="4"/>
    <s v="OfficePaperProducts"/>
    <s v="Paper"/>
    <x v="76"/>
    <s v="Stationery"/>
    <n v="90"/>
    <n v="175"/>
    <n v="0.49"/>
    <x v="1"/>
    <n v="4.4000000000000004"/>
    <n v="4"/>
    <n v="4.2863636363636362"/>
    <n v="7429"/>
    <n v="16.592465688073737"/>
    <n v="668610"/>
    <n v="85"/>
    <x v="2"/>
    <s v="Material: Paper; Size: 3&quot;x3&quot;|Colour:Multicolour|Add creativity to your communication|Bring variety and personality to your note|Colour code your tasks"/>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9MKG4ZCM"/>
    <s v="Xiaomi Mi 4A Dual_Band Ethernet 1200Mbps Speed Router| 2.4GHz &amp; 5GHz Frequency|128MB RAM | DualCore 4 Thread CPU|4 Omni Directional Antenna|Mi Wi-Fi app-Parental Control &amp; Anti Hacking|Repeater, White"/>
    <x v="1"/>
    <s v="NetworkingDevices"/>
    <s v="Routers"/>
    <x v="12"/>
    <s v="Routers"/>
    <n v="1565"/>
    <n v="2999"/>
    <n v="0.48"/>
    <x v="1"/>
    <n v="4"/>
    <n v="4"/>
    <n v="4.0999999999999996"/>
    <n v="11113"/>
    <n v="16.588068609042374"/>
    <n v="17391845"/>
    <n v="1434"/>
    <x v="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83RCTXLL"/>
    <s v="HP X200 Wireless Mouse with 2.4 GHz Wireless connectivity, Adjustable DPI up to 1600, ambidextrous Design, and 18-Month Long Battery Life. 3-Years Warranty (6VY95AA)"/>
    <x v="1"/>
    <s v="Accessories&amp;Peripherals"/>
    <s v="Keyboards,Mice&amp;InputDevices"/>
    <x v="15"/>
    <s v="Mice"/>
    <n v="681"/>
    <n v="1199"/>
    <n v="0.43"/>
    <x v="1"/>
    <n v="4.2"/>
    <n v="4"/>
    <n v="4.2333333333333334"/>
    <n v="8258"/>
    <n v="16.581659606545003"/>
    <n v="5623698"/>
    <n v="518"/>
    <x v="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7FXHB6J"/>
    <s v="Zebronics Zeb-Companion 107 USB Wireless Keyboard and Mouse Set with Nano Receiver (Black)"/>
    <x v="1"/>
    <s v="Accessories&amp;Peripherals"/>
    <s v="Keyboards,Mice&amp;InputDevices"/>
    <x v="48"/>
    <s v="Keyboard&amp;MouseSets"/>
    <n v="699"/>
    <n v="999"/>
    <n v="0.3"/>
    <x v="1"/>
    <n v="3.5"/>
    <n v="4"/>
    <n v="3.9599999999999995"/>
    <n v="15295"/>
    <n v="16.570928384730816"/>
    <n v="10691205"/>
    <n v="300"/>
    <x v="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YZG8PPY"/>
    <s v="TATA SKY HD Connection with 1 month basic package and free installation"/>
    <x v="0"/>
    <s v="HomeTheater,TV&amp;Video"/>
    <s v="SatelliteEquipment"/>
    <x v="86"/>
    <s v="SatelliteReceivers"/>
    <n v="1249"/>
    <n v="2299"/>
    <n v="0.46"/>
    <x v="1"/>
    <n v="4.3"/>
    <n v="4"/>
    <n v="4.2666666666666666"/>
    <n v="7636"/>
    <n v="16.567137239904422"/>
    <n v="9537364"/>
    <n v="1050"/>
    <x v="1"/>
    <s v="Enjoy the high definition experience with 1080i resolution|Modify or make your pack ba|Device Type High Definition Compression|Vivid colors and sharper images"/>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P22HXH6"/>
    <s v="Lenovo 300 FHD Webcam with Full Stereo Dual Built-in mics | FHD 1080P 2.1 Megapixel CMOS Camera |Privacy Shutter | Ultra-Wide 95 Lens | 360 Rotation | Flexible Mount, Plug-n-Play | Cloud Grey"/>
    <x v="1"/>
    <s v="Accessories&amp;Peripherals"/>
    <s v="Audio&amp;VideoAccessories"/>
    <x v="52"/>
    <s v="Webcams&amp;VoIPEquipment"/>
    <n v="1890"/>
    <n v="5490"/>
    <n v="0.66"/>
    <x v="0"/>
    <n v="4.0999999999999996"/>
    <n v="4"/>
    <n v="4.0999999999999996"/>
    <n v="10976"/>
    <n v="16.565983023245703"/>
    <n v="20744640"/>
    <n v="3600"/>
    <x v="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Y4ORQ46"/>
    <s v="Logitech H111 Wired On Ear Headphones With Mic Black"/>
    <x v="0"/>
    <s v="Headphones,Earbuds&amp;Accessories"/>
    <s v="Headphones"/>
    <x v="16"/>
    <s v="On-Ear"/>
    <n v="745"/>
    <n v="795"/>
    <n v="0.06"/>
    <x v="1"/>
    <n v="4"/>
    <n v="4"/>
    <n v="4"/>
    <n v="13797"/>
    <n v="16.559264562442305"/>
    <n v="10278765"/>
    <n v="50"/>
    <x v="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9WRMNJ9G"/>
    <s v="OnePlus 10R 5G (Forest Green, 8GB RAM, 128GB Storage, 80W SuperVOOC)"/>
    <x v="0"/>
    <s v="Mobiles&amp;Accessories"/>
    <s v="Smartphones&amp;BasicMobiles"/>
    <x v="3"/>
    <s v="Smartphones"/>
    <n v="34999"/>
    <n v="38999"/>
    <n v="0.1"/>
    <x v="1"/>
    <n v="4.2"/>
    <n v="4"/>
    <n v="4.0949999999999998"/>
    <n v="11029"/>
    <n v="16.554346723442581"/>
    <n v="386003971"/>
    <n v="4000"/>
    <x v="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8CFCK6CW"/>
    <s v="Boult Audio Truebuds with 30H Playtime, IPX7 Waterproof, Lightning Boult‚Ñ¢ Type C Fast Charging (10 Min=100Mins), BoomX‚Ñ¢ Tech Rich Bass, Pro+ Calling HD Mic, Touch Controls in Ear Earbuds TWS (Grey)"/>
    <x v="0"/>
    <s v="Headphones,Earbuds&amp;Accessories"/>
    <s v="Headphones"/>
    <x v="7"/>
    <s v="In-Ear"/>
    <n v="1199"/>
    <n v="7999"/>
    <n v="0.85"/>
    <x v="0"/>
    <n v="3.6"/>
    <n v="4"/>
    <n v="3.7500000000000004"/>
    <n v="25910"/>
    <n v="16.550565653690278"/>
    <n v="31066090"/>
    <n v="6800"/>
    <x v="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7H3N8RJH"/>
    <s v="AmazonBasics Cylinder Bagless Vacuum Cleaner with Power Suction, Low Sound, High Energy Efficiency and 2 Years Warranty (1.5L, Black)"/>
    <x v="2"/>
    <s v="Kitchen&amp;HomeAppliances"/>
    <s v="Vacuum,Cleaning&amp;Ironing"/>
    <x v="47"/>
    <s v="Vacuums&amp;FloorCare"/>
    <n v="3799"/>
    <n v="6000"/>
    <n v="0.37"/>
    <x v="1"/>
    <n v="4.2"/>
    <n v="4"/>
    <n v="4.0588235294117654"/>
    <n v="11935"/>
    <n v="16.547250464639585"/>
    <n v="45341065"/>
    <n v="2201"/>
    <x v="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8FGNPQ9X"/>
    <s v="Zinq UPS for Router, Mini UPS for 12V WiFi Router Broadband Modem with Upto 4 Hours Power Backup, Upto 2Amp, Works with Existing Adapter, Also Works with Set-top Box, Smart Camera, CCTV (Black)"/>
    <x v="1"/>
    <s v="NetworkingDevices"/>
    <s v="Routers"/>
    <x v="12"/>
    <s v="Routers"/>
    <n v="1199"/>
    <n v="2999"/>
    <n v="0.6"/>
    <x v="0"/>
    <n v="4.0999999999999996"/>
    <n v="4"/>
    <n v="4.1333333333333329"/>
    <n v="10725"/>
    <n v="16.659142876191801"/>
    <n v="12859275"/>
    <n v="1800"/>
    <x v="1"/>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8KRMK9LZ"/>
    <s v="Tukzer Stylus Pen, iPad Pencil with Palm Rejection Tilt Sensor| 2nd Gen for 2018-2022 iPad 6/7/8/9th Gen; iPad 10.2&quot;, Pro 12.9/11&quot;, Mini 6/5th, Air 5/4/3rd, Precise for Writing/Drawing (3 Spare Tips)"/>
    <x v="0"/>
    <s v="Mobiles&amp;Accessories"/>
    <s v="MobileAccessories"/>
    <x v="60"/>
    <s v="StylusPens"/>
    <n v="2025"/>
    <n v="5999"/>
    <n v="0.66"/>
    <x v="0"/>
    <n v="4.2"/>
    <n v="4"/>
    <n v="4.3499999999999996"/>
    <n v="6233"/>
    <n v="16.507235571042571"/>
    <n v="12621825"/>
    <n v="3974"/>
    <x v="1"/>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7XJYYH7L"/>
    <s v="Wecool Nylon Braided Multifunction Fast Charging Cable For Android Smartphone, Ios And Type C Usb Devices, 3 In 1 Charging Cable, 3A, (3 Feet) (Black)"/>
    <x v="1"/>
    <s v="Accessories&amp;Peripherals"/>
    <s v="Cables&amp;Accessories"/>
    <x v="0"/>
    <s v="Cables"/>
    <n v="333"/>
    <n v="999"/>
    <n v="0.67"/>
    <x v="0"/>
    <n v="3.3"/>
    <n v="3"/>
    <n v="4.1296874999999993"/>
    <n v="9792"/>
    <n v="16.481234904936844"/>
    <n v="3260736"/>
    <n v="666"/>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9NBZ36F7"/>
    <s v="Usha CookJoy (CJ1600WPC) 1600 Watt Induction cooktop (Black)"/>
    <x v="2"/>
    <s v="Kitchen&amp;HomeAppliances"/>
    <s v="SmallKitchenAppliances"/>
    <x v="30"/>
    <s v="InductionCooktop"/>
    <n v="2089"/>
    <n v="4000"/>
    <n v="0.48"/>
    <x v="1"/>
    <n v="4.2"/>
    <n v="4"/>
    <n v="4.0666666666666664"/>
    <n v="11199"/>
    <n v="16.466819958858739"/>
    <n v="23394711"/>
    <n v="1911"/>
    <x v="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9NKZXMWJ"/>
    <s v="Flix (Beetel) Usb To Type C Pvc Data Sync And 2A 480Mbps Data Sync, Tough Fast Charging Long Cable For Usb Type C Devices, Charging Adapter (White, 1 Meter) - Xcd-C12"/>
    <x v="1"/>
    <s v="Accessories&amp;Peripherals"/>
    <s v="Cables&amp;Accessories"/>
    <x v="0"/>
    <s v="Cables"/>
    <n v="139"/>
    <n v="249"/>
    <n v="0.44"/>
    <x v="1"/>
    <n v="4"/>
    <n v="4"/>
    <n v="4.1362204724409439"/>
    <n v="9378"/>
    <n v="16.429715183362138"/>
    <n v="1303542"/>
    <n v="110"/>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9RYPLR"/>
    <s v="FLiX (Beetel) USB to iPhone Lightning Textured Pattern Data Sync &amp; 2A Fast Charging Cable, Made in India, 480Mbps Data Sync, Tough Cable, 1 Meter Long USB Cable for Apple Devices (Black)(XCD-L102)"/>
    <x v="1"/>
    <s v="Accessories&amp;Peripherals"/>
    <s v="Cables&amp;Accessories"/>
    <x v="0"/>
    <s v="Cables"/>
    <n v="129"/>
    <n v="249"/>
    <n v="0.48"/>
    <x v="1"/>
    <n v="4"/>
    <n v="4"/>
    <n v="4.1373015873015868"/>
    <n v="9378"/>
    <n v="16.434009540821855"/>
    <n v="1209762"/>
    <n v="120"/>
    <x v="2"/>
    <s v="TPE material|Output port, 1 meter USB cable length|Customer care number: 1800-102-2700 for product related queries"/>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L4DJ2Z"/>
    <s v="FLiX (Beetel) USB to Type C PVC Data Sync &amp; 2A Smartphone Fast Charging Cable, Made in India, 480Mbps Data Sync, Tough Cable, 1 Meter Long USB Cable for USB Type C Devices Black XCD-C12"/>
    <x v="1"/>
    <s v="Accessories&amp;Peripherals"/>
    <s v="Cables&amp;Accessories"/>
    <x v="0"/>
    <s v="Cables"/>
    <n v="139"/>
    <n v="249"/>
    <n v="0.44"/>
    <x v="1"/>
    <n v="4"/>
    <n v="4"/>
    <n v="4.1383999999999999"/>
    <n v="9377"/>
    <n v="16.438180969222273"/>
    <n v="1303403"/>
    <n v="110"/>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8HRR1XV"/>
    <s v="Wacom One by CTL-472/K0-CX Digital Drawing Graphics Pen Tablet (Red &amp; Black) Small (6-inch x 3.5-inch)(15x8cm) | Battery Free Cordless Pen with 2048 Pressure Level"/>
    <x v="1"/>
    <s v="Accessories&amp;Peripherals"/>
    <s v="Keyboards,Mice&amp;InputDevices"/>
    <x v="87"/>
    <s v="GraphicTablets"/>
    <n v="3303"/>
    <n v="4699"/>
    <n v="0.3"/>
    <x v="1"/>
    <n v="4.4000000000000004"/>
    <n v="4"/>
    <n v="3.9818181818181824"/>
    <n v="13544"/>
    <n v="16.451992782760946"/>
    <n v="44735832"/>
    <n v="1396"/>
    <x v="1"/>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B3N8VG24"/>
    <s v="FLiX (Beetel USB to Type C PVC Data Sync &amp; 15W(3A) TPE Fast Charging Cable, Made in India, 480Mbps Data Sync, 1 Meter Long cable for all Andriod &amp; all Type C Devices (Black)(XCD - FPC02)"/>
    <x v="1"/>
    <s v="Accessories&amp;Peripherals"/>
    <s v="Cables&amp;Accessories"/>
    <x v="0"/>
    <s v="Cables"/>
    <n v="88"/>
    <n v="299"/>
    <n v="0.71"/>
    <x v="0"/>
    <n v="4"/>
    <n v="4"/>
    <n v="4.1395161290322573"/>
    <n v="9378"/>
    <n v="16.442806047231272"/>
    <n v="825264"/>
    <n v="211"/>
    <x v="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3MQXNFB"/>
    <s v="FLiX (Beetel Flow USB to Micro USB PVC Data Sync &amp; 12W(2.4A) Fast Charging Cable,Made in India,480Mbps Data Sync,Solid Cable,1 Meter Long cable for all Andriod &amp; Micro USB Devices (Black)(XCD-FPM01)"/>
    <x v="1"/>
    <s v="Accessories&amp;Peripherals"/>
    <s v="Cables&amp;Accessories"/>
    <x v="0"/>
    <s v="Cables"/>
    <n v="57.89"/>
    <n v="199"/>
    <n v="0.71"/>
    <x v="0"/>
    <n v="4"/>
    <n v="4"/>
    <n v="4.1406504065040641"/>
    <n v="9378"/>
    <n v="16.447311574904386"/>
    <n v="542892.42000000004"/>
    <n v="141.11000000000001"/>
    <x v="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JN8L25"/>
    <s v="FLiX (Beetel USB to Micro USB PVC Data Sync &amp; 2A Fast Charging Cable, Made in India, 480Mbps Data Sync, Solid Cable, 1 Meter Long USB Cable for Micro USB Devices (White)(XCD-M11)"/>
    <x v="1"/>
    <s v="Accessories&amp;Peripherals"/>
    <s v="Cables&amp;Accessories"/>
    <x v="0"/>
    <s v="Cables"/>
    <n v="59"/>
    <n v="199"/>
    <n v="0.7"/>
    <x v="0"/>
    <n v="4"/>
    <n v="4"/>
    <n v="4.1418032786885242"/>
    <n v="9378"/>
    <n v="16.4518909636869"/>
    <n v="553302"/>
    <n v="140"/>
    <x v="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HVCHS9"/>
    <s v="Flix Micro Usb Cable For Smartphone (Black)"/>
    <x v="1"/>
    <s v="Accessories&amp;Peripherals"/>
    <s v="Cables&amp;Accessories"/>
    <x v="0"/>
    <s v="Cables"/>
    <n v="59"/>
    <n v="199"/>
    <n v="0.7"/>
    <x v="0"/>
    <n v="4"/>
    <n v="4"/>
    <n v="4.1429752066115695"/>
    <n v="9378"/>
    <n v="16.456546044845982"/>
    <n v="553302"/>
    <n v="140"/>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N1WL9XW"/>
    <s v="FLiX (Beetel) 3in1 (Type C|Micro|Iphone Lightening) Textured Pattern 3A Fast Charging Cable with QC &amp; PD Support for Type C,Micro USB &amp; Lightning Iphone Cable,Made in India,1.5 Meter Long Cable(T101)"/>
    <x v="1"/>
    <s v="Accessories&amp;Peripherals"/>
    <s v="Cables&amp;Accessories"/>
    <x v="0"/>
    <s v="Cables"/>
    <n v="182"/>
    <n v="599"/>
    <n v="0.7"/>
    <x v="0"/>
    <n v="4"/>
    <n v="4"/>
    <n v="4.1441666666666661"/>
    <n v="9378"/>
    <n v="16.461278710691051"/>
    <n v="1706796"/>
    <n v="417"/>
    <x v="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3P71WKK"/>
    <s v="HealthSense Weight Machine for Kitchen, Kitchen Food Weighing Scale for Health, Fitness, Home Baking &amp; Cooking with Hanging Design, Touch Button, Tare Function &amp; 1 Year Warranty ‚Äì Chef-Mate KS 40"/>
    <x v="2"/>
    <s v="Kitchen&amp;HomeAppliances"/>
    <s v="SmallKitchenAppliances"/>
    <x v="31"/>
    <s v="DigitalKitchenScales"/>
    <n v="799"/>
    <n v="1500"/>
    <n v="0.47"/>
    <x v="1"/>
    <n v="4.3"/>
    <n v="4"/>
    <n v="4.1199999999999992"/>
    <n v="9695"/>
    <n v="16.424761540107507"/>
    <n v="7746305"/>
    <n v="701"/>
    <x v="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8461VC1Z"/>
    <s v="Scarters Mouse Pad, Desk Mat Extended for Work from Home/Office/Gaming | Vegan PU Leather | Anti-Skid, Anti-Slip, Reversible Splash-Proof ‚Äì Deskspread ~ Navy Blue &amp; Yellow"/>
    <x v="1"/>
    <s v="Accessories&amp;Peripherals"/>
    <s v="Keyboards,Mice&amp;InputDevices"/>
    <x v="68"/>
    <s v="Keyboard&amp;MiceAccessories"/>
    <n v="999"/>
    <n v="1995"/>
    <n v="0.5"/>
    <x v="0"/>
    <n v="4.5"/>
    <n v="5"/>
    <n v="4.25"/>
    <n v="7317"/>
    <n v="16.423667721890002"/>
    <n v="7309683"/>
    <n v="996"/>
    <x v="1"/>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188KPKB2"/>
    <s v="Preethi Blue Leaf Diamond MG-214 mixer grinder 750 watt (Blue/White), 3 jars &amp; Flexi Lid, FBT motor with 2yr Guarantee &amp; Lifelong Free Service"/>
    <x v="2"/>
    <s v="Kitchen&amp;HomeAppliances"/>
    <s v="SmallKitchenAppliances"/>
    <x v="41"/>
    <s v="MixerGrinders"/>
    <n v="3599"/>
    <n v="9455"/>
    <n v="0.62"/>
    <x v="0"/>
    <n v="4.0999999999999996"/>
    <n v="4"/>
    <n v="4.03"/>
    <n v="11828"/>
    <n v="16.413980568125332"/>
    <n v="42568972"/>
    <n v="5856"/>
    <x v="1"/>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8VFF6JQ8"/>
    <s v="Samsung 25W USB Travel Adapter for Cellular Phones - White"/>
    <x v="0"/>
    <s v="Mobiles&amp;Accessories"/>
    <s v="MobileAccessories"/>
    <x v="5"/>
    <s v="Chargers"/>
    <n v="1219"/>
    <n v="1699"/>
    <n v="0.28000000000000003"/>
    <x v="1"/>
    <n v="4.4000000000000004"/>
    <n v="4"/>
    <n v="4.15625"/>
    <n v="8891"/>
    <n v="16.413028980799524"/>
    <n v="10838129"/>
    <n v="480"/>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BHYJ8CVF"/>
    <s v="Portronics Key2 Combo Multimedia USB Wireless Keyboard and Mouse Set with 2.4 GHz Wireless Technology, Soft &amp; Silent Button, Compact Size (Grey)"/>
    <x v="1"/>
    <s v="Accessories&amp;Peripherals"/>
    <s v="Keyboards,Mice&amp;InputDevices"/>
    <x v="48"/>
    <s v="Keyboard&amp;MouseSets"/>
    <n v="1149"/>
    <n v="1499"/>
    <n v="0.23"/>
    <x v="1"/>
    <n v="4.0999999999999996"/>
    <n v="4"/>
    <n v="4.0749999999999993"/>
    <n v="10443"/>
    <n v="16.376882467339943"/>
    <n v="11999007"/>
    <n v="350"/>
    <x v="1"/>
    <s v="2.4 GHz Wireless Technology"/>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7JF9B592"/>
    <s v="MAONO AU-400 Lavalier Auxiliary Omnidirectional Microphone (Black)"/>
    <x v="3"/>
    <s v="Microphones"/>
    <s v="Condenser"/>
    <x v="36"/>
    <s v="Condenser"/>
    <n v="478"/>
    <n v="699"/>
    <n v="0.32"/>
    <x v="1"/>
    <n v="3.8"/>
    <n v="4"/>
    <n v="3.8"/>
    <n v="20218"/>
    <n v="16.361886754598721"/>
    <n v="9664204"/>
    <n v="221"/>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7MKMFKPG"/>
    <s v="Bosch Pro 1000W Mixer Grinder MGM8842MIN - Black"/>
    <x v="2"/>
    <s v="Kitchen&amp;HomeAppliances"/>
    <s v="SmallKitchenAppliances"/>
    <x v="41"/>
    <s v="MixerGrinders"/>
    <n v="6999"/>
    <n v="10590"/>
    <n v="0.34"/>
    <x v="1"/>
    <n v="4.4000000000000004"/>
    <n v="4"/>
    <n v="4.0263157894736841"/>
    <n v="11499"/>
    <n v="16.349651830897436"/>
    <n v="80481501"/>
    <n v="3591"/>
    <x v="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78JDNZJ8"/>
    <s v="Havells Instanio 3-Litre Instant Geyser (White/Blue)"/>
    <x v="2"/>
    <s v="Heating,Cooling&amp;AirQuality"/>
    <s v="WaterHeaters&amp;Geysers"/>
    <x v="29"/>
    <s v="InstantWaterHeaters"/>
    <n v="3600"/>
    <n v="6190"/>
    <n v="0.42"/>
    <x v="1"/>
    <n v="4.3"/>
    <n v="4"/>
    <n v="4.01"/>
    <n v="11924"/>
    <n v="16.346598134725728"/>
    <n v="42926400"/>
    <n v="2590"/>
    <x v="1"/>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0935MD1C"/>
    <s v="Prestige PRWO 1.8-2 700-Watts Delight Electric Rice Cooker with 2 Aluminium Cooking Pans - 1.8 Liters, White"/>
    <x v="2"/>
    <s v="Kitchen&amp;HomeAppliances"/>
    <s v="SmallKitchenAppliances"/>
    <x v="88"/>
    <s v="Rice&amp;PastaCookers"/>
    <n v="2719"/>
    <n v="3945"/>
    <n v="0.31"/>
    <x v="1"/>
    <n v="3.7"/>
    <n v="4"/>
    <n v="3.9599999999999995"/>
    <n v="13406"/>
    <n v="16.344233173144886"/>
    <n v="36450914"/>
    <n v="1226"/>
    <x v="1"/>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7ZKD8T1Q"/>
    <s v="Cuzor 12V Mini ups for WiFi Router | Power Backup up to 4 Hours | Replaceable Battery | Ups for Wi-Fi Router and Modem | Ups for Router up to 2A | ups for uninterrupted wi-fi"/>
    <x v="1"/>
    <s v="NetworkingDevices"/>
    <s v="Routers"/>
    <x v="12"/>
    <s v="Routers"/>
    <n v="1499"/>
    <n v="2999"/>
    <n v="0.5"/>
    <x v="0"/>
    <n v="4.5"/>
    <n v="5"/>
    <n v="4.1500000000000004"/>
    <n v="8656"/>
    <n v="16.340074782696753"/>
    <n v="12975344"/>
    <n v="1500"/>
    <x v="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1LYU3BZF"/>
    <s v="Havells Ambrose 1200mm Ceiling Fan (Gold Mist Wood)"/>
    <x v="2"/>
    <s v="Heating,Cooling&amp;AirQuality"/>
    <s v="Fans"/>
    <x v="49"/>
    <s v="CeilingFans"/>
    <n v="2199"/>
    <n v="3190"/>
    <n v="0.31"/>
    <x v="1"/>
    <n v="4.3"/>
    <n v="4"/>
    <n v="4.0999999999999996"/>
    <n v="9650"/>
    <n v="16.33674649404869"/>
    <n v="21220350"/>
    <n v="991"/>
    <x v="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1D5H90L4"/>
    <s v="AmazonBasics - High-Speed Male to Female HDMI Extension Cable - 6 Feet"/>
    <x v="0"/>
    <s v="HomeTheater,TV&amp;Video"/>
    <s v="Accessories"/>
    <x v="0"/>
    <s v="Cables"/>
    <n v="299"/>
    <n v="700"/>
    <n v="0.56999999999999995"/>
    <x v="0"/>
    <n v="4.4000000000000004"/>
    <n v="4"/>
    <n v="4.1453781512605037"/>
    <n v="8714"/>
    <n v="16.333898354624516"/>
    <n v="2605486"/>
    <n v="401"/>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0LZLPYHW"/>
    <s v="Classmate 2100117 Soft Cover 6 Subject Spiral Binding Notebook, Single Line, 300 Pages"/>
    <x v="4"/>
    <s v="OfficePaperProducts"/>
    <s v="Paper"/>
    <x v="76"/>
    <s v="Stationery"/>
    <n v="137"/>
    <n v="160"/>
    <n v="0.14000000000000001"/>
    <x v="1"/>
    <n v="4.4000000000000004"/>
    <n v="4"/>
    <n v="4.2809523809523808"/>
    <n v="6537"/>
    <n v="16.333737998588909"/>
    <n v="895569"/>
    <n v="23"/>
    <x v="2"/>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747VDH9L"/>
    <s v="INALSA Hand Blender 1000 Watt with Chopper, Whisker, 600 ml Multipurpose Jar|Variable Speed And Turbo Speed Function |100% Copper Motor |Low Noise |ANTI-SPLASH TECHNOLOGY|2 Year Warranty"/>
    <x v="2"/>
    <s v="Kitchen&amp;HomeAppliances"/>
    <s v="SmallKitchenAppliances"/>
    <x v="73"/>
    <s v="HandBlenders"/>
    <n v="2742"/>
    <n v="3995"/>
    <n v="0.31"/>
    <x v="1"/>
    <n v="4.4000000000000004"/>
    <n v="4"/>
    <n v="4.03125"/>
    <n v="11148"/>
    <n v="16.315419784196841"/>
    <n v="30567816"/>
    <n v="1253"/>
    <x v="1"/>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8GXTJM3"/>
    <s v="DIGITEK¬Æ (DLS-9FT) Lightweight &amp; Portable Aluminum Alloy Light Stand for Ring Light, Reflector, Flash Units, Diffuser, Portrait, Softbox, Studio Lighting &amp; More Ideal for Outdoor &amp; Indoor Shoots"/>
    <x v="0"/>
    <s v="Cameras&amp;Photography"/>
    <s v="Accessories"/>
    <x v="89"/>
    <s v="PhotoStudio&amp;Lighting"/>
    <n v="699"/>
    <n v="1299"/>
    <n v="0.46"/>
    <x v="1"/>
    <n v="4.3"/>
    <n v="4"/>
    <n v="4.3"/>
    <n v="6183"/>
    <n v="16.302458767914153"/>
    <n v="4321917"/>
    <n v="600"/>
    <x v="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B8SSZ76F"/>
    <s v="Amazon Basics USB C to Lightning TPE MFi Certified Charging Cable (White, 1.2 meter)"/>
    <x v="1"/>
    <s v="Accessories&amp;Peripherals"/>
    <s v="Cables&amp;Accessories"/>
    <x v="0"/>
    <s v="Cables"/>
    <n v="799"/>
    <n v="1999"/>
    <n v="0.6"/>
    <x v="0"/>
    <n v="4.2"/>
    <n v="4"/>
    <n v="4.14322033898305"/>
    <n v="8583"/>
    <n v="16.298143209402664"/>
    <n v="6857817"/>
    <n v="1200"/>
    <x v="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7T5DKR5D"/>
    <s v="ZEBRONICS Zeb-Bro in Ear Wired Earphones with Mic, 3.5mm Audio Jack, 10mm Drivers, Phone/Tablet Compatible(Black)"/>
    <x v="0"/>
    <s v="Headphones,Earbuds&amp;Accessories"/>
    <s v="Headphones"/>
    <x v="7"/>
    <s v="In-Ear"/>
    <n v="149"/>
    <n v="399"/>
    <n v="0.63"/>
    <x v="0"/>
    <n v="3.5"/>
    <n v="4"/>
    <n v="3.7571428571428576"/>
    <n v="21764"/>
    <n v="16.297579008610985"/>
    <n v="3242836"/>
    <n v="250"/>
    <x v="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8VS3YLRK"/>
    <s v="Portronics Adapto 20 Type C 20W Fast PD/Type C Adapter Charger with Fast Charging for iPhone 12/12 Pro/12 Mini/12 Pro Max/11/XS/XR/X/8/Plus, iPad Pro/Air/Mini, Galaxy 10/9/8 (Adapter Only) White"/>
    <x v="0"/>
    <s v="Mobiles&amp;Accessories"/>
    <s v="MobileAccessories"/>
    <x v="5"/>
    <s v="Chargers"/>
    <n v="529"/>
    <n v="1499"/>
    <n v="0.65"/>
    <x v="0"/>
    <n v="4.0999999999999996"/>
    <n v="4"/>
    <n v="4.1399999999999997"/>
    <n v="8599"/>
    <n v="16.288823588148368"/>
    <n v="4548871"/>
    <n v="970"/>
    <x v="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F57RN3K"/>
    <s v="Fire-Boltt Ninja Call Pro Plus 1.83&quot; Smart Watch with Bluetooth Calling, AI Voice Assistance, 100 Sports Modes IP67 Rating, 240*280 Pixel High Resolution"/>
    <x v="0"/>
    <s v="WearableTechnology"/>
    <s v="SmartWatches"/>
    <x v="20"/>
    <s v="SmartWatches"/>
    <n v="1799"/>
    <n v="19999"/>
    <n v="0.91"/>
    <x v="0"/>
    <n v="4.2"/>
    <n v="4"/>
    <n v="3.9299999999999997"/>
    <n v="13937"/>
    <n v="16.286707808522642"/>
    <n v="25072663"/>
    <n v="18200"/>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0URH5E34"/>
    <s v="Inventis 5V 1.2W Portable Flexible USB LED Light Lamp (Colors may vary)"/>
    <x v="1"/>
    <s v="Accessories&amp;Peripherals"/>
    <s v="USBGadgets"/>
    <x v="90"/>
    <s v="Lamps"/>
    <n v="39"/>
    <n v="39"/>
    <n v="0"/>
    <x v="1"/>
    <n v="3.6"/>
    <n v="4"/>
    <n v="3.94"/>
    <n v="13572"/>
    <n v="16.28274284542627"/>
    <n v="529308"/>
    <n v="0"/>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JBNZPFM"/>
    <s v="Karcher WD3 EU Wet and Dry Vacuum Cleaner, 1000 Watts Powerful Suction, 17 L Capacity, Blower Function, Easy Filter Removal for Home and Garden Cleaning¬† (Yellow/Black)"/>
    <x v="2"/>
    <s v="Kitchen&amp;HomeAppliances"/>
    <s v="Vacuum,Cleaning&amp;Ironing"/>
    <x v="47"/>
    <s v="Vacuums&amp;FloorCare"/>
    <n v="6199"/>
    <n v="10999"/>
    <n v="0.44"/>
    <x v="1"/>
    <n v="4.2"/>
    <n v="4"/>
    <n v="4.05"/>
    <n v="10429"/>
    <n v="16.274051449127448"/>
    <n v="64649371"/>
    <n v="4800"/>
    <x v="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7WHSJXLF"/>
    <s v="iQOO Z6 Pro 5G by vivo (Phantom Dusk, 8GB RAM, 128GB Storage) | Snapdragon 778G 5G | 66W FlashCharge | 1300 nits Peak Brightness | HDR10+"/>
    <x v="0"/>
    <s v="Mobiles&amp;Accessories"/>
    <s v="Smartphones&amp;BasicMobiles"/>
    <x v="3"/>
    <s v="Smartphones"/>
    <n v="20999"/>
    <n v="29990"/>
    <n v="0.3"/>
    <x v="1"/>
    <n v="4.3"/>
    <n v="4"/>
    <n v="4.0894736842105255"/>
    <n v="9499"/>
    <n v="16.266796006891759"/>
    <n v="199469501"/>
    <n v="8991"/>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FJNNZCJ"/>
    <s v="V-Guard Zenora RO+UF+MB Water Purifier | Suitable for water with TDS up to 2000 ppm | 8 Stage Purification with World-class RO Membrane and Advanced UF Membrane | Free PAN India Installation &amp; 1-Year Comprehensive Warranty | 7 Litre, Black"/>
    <x v="2"/>
    <s v="Kitchen&amp;HomeAppliances"/>
    <s v="WaterPurifiers&amp;Accessories"/>
    <x v="59"/>
    <s v="WaterFilters&amp;Purifiers"/>
    <n v="8699"/>
    <n v="13049"/>
    <n v="0.33"/>
    <x v="1"/>
    <n v="4.3"/>
    <n v="4"/>
    <n v="4.3142857142857141"/>
    <n v="5891"/>
    <n v="16.26599067039313"/>
    <n v="51245809"/>
    <n v="4350"/>
    <x v="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7VX71FZP"/>
    <s v="Amazon Brand - Solimo 2000/1000 Watts Room Heater with Adjustable Thermostat (ISI certified, White colour, Ideal for small to medium room/area)"/>
    <x v="2"/>
    <s v="Heating,Cooling&amp;AirQuality"/>
    <s v="RoomHeaters"/>
    <x v="91"/>
    <s v="FanHeaters"/>
    <n v="1199"/>
    <n v="2000"/>
    <n v="0.4"/>
    <x v="1"/>
    <n v="4"/>
    <n v="4"/>
    <n v="3.8099999999999987"/>
    <n v="18543"/>
    <n v="16.26185502494037"/>
    <n v="22233057"/>
    <n v="801"/>
    <x v="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0N1U9AJS"/>
    <s v="3M Scotch Double Sided Heavy Duty Tape(1m holds 4.5Kgs) for indoor hanging applications (Photo frames, Mirrors, Key Holders, Car Interiors, Extension Boards, Wall decoration, etc)(L: 3m, W: 24mm)"/>
    <x v="2"/>
    <s v="CraftMaterials"/>
    <s v="Scrapbooking"/>
    <x v="92"/>
    <s v="Tape"/>
    <n v="130"/>
    <n v="165"/>
    <n v="0.21"/>
    <x v="1"/>
    <n v="3.9"/>
    <n v="4"/>
    <n v="3.9"/>
    <n v="14778"/>
    <n v="16.261615691626325"/>
    <n v="1921140"/>
    <n v="35"/>
    <x v="2"/>
    <s v="Sticks to most surfaces includingwalls, ceramic tiles and wood-surfacesthat are clean, dry and smooth#.|A no-mess alternative to glue forlight-duty attaching andmounting tasks.|Ideal for permanent mounting tasks."/>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0GZLB57U"/>
    <s v="Quantum RJ45 Ethernet Patch Cable/LAN Router Cable with Heavy Duty Gold Plated Connectors Supports Hi-Speed Gigabit Upto 1000Mbps, Waterproof and Durable,1-Year Warranty-32.8 Feet (10 Meters)(White)"/>
    <x v="1"/>
    <s v="Accessories&amp;Peripherals"/>
    <s v="Cables&amp;Accessories"/>
    <x v="0"/>
    <s v="Cables"/>
    <n v="238"/>
    <n v="699"/>
    <n v="0.66"/>
    <x v="0"/>
    <n v="4.4000000000000004"/>
    <n v="4"/>
    <n v="4.1427350427350422"/>
    <n v="8372"/>
    <n v="16.251456965031281"/>
    <n v="1992536"/>
    <n v="461"/>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BF54972T"/>
    <s v="Fire-Boltt Ninja Call Pro Plus 1.83&quot; Smart Watch with Bluetooth Calling, AI Voice Assistance, 100 Sports Modes IP67 Rating, 240*280 Pixel High Resolution"/>
    <x v="0"/>
    <s v="WearableTechnology"/>
    <s v="SmartWatches"/>
    <x v="20"/>
    <s v="SmartWatches"/>
    <n v="1799"/>
    <n v="19999"/>
    <n v="0.91"/>
    <x v="0"/>
    <n v="4.2"/>
    <n v="4"/>
    <n v="3.9206896551724131"/>
    <n v="13937"/>
    <n v="16.248123873203689"/>
    <n v="25072663"/>
    <n v="18200"/>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HZ2QCGR"/>
    <s v="POPIO Type C Dash Charging USB Data Cable for OnePlus Devices"/>
    <x v="1"/>
    <s v="Accessories&amp;Peripherals"/>
    <s v="Cables&amp;Accessories"/>
    <x v="0"/>
    <s v="Cables"/>
    <n v="350"/>
    <n v="599"/>
    <n v="0.42"/>
    <x v="1"/>
    <n v="3.9"/>
    <n v="4"/>
    <n v="4.1405172413793103"/>
    <n v="8314"/>
    <n v="16.230257244678665"/>
    <n v="2909900"/>
    <n v="249"/>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7WFPMGQQ"/>
    <s v="iQOO Z6 Pro 5G by vivo (Legion Sky, 6GB RAM, 128GB Storage) | Snapdragon 778G 5G | 66W FlashCharge | 1300 nits Peak Brightness | HDR10+"/>
    <x v="0"/>
    <s v="Mobiles&amp;Accessories"/>
    <s v="Smartphones&amp;BasicMobiles"/>
    <x v="3"/>
    <s v="Smartphones"/>
    <n v="19999"/>
    <n v="27990"/>
    <n v="0.28999999999999998"/>
    <x v="1"/>
    <n v="4.3"/>
    <n v="4"/>
    <n v="4.0777777777777775"/>
    <n v="9499"/>
    <n v="16.220272923788965"/>
    <n v="189970501"/>
    <n v="7991"/>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187F2IOK"/>
    <s v="Bajaj HM-01 Powerful 250W Hand Mixer, Black"/>
    <x v="2"/>
    <s v="Kitchen&amp;HomeAppliances"/>
    <s v="SmallKitchenAppliances"/>
    <x v="62"/>
    <s v="HandMixers"/>
    <n v="1499"/>
    <n v="2199"/>
    <n v="0.32"/>
    <x v="1"/>
    <n v="4.4000000000000004"/>
    <n v="4"/>
    <n v="4.25"/>
    <n v="6531"/>
    <n v="16.213946248274681"/>
    <n v="9789969"/>
    <n v="700"/>
    <x v="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0S2SEV7K"/>
    <s v="Pilot Frixion Clicker Roller Pen (Blue), (9000019529)"/>
    <x v="4"/>
    <s v="OfficePaperProducts"/>
    <s v="Paper"/>
    <x v="76"/>
    <s v="Stationery"/>
    <n v="90"/>
    <n v="100"/>
    <n v="0.1"/>
    <x v="1"/>
    <n v="4.0999999999999996"/>
    <n v="4"/>
    <n v="4.2749999999999995"/>
    <n v="6199"/>
    <n v="16.212474472605034"/>
    <n v="557910"/>
    <n v="10"/>
    <x v="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2T6V3DT"/>
    <s v="AmazonBasics New Release Nylon USB-A to Lightning Cable Cord, Fast Charging MFi Certified Charger for Apple iPhone, iPad (6-Ft, Rose Gold)"/>
    <x v="1"/>
    <s v="Accessories&amp;Peripherals"/>
    <s v="Cables&amp;Accessories"/>
    <x v="0"/>
    <s v="Cables"/>
    <n v="799"/>
    <n v="2100"/>
    <n v="0.62"/>
    <x v="0"/>
    <n v="4.3"/>
    <n v="4"/>
    <n v="4.1426086956521742"/>
    <n v="8188"/>
    <n v="16.210984234769569"/>
    <n v="6542212"/>
    <n v="1301"/>
    <x v="1"/>
    <s v="Added Protection: An additional layer of protection has been added to the Lightning and USB ends to improve durability and reduce fraying;"/>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BF563HB4"/>
    <s v="Fire-Boltt Ninja Call Pro Plus 1.83&quot; Smart Watch with Bluetooth Calling, AI Voice Assistance, 100 Sports Modes IP67 Rating, 240*280 Pixel High Resolution"/>
    <x v="0"/>
    <s v="WearableTechnology"/>
    <s v="SmartWatches"/>
    <x v="20"/>
    <s v="SmartWatches"/>
    <n v="1799"/>
    <n v="19999"/>
    <n v="0.91"/>
    <x v="0"/>
    <n v="4.2"/>
    <n v="4"/>
    <n v="3.9107142857142847"/>
    <n v="13937"/>
    <n v="16.20678394250481"/>
    <n v="25072663"/>
    <n v="18200"/>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8CYPB15D"/>
    <s v="HP 805 Black Original Ink Cartridge"/>
    <x v="1"/>
    <s v="Printers,Inks&amp;Accessories"/>
    <s v="Inks,Toners&amp;Cartridges"/>
    <x v="82"/>
    <s v="InkjetInkCartridges"/>
    <n v="717"/>
    <n v="761"/>
    <n v="0.06"/>
    <x v="1"/>
    <n v="4"/>
    <n v="4"/>
    <n v="4.2"/>
    <n v="7199"/>
    <n v="16.200796485011328"/>
    <n v="5161683"/>
    <n v="44"/>
    <x v="1"/>
    <s v="Cartridge color: Black|Yield: 120 pages|Ink type: Pigment-based ink cartridge|Compatible with printers: HP DeskJet Plus All-in-One (4121, 4122, 4123), HP DeskJet All-in-One (2720, 2721, 2722, 2723, 2729, 2332, 2330, 2331, 2333), HP DeskJet (1212, 1210, 1211, 121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9VCHLSJF"/>
    <s v="OnePlus 108 cm (43 inches) Y Series 4K Ultra HD Smart Android LED TV 43Y1S Pro (Black)"/>
    <x v="0"/>
    <s v="HomeTheater,TV&amp;Video"/>
    <s v="Televisions"/>
    <x v="22"/>
    <s v="SmartTelevisions"/>
    <n v="29999"/>
    <n v="39999"/>
    <n v="0.25"/>
    <x v="1"/>
    <n v="4.2"/>
    <n v="4"/>
    <n v="4.1928571428571431"/>
    <n v="7298"/>
    <n v="16.19811138902023"/>
    <n v="218932702"/>
    <n v="10000"/>
    <x v="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3MMYHYW"/>
    <s v="OnePlus 126 cm (50 inches) Y Series 4K Ultra HD Smart Android LED TV 50Y1S Pro (Black)"/>
    <x v="0"/>
    <s v="HomeTheater,TV&amp;Video"/>
    <s v="Televisions"/>
    <x v="22"/>
    <s v="SmartTelevisions"/>
    <n v="32999"/>
    <n v="45999"/>
    <n v="0.28000000000000003"/>
    <x v="1"/>
    <n v="4.2"/>
    <n v="4"/>
    <n v="4.192682926829268"/>
    <n v="7298"/>
    <n v="16.197438346622381"/>
    <n v="240826702"/>
    <n v="13000"/>
    <x v="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7TXCY3YK"/>
    <s v="Butterfly Hero Mixer Grinder, 500W, 3 Jars (Grey)"/>
    <x v="2"/>
    <s v="Kitchen&amp;HomeAppliances"/>
    <s v="SmallKitchenAppliances"/>
    <x v="41"/>
    <s v="MixerGrinders"/>
    <n v="2237.81"/>
    <n v="3899"/>
    <n v="0.43"/>
    <x v="1"/>
    <n v="3.9"/>
    <n v="4"/>
    <n v="4.0055555555555564"/>
    <n v="11004"/>
    <n v="16.188813465595743"/>
    <n v="24624861.239999998"/>
    <n v="1661.19"/>
    <x v="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Good quality,Super üëå,Worth for the money but the knob is slippery,Good product,Good quality,Nothing,Worthy product,Good"/>
    <s v="Good quality,Super üëå,Worth for the money but the knob is slippery,Good product,Nice,Ok,Little bit of noice,Good"/>
  </r>
  <r>
    <s v="B009P2L7CO"/>
    <s v="Bajaj DHX-9 1000W Heavy Weight Dry Iron with Advance Soleplate and Anti-Bacterial German Coating Technology, Ivory"/>
    <x v="2"/>
    <s v="Kitchen&amp;HomeAppliances"/>
    <s v="Vacuum,Cleaning&amp;Ironing"/>
    <x v="32"/>
    <s v="Irons,Steamers&amp;Accessories"/>
    <n v="1099"/>
    <n v="1920"/>
    <n v="0.43"/>
    <x v="1"/>
    <n v="4.2"/>
    <n v="4"/>
    <n v="4.0571428571428561"/>
    <n v="9772"/>
    <n v="16.188113189296619"/>
    <n v="10739428"/>
    <n v="821"/>
    <x v="1"/>
    <s v="Heavy weight iron for easy ironing. Safety Plus: Thermal Fuse|Deluxe metal cover. Super clean surface finish with pleasant aesthetics|Multiple temprature levels|Non-stick coated sole plate|Temprature setting dial|Thermostatic pilot lamp|Warranty: 2 years on product"/>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7N2MGB3G"/>
    <s v="AGARO Marvel 9 Liters Oven Toaster Griller, Cake Baking OTG (Black)"/>
    <x v="2"/>
    <s v="Kitchen&amp;HomeAppliances"/>
    <s v="SmallKitchenAppliances"/>
    <x v="78"/>
    <s v="OvenToasterGrills"/>
    <n v="1699"/>
    <n v="1999"/>
    <n v="0.15"/>
    <x v="1"/>
    <n v="4.0999999999999996"/>
    <n v="4"/>
    <n v="4.0999999999999996"/>
    <n v="8873"/>
    <n v="16.187289639960198"/>
    <n v="15075227"/>
    <n v="300"/>
    <x v="1"/>
    <s v="Bake, Grill, Toast and more|1 Year Manufacturer's Warranty|Automatic Thermostat I Auto Shut Off I Ready Bell. Cavity Material: Stainless Steel|Heat resistant tempered glass window with Cool Touch Handle|Adjustable temperature from 100¬∞C to 250¬∞C"/>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1DGVKBC6"/>
    <s v="FEDUS Cat6 Ethernet Cable, 10 Meter High Speed 550MHZ / 10 Gigabit Speed UTP LAN Cable, Network Cable Internet Cable RJ45 Cable LAN Wire, Patch Computer Cord Gigabit Category 6 Wires for Modem, Router"/>
    <x v="1"/>
    <s v="Accessories&amp;Peripherals"/>
    <s v="Cables&amp;Accessories"/>
    <x v="0"/>
    <s v="Cables"/>
    <n v="287"/>
    <n v="499"/>
    <n v="0.42"/>
    <x v="1"/>
    <n v="4.4000000000000004"/>
    <n v="4"/>
    <n v="4.1412280701754387"/>
    <n v="8076"/>
    <n v="16.180813720423465"/>
    <n v="2317812"/>
    <n v="212"/>
    <x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7WDK3ZS2"/>
    <s v="iQOO Z6 Pro 5G by vivo (Legion Sky, 8GB RAM, 128GB Storage) | Snapdragon 778G 5G | 66W FlashCharge | 1300 nits Peak Brightness | HDR10+"/>
    <x v="0"/>
    <s v="Mobiles&amp;Accessories"/>
    <s v="Smartphones&amp;BasicMobiles"/>
    <x v="3"/>
    <s v="Smartphones"/>
    <n v="20999"/>
    <n v="29990"/>
    <n v="0.3"/>
    <x v="1"/>
    <n v="4.3"/>
    <n v="4"/>
    <n v="4.0647058823529409"/>
    <n v="9499"/>
    <n v="16.168276536791726"/>
    <n v="199469501"/>
    <n v="8991"/>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SPVMSC6"/>
    <s v="Bajaj Frore 1200 mm Ceiling Fan (Brown)"/>
    <x v="2"/>
    <s v="Heating,Cooling&amp;AirQuality"/>
    <s v="Fans"/>
    <x v="49"/>
    <s v="CeilingFans"/>
    <n v="1399"/>
    <n v="2660"/>
    <n v="0.47"/>
    <x v="1"/>
    <n v="4.0999999999999996"/>
    <n v="4"/>
    <n v="4.0714285714285712"/>
    <n v="9349"/>
    <n v="16.166875844266677"/>
    <n v="13079251"/>
    <n v="1261"/>
    <x v="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BF4YBLPX"/>
    <s v="Fire-Boltt Ninja Call Pro Plus 1.83&quot; Smart Watch with Bluetooth Calling, AI Voice Assistance, 100 Sports Modes IP67 Rating, 240*280 Pixel High Resolution"/>
    <x v="0"/>
    <s v="WearableTechnology"/>
    <s v="SmartWatches"/>
    <x v="20"/>
    <s v="SmartWatches"/>
    <n v="1799"/>
    <n v="19999"/>
    <n v="0.91"/>
    <x v="0"/>
    <n v="4.2"/>
    <n v="4"/>
    <n v="3.8999999999999995"/>
    <n v="13937"/>
    <n v="16.162381794717128"/>
    <n v="25072663"/>
    <n v="18200"/>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2BJMT8Q"/>
    <s v="Samsung 108 cm (43 inches) Crystal 4K Series Ultra HD Smart LED TV UA43AUE60AKLXL (Black)"/>
    <x v="0"/>
    <s v="HomeTheater,TV&amp;Video"/>
    <s v="Televisions"/>
    <x v="22"/>
    <s v="SmartTelevisions"/>
    <n v="30990"/>
    <n v="52900"/>
    <n v="0.41"/>
    <x v="1"/>
    <n v="4.3"/>
    <n v="4"/>
    <n v="4.1924999999999999"/>
    <n v="7109"/>
    <n v="16.148963301059545"/>
    <n v="220307910"/>
    <n v="21910"/>
    <x v="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6MSW6CT"/>
    <s v="Sounce Fast Phone Charging Cable &amp; Data Sync USB Cable Compatible for iPhone 13, 12,11, X, 8, 7, 6, 5, iPad Air, Pro, Mini &amp; iOS Devices"/>
    <x v="1"/>
    <s v="Accessories&amp;Peripherals"/>
    <s v="Cables&amp;Accessories"/>
    <x v="0"/>
    <s v="Cables"/>
    <n v="199"/>
    <n v="1899"/>
    <n v="0.9"/>
    <x v="0"/>
    <n v="3.9"/>
    <n v="4"/>
    <n v="4.1389380530973447"/>
    <n v="7928"/>
    <n v="16.138623486983072"/>
    <n v="1577672"/>
    <n v="1700"/>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B15GSPQW"/>
    <s v="Samsung 138 cm (55 inches) Crystal 4K Neo Series Ultra HD Smart LED TV UA55AUE65AKXXL (Black)"/>
    <x v="0"/>
    <s v="HomeTheater,TV&amp;Video"/>
    <s v="Televisions"/>
    <x v="22"/>
    <s v="SmartTelevisions"/>
    <n v="47990"/>
    <n v="70900"/>
    <n v="0.32"/>
    <x v="1"/>
    <n v="4.3"/>
    <n v="4"/>
    <n v="4.1897435897435891"/>
    <n v="7109"/>
    <n v="16.138345968185735"/>
    <n v="341160910"/>
    <n v="22910"/>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15CPR37"/>
    <s v="Samsung 108 cm (43 inches) Crystal 4K Neo Series Ultra HD Smart LED TV UA43AUE65AKXXL (Black)"/>
    <x v="0"/>
    <s v="HomeTheater,TV&amp;Video"/>
    <s v="Televisions"/>
    <x v="22"/>
    <s v="SmartTelevisions"/>
    <n v="32990"/>
    <n v="47900"/>
    <n v="0.31"/>
    <x v="1"/>
    <n v="4.3"/>
    <n v="4"/>
    <n v="4.1868421052631568"/>
    <n v="7109"/>
    <n v="16.127169828318568"/>
    <n v="234525910"/>
    <n v="14910"/>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32W3B7Q"/>
    <s v="Pigeon By Stovekraft ABS Plastic Acer Plus Induction Cooktop 1800 Watts With Feather Touch Control - Black"/>
    <x v="2"/>
    <s v="Kitchen&amp;HomeAppliances"/>
    <s v="SmallKitchenAppliances"/>
    <x v="30"/>
    <s v="InductionCooktop"/>
    <n v="1799"/>
    <n v="3595"/>
    <n v="0.5"/>
    <x v="0"/>
    <n v="3.8"/>
    <n v="4"/>
    <n v="4.04"/>
    <n v="9791"/>
    <n v="16.123120475398004"/>
    <n v="17614009"/>
    <n v="1796"/>
    <x v="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KCMR8D6"/>
    <s v="Classmate Octane Neon- Blue Gel Pens(Pack of 5)|Smooth Writing Pen|Attractive body colour for Boys &amp; Girls|Waterproof ink for smudge free writing|Preferred by Students for Exam|Study at home essential"/>
    <x v="4"/>
    <s v="OfficePaperProducts"/>
    <s v="Paper"/>
    <x v="76"/>
    <s v="Stationery"/>
    <n v="50"/>
    <n v="50"/>
    <n v="0"/>
    <x v="1"/>
    <n v="4.3"/>
    <n v="4"/>
    <n v="4.284210526315789"/>
    <n v="5792"/>
    <n v="16.121070906306485"/>
    <n v="289600"/>
    <n v="0"/>
    <x v="2"/>
    <s v="5 vibrant Neon body color|Smooth and fast writing|Japanese waterproof ink|Country of Origin: India"/>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8QJJCY2Q"/>
    <s v="Tizum Mouse Pad/ Computer Mouse Mat with Anti-Slip Rubber Base | Smooth Mouse Control | Spill-Resistant Surface for Laptop, Notebook, MacBook, Gaming, Laser/ Optical Mouse, 9.4‚Äùx 7.9‚Äù, Multicolored"/>
    <x v="1"/>
    <s v="Accessories&amp;Peripherals"/>
    <s v="Keyboards,Mice&amp;InputDevices"/>
    <x v="68"/>
    <s v="Keyboard&amp;MiceAccessories"/>
    <n v="169"/>
    <n v="299"/>
    <n v="0.43"/>
    <x v="1"/>
    <n v="4.4000000000000004"/>
    <n v="4"/>
    <n v="4.2142857142857135"/>
    <n v="5176"/>
    <n v="15.652186552423533"/>
    <n v="874744"/>
    <n v="130"/>
    <x v="2"/>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92BL5DCX"/>
    <s v="Samsung 138 cm (55 inches) Crystal 4K Series Ultra HD Smart LED TV UA55AUE60AKLXL (Black)"/>
    <x v="0"/>
    <s v="HomeTheater,TV&amp;Video"/>
    <s v="Televisions"/>
    <x v="22"/>
    <s v="SmartTelevisions"/>
    <n v="45999"/>
    <n v="69900"/>
    <n v="0.34"/>
    <x v="1"/>
    <n v="4.3"/>
    <n v="4"/>
    <n v="4.1837837837837828"/>
    <n v="7109"/>
    <n v="16.11538957278291"/>
    <n v="327006891"/>
    <n v="23901"/>
    <x v="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F54LXW6"/>
    <s v="Fire-Boltt Ninja Call Pro Plus 1.83&quot; Smart Watch with Bluetooth Calling, AI Voice Assistance, 100 Sports Modes IP67 Rating, 240*280 Pixel High Resolution"/>
    <x v="0"/>
    <s v="WearableTechnology"/>
    <s v="SmartWatches"/>
    <x v="20"/>
    <s v="SmartWatches"/>
    <n v="1799"/>
    <n v="19999"/>
    <n v="0.91"/>
    <x v="0"/>
    <n v="4.2"/>
    <n v="4"/>
    <n v="3.8884615384615375"/>
    <n v="13937"/>
    <n v="16.114564097099617"/>
    <n v="25072663"/>
    <n v="18200"/>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8R69VDHT"/>
    <s v="Pinnaclz Original Combo of 2 Micro USB Fast Charging Cable, USB Charging Cable for Data Transfer Perfect for Android Smart Phones White 1.2 Meter Made in India (Pack of 2)"/>
    <x v="1"/>
    <s v="Accessories&amp;Peripherals"/>
    <s v="Cables&amp;Accessories"/>
    <x v="0"/>
    <s v="Cables"/>
    <n v="115"/>
    <n v="499"/>
    <n v="0.77"/>
    <x v="0"/>
    <n v="4"/>
    <n v="4"/>
    <n v="4.1410714285714274"/>
    <n v="7732"/>
    <n v="16.10192684929088"/>
    <n v="889180"/>
    <n v="384"/>
    <x v="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12ELCYUG"/>
    <s v="Preethi MGA-502 0.4-Litre Grind and Store Jar (White), stainless steel, Set of 1"/>
    <x v="2"/>
    <s v="Kitchen&amp;HomeAppliances"/>
    <s v="SmallKitchenAppliances"/>
    <x v="93"/>
    <s v="SmallApplianceParts&amp;Accessories"/>
    <n v="635"/>
    <n v="635"/>
    <n v="0"/>
    <x v="1"/>
    <n v="4.3"/>
    <n v="4"/>
    <n v="4.4000000000000004"/>
    <n v="4570"/>
    <n v="16.104049373673057"/>
    <n v="2901950"/>
    <n v="0"/>
    <x v="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8R69WBN7"/>
    <s v="Pinnaclz Original Combo of 2 USB Type C Fast Charging Cable, USB C Data Cable for Charging and Data Transfer Smart Phones White 1.2 Meter Made in India (Pack of 2)"/>
    <x v="1"/>
    <s v="Accessories&amp;Peripherals"/>
    <s v="Cables&amp;Accessories"/>
    <x v="0"/>
    <s v="Cables"/>
    <n v="149"/>
    <n v="499"/>
    <n v="0.7"/>
    <x v="0"/>
    <n v="4"/>
    <n v="4"/>
    <n v="4.1423423423423413"/>
    <n v="7732"/>
    <n v="16.106868604323122"/>
    <n v="1152068"/>
    <n v="350"/>
    <x v="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7YNHCW6N"/>
    <s v="Robustrion Smart Trifold Hard Back Flip Stand Case Cover for Apple iPad 10.2 Cover iPad 9th Generation Cover 2021 8th Gen 2020 7th Gen 2019 Generation Case - Black"/>
    <x v="1"/>
    <s v="Accessories&amp;Peripherals"/>
    <s v="TabletAccessories"/>
    <x v="70"/>
    <s v="Bags,Cases&amp;Sleeves"/>
    <n v="549"/>
    <n v="2499"/>
    <n v="0.78"/>
    <x v="0"/>
    <n v="4.3"/>
    <n v="4"/>
    <n v="4.3"/>
    <n v="5556"/>
    <n v="16.10281370617713"/>
    <n v="3050244"/>
    <n v="1950"/>
    <x v="1"/>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J2NGB69"/>
    <s v="Lenovo 400 Wireless Mouse, 1200DPI Optical Sensor, 2.4GHz Wireless Nano USB, 3-Button (Left,Right,Scroll) Upto 8M Left/Right &amp; 100K Scroll clicks &amp; 1yr Battery, Ambidextrous, Ergonomic GY50R91293"/>
    <x v="1"/>
    <s v="Accessories&amp;Peripherals"/>
    <s v="Keyboards,Mice&amp;InputDevices"/>
    <x v="15"/>
    <s v="Mice"/>
    <n v="629"/>
    <n v="1390"/>
    <n v="0.55000000000000004"/>
    <x v="0"/>
    <n v="4.4000000000000004"/>
    <n v="4"/>
    <n v="4.2363636363636363"/>
    <n v="6301"/>
    <n v="16.095972125986357"/>
    <n v="3963329"/>
    <n v="761"/>
    <x v="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LM4W1N2"/>
    <s v="Parker Classic Gold Gold Trim Ball Pen"/>
    <x v="4"/>
    <s v="OfficePaperProducts"/>
    <s v="Paper"/>
    <x v="76"/>
    <s v="Stationery"/>
    <n v="480"/>
    <n v="600"/>
    <n v="0.2"/>
    <x v="1"/>
    <n v="4.3"/>
    <n v="4"/>
    <n v="4.2833333333333332"/>
    <n v="5719"/>
    <n v="16.094179656663453"/>
    <n v="2745120"/>
    <n v="120"/>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9SPTNG58"/>
    <s v="Crompton Sea Sapphira 1200 mm Ultra High Speed 3 Blade Ceiling Fan (Lustre Brown, Pack of 1)"/>
    <x v="2"/>
    <s v="Heating,Cooling&amp;AirQuality"/>
    <s v="Fans"/>
    <x v="49"/>
    <s v="CeilingFans"/>
    <n v="1449"/>
    <n v="2349"/>
    <n v="0.38"/>
    <x v="1"/>
    <n v="3.9"/>
    <n v="4"/>
    <n v="4.0666666666666664"/>
    <n v="9019"/>
    <n v="16.084506586003894"/>
    <n v="13068531"/>
    <n v="900"/>
    <x v="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7H1S7XW8"/>
    <s v="STRIFF Wall Mount Phone Holder Wall Mount with Adhesive Strips, Charging Holder Compatible with iPhone, Smartphone and Mini Tablet (Pack of 1) (White)"/>
    <x v="0"/>
    <s v="Mobiles&amp;Accessories"/>
    <s v="MobileAccessories"/>
    <x v="94"/>
    <s v="Mounts"/>
    <n v="89"/>
    <n v="499"/>
    <n v="0.82"/>
    <x v="0"/>
    <n v="4.0999999999999996"/>
    <n v="4"/>
    <n v="4.05"/>
    <n v="9340"/>
    <n v="16.080093156922381"/>
    <n v="831260"/>
    <n v="410"/>
    <x v="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7T9FV9YP"/>
    <s v="Redgear Cloak Wired RGB Wired Over Ear Gaming Headphones with Mic for PC"/>
    <x v="1"/>
    <s v="Accessories&amp;Peripherals"/>
    <s v="PCGamingPeripherals"/>
    <x v="80"/>
    <s v="Headsets"/>
    <n v="749"/>
    <n v="1799"/>
    <n v="0.57999999999999996"/>
    <x v="0"/>
    <n v="4"/>
    <n v="4"/>
    <n v="3.9"/>
    <n v="13199"/>
    <n v="16.070238331702814"/>
    <n v="9886051"/>
    <n v="1050"/>
    <x v="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123P3PWE"/>
    <s v="Rico IRPRO 1500 Watt Japanese Technology Electric Water Heater Immersion Rod Shockproof Protection &amp; Stainless Steel Heating Element for Instant Heating| ISI Certified 1 Year Replacement Warranty"/>
    <x v="2"/>
    <s v="Heating,Cooling&amp;AirQuality"/>
    <s v="WaterHeaters&amp;Geysers"/>
    <x v="42"/>
    <s v="ImmersionRods"/>
    <n v="999"/>
    <n v="1075"/>
    <n v="7.0000000000000007E-2"/>
    <x v="1"/>
    <n v="4.0999999999999996"/>
    <n v="4"/>
    <n v="4.05"/>
    <n v="9275"/>
    <n v="16.067810996862097"/>
    <n v="9265725"/>
    <n v="76"/>
    <x v="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B6XWQ1C"/>
    <s v="DIGITEK¬Æ (DTR-200MT) (18 CM) Portable &amp; Flexible Mini Tripod with Mobile Holder &amp; 360 Degree Ball Head, For Smart Phones, Compact Cameras, GoPro, Maximum Operating Height: 7.87 Inch, Maximum Load Upto: 1 kgs"/>
    <x v="0"/>
    <s v="Cameras&amp;Photography"/>
    <s v="Accessories"/>
    <x v="38"/>
    <s v="Tripods&amp;Monopods"/>
    <n v="349"/>
    <n v="995"/>
    <n v="0.65"/>
    <x v="0"/>
    <n v="4.2"/>
    <n v="4"/>
    <n v="4.2"/>
    <n v="6676"/>
    <n v="16.063241780180629"/>
    <n v="2329924"/>
    <n v="646"/>
    <x v="0"/>
    <s v="The mini tripod works with most Smartphones, GoPro, DSLR and compact cameras|High quality tripod equipped with non skid rubber feet for extra solid grip , even in a tilted position.|Digitek Portable Mini Tripod with 3 Leg Base for All Mobile phones"/>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8D75R3Z1"/>
    <s v="PTron Boom Ultima 4D Dual Driver, in-Ear Gaming Wired Headphones with in-line Mic, Volume Control &amp; Passive Noise Cancelling Boom 3 Earphones - (Dark Blue)"/>
    <x v="0"/>
    <s v="Headphones,Earbuds&amp;Accessories"/>
    <s v="Headphones"/>
    <x v="7"/>
    <s v="In-Ear"/>
    <n v="299"/>
    <n v="1900"/>
    <n v="0.84"/>
    <x v="0"/>
    <n v="3.6"/>
    <n v="4"/>
    <n v="3.7700000000000005"/>
    <n v="18202"/>
    <n v="16.060738993462543"/>
    <n v="5442398"/>
    <n v="1601"/>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8FY4FG5X"/>
    <s v="Boult Audio Bass Buds Q2 Lightweight Stereo Wired Over Ear Headphones Set with Mic with Deep Bass, Comfortable Ear Cushions, &amp; Long Cord (Black)"/>
    <x v="0"/>
    <s v="Headphones,Earbuds&amp;Accessories"/>
    <s v="Headphones"/>
    <x v="33"/>
    <s v="Over-Ear"/>
    <n v="649"/>
    <n v="2499"/>
    <n v="0.74"/>
    <x v="0"/>
    <n v="3.9"/>
    <n v="4"/>
    <n v="3.9"/>
    <n v="13049"/>
    <n v="16.050880995529766"/>
    <n v="8468801"/>
    <n v="1850"/>
    <x v="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B53DS4TF"/>
    <s v="Instant Pot Air Fryer, Vortex 2QT, Touch Control Panel, 360¬∞ EvenCrisp‚Ñ¢ Technology, Uses 95 % less Oil, 4-in-1 Appliance: Air Fry, Roast, Bake, Reheat (Vortex 1.97Litre, Black)"/>
    <x v="2"/>
    <s v="Kitchen&amp;HomeAppliances"/>
    <s v="SmallKitchenAppliances"/>
    <x v="95"/>
    <s v="DeepFatFryers"/>
    <n v="4995"/>
    <n v="20049"/>
    <n v="0.75"/>
    <x v="0"/>
    <n v="4.8"/>
    <n v="5"/>
    <n v="4.46"/>
    <n v="3964"/>
    <n v="16.048164634775159"/>
    <n v="19800180"/>
    <n v="15054"/>
    <x v="1"/>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VF8V79P"/>
    <s v="Samsung Original 25W USB Travel Lightning Adapter for Cellular Phones, Black"/>
    <x v="0"/>
    <s v="Mobiles&amp;Accessories"/>
    <s v="MobileAccessories"/>
    <x v="5"/>
    <s v="Chargers"/>
    <n v="1075"/>
    <n v="1699"/>
    <n v="0.37"/>
    <x v="1"/>
    <n v="4.4000000000000004"/>
    <n v="4"/>
    <n v="4.1428571428571423"/>
    <n v="7462"/>
    <n v="16.044927115284494"/>
    <n v="8021650"/>
    <n v="624"/>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498D67S"/>
    <s v="HP K500F Backlit Membrane Wired Gaming Keyboard with Mixed Color Lighting, Metal Panel with Logo Lighting, 26 Anti-Ghosting Keys, and Windows Lock Key / 3 Years Warranty(7ZZ97AA)"/>
    <x v="1"/>
    <s v="Accessories&amp;Peripherals"/>
    <s v="PCGamingPeripherals"/>
    <x v="96"/>
    <s v="GamingKeyboards"/>
    <n v="1149"/>
    <n v="1800"/>
    <n v="0.36"/>
    <x v="1"/>
    <n v="4.3"/>
    <n v="4"/>
    <n v="4.3666666666666671"/>
    <n v="4723"/>
    <n v="16.044486515044454"/>
    <n v="5426727"/>
    <n v="651"/>
    <x v="1"/>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K32PEW4"/>
    <s v="Casio MJ-120D 150 Steps Check and Correct Desktop Calculator with Tax Keys, Black"/>
    <x v="4"/>
    <s v="OfficeElectronics"/>
    <s v="Calculators"/>
    <x v="51"/>
    <s v="Calculators"/>
    <n v="535"/>
    <n v="535"/>
    <n v="0"/>
    <x v="1"/>
    <n v="4.4000000000000004"/>
    <n v="4"/>
    <n v="4.4000000000000004"/>
    <n v="4426"/>
    <n v="16.04288189670693"/>
    <n v="2367910"/>
    <n v="0"/>
    <x v="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0H47GVGY"/>
    <s v="USHA Quartz Room Heater with Overheating Protection (3002, Ivory, 800 Watts)"/>
    <x v="2"/>
    <s v="Heating,Cooling&amp;AirQuality"/>
    <s v="RoomHeaters"/>
    <x v="97"/>
    <s v="ElectricHeaters"/>
    <n v="1199"/>
    <n v="1695"/>
    <n v="0.28999999999999998"/>
    <x v="1"/>
    <n v="3.6"/>
    <n v="4"/>
    <n v="3.8899999999999992"/>
    <n v="13300"/>
    <n v="16.041909901559428"/>
    <n v="15946700"/>
    <n v="496"/>
    <x v="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B3X2BY3M"/>
    <s v="Crompton Gracee 5-L Instant Water Heater (Geyser)"/>
    <x v="2"/>
    <s v="Heating,Cooling&amp;AirQuality"/>
    <s v="WaterHeaters&amp;Geysers"/>
    <x v="29"/>
    <s v="InstantWaterHeaters"/>
    <n v="3599"/>
    <n v="7299"/>
    <n v="0.51"/>
    <x v="0"/>
    <n v="4"/>
    <n v="4"/>
    <n v="3.9947368421052629"/>
    <n v="10324"/>
    <n v="16.034434504154127"/>
    <n v="37156076"/>
    <n v="3700"/>
    <x v="1"/>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7GLNJC25"/>
    <s v="ZEBRONICS Zeb-100HB 4 Ports USB Hub for Laptop, PC Computers, Plug &amp; Play, Backward Compatible - Black"/>
    <x v="1"/>
    <s v="Accessories&amp;Peripherals"/>
    <s v="USBHubs"/>
    <x v="98"/>
    <s v="USBHubs"/>
    <n v="330"/>
    <n v="499"/>
    <n v="0.34"/>
    <x v="1"/>
    <n v="3.7"/>
    <n v="4"/>
    <n v="3.9400000000000004"/>
    <n v="8566"/>
    <n v="15.495345341589337"/>
    <n v="2826780"/>
    <n v="169"/>
    <x v="0"/>
    <s v="Zeb-100Hb Is A Compact Usb Hub.|It Has 4 Ports And Comes With An Overall Glossy Finish.|Cable Length 1.62 Meter|Backward Compatible|Available In Black Color|Country Of Origin: China|Display Size: 3.0 Centimeters"/>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M66K48D"/>
    <s v="POPIO Tempered Glass Screen Protector Compatible for iPhone 12 / iPhone 12 Pro with Case Friendly Edge to Edge Coverage and Easy Installation kit, Pack of 1"/>
    <x v="0"/>
    <s v="Mobiles&amp;Accessories"/>
    <s v="MobileAccessories"/>
    <x v="65"/>
    <s v="Maintenance,Upkeep&amp;Repairs"/>
    <n v="299"/>
    <n v="599"/>
    <n v="0.5"/>
    <x v="0"/>
    <n v="4.3"/>
    <n v="4"/>
    <n v="4.3666666666666663"/>
    <n v="4674"/>
    <n v="16.024713053077274"/>
    <n v="1397526"/>
    <n v="300"/>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5JQVC7N"/>
    <s v="OnePlus 138.7 cm (55 inches) U Series 4K LED Smart Android TV 55U1S (Black)"/>
    <x v="0"/>
    <s v="HomeTheater,TV&amp;Video"/>
    <s v="Televisions"/>
    <x v="22"/>
    <s v="SmartTelevisions"/>
    <n v="42999"/>
    <n v="59999"/>
    <n v="0.28000000000000003"/>
    <x v="1"/>
    <n v="4.0999999999999996"/>
    <n v="4"/>
    <n v="4.1805555555555536"/>
    <n v="6753"/>
    <n v="16.00969274925162"/>
    <n v="290372247"/>
    <n v="17000"/>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4N1BM9L"/>
    <s v="Belkin Apple Certified Lightning to USB Charge and Sync Tough Braided Cable for iPhone, iPad, Air Pods, 3.3 feet (1 meters) ‚Äì Black"/>
    <x v="1"/>
    <s v="Accessories&amp;Peripherals"/>
    <s v="Cables&amp;Accessories"/>
    <x v="0"/>
    <s v="Cables"/>
    <n v="1299"/>
    <n v="1999"/>
    <n v="0.35"/>
    <x v="1"/>
    <n v="4.4000000000000004"/>
    <n v="4"/>
    <n v="4.1436363636363636"/>
    <n v="7318"/>
    <n v="16.012882785042727"/>
    <n v="9506082"/>
    <n v="700"/>
    <x v="1"/>
    <s v="The Belkin Difference: Pioneer In Technology And Innovation For 35 Years."/>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5JPKPH3"/>
    <s v="OnePlus 163.8 cm (65 inches) U Series 4K LED Smart Android TV 65U1S (Black)"/>
    <x v="0"/>
    <s v="HomeTheater,TV&amp;Video"/>
    <s v="Televisions"/>
    <x v="22"/>
    <s v="SmartTelevisions"/>
    <n v="61999"/>
    <n v="69999"/>
    <n v="0.11"/>
    <x v="1"/>
    <n v="4.0999999999999996"/>
    <n v="4"/>
    <n v="4.1828571428571415"/>
    <n v="6753"/>
    <n v="16.018506818349454"/>
    <n v="418679247"/>
    <n v="8000"/>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3J64CBB"/>
    <s v="Kuber Industries Waterproof Canvas Laundry Bag/Hamper|Metalic Printed With Handles|Foldable Bin &amp; 45 Liter Capicity|Size 37 x 37 x 46, Pack of 1 (Brown)"/>
    <x v="2"/>
    <s v="HomeStorage&amp;Organization"/>
    <s v="LaundryOrganization"/>
    <x v="99"/>
    <s v="LaundryBaskets"/>
    <n v="199"/>
    <n v="499"/>
    <n v="0.6"/>
    <x v="0"/>
    <n v="4"/>
    <n v="4"/>
    <n v="3.9923076923076923"/>
    <n v="10234"/>
    <n v="16.009504558401801"/>
    <n v="2036566"/>
    <n v="300"/>
    <x v="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4MZXJN6"/>
    <s v="Belkin Apple Certified Lightning to USB Charge and Sync Cable for iPhone, iPad, Air Pods, 39.6 inch (100cm) ‚Äì Black"/>
    <x v="1"/>
    <s v="Accessories&amp;Peripherals"/>
    <s v="Cables&amp;Accessories"/>
    <x v="0"/>
    <s v="Cables"/>
    <n v="999"/>
    <n v="1699"/>
    <n v="0.41"/>
    <x v="1"/>
    <n v="4.4000000000000004"/>
    <n v="4"/>
    <n v="4.1412844036697241"/>
    <n v="7318"/>
    <n v="16.003793749240401"/>
    <n v="7310682"/>
    <n v="700"/>
    <x v="1"/>
    <s v="Usb-A To Lightning Cable"/>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T3KB6JZ"/>
    <s v="TCL 100 cm (40 inches) Full HD Certified Android R Smart LED TV 40S6505 (Black)"/>
    <x v="0"/>
    <s v="HomeTheater,TV&amp;Video"/>
    <s v="Televisions"/>
    <x v="22"/>
    <s v="SmartTelevisions"/>
    <n v="18990"/>
    <n v="40990"/>
    <n v="0.54"/>
    <x v="0"/>
    <n v="4.2"/>
    <n v="4"/>
    <n v="4.1852941176470564"/>
    <n v="6659"/>
    <n v="16.002364200321573"/>
    <n v="126454410"/>
    <n v="22000"/>
    <x v="1"/>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814ZY6FP"/>
    <s v="Zebronics ZEB-VITA Wireless Bluetooth 10W Portable Bar Speaker With Supporting USB, SD Card, AUX, FM, TWS &amp; Call Function"/>
    <x v="0"/>
    <s v="HomeAudio"/>
    <s v="Speakers"/>
    <x v="25"/>
    <s v="BluetoothSpeakers"/>
    <n v="899"/>
    <n v="1199"/>
    <n v="0.25"/>
    <x v="1"/>
    <n v="3.8"/>
    <n v="4"/>
    <n v="3.9666666666666668"/>
    <n v="10751"/>
    <n v="15.991574047648674"/>
    <n v="9665149"/>
    <n v="300"/>
    <x v="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XJ5LD6L"/>
    <s v="Samsung Galaxy M53 5G (Deep Ocean Blue, 6GB, 128GB Storage) | 108MP | sAmoled+ 120Hz | 12GB RAM with RAM Plus | Travel Adapter to be Purchased Separately"/>
    <x v="0"/>
    <s v="Mobiles&amp;Accessories"/>
    <s v="Smartphones&amp;BasicMobiles"/>
    <x v="3"/>
    <s v="Smartphones"/>
    <n v="23999"/>
    <n v="32999"/>
    <n v="0.27"/>
    <x v="1"/>
    <n v="3.9"/>
    <n v="4"/>
    <n v="4.05"/>
    <n v="8866"/>
    <n v="15.988495669282189"/>
    <n v="212775134"/>
    <n v="9000"/>
    <x v="1"/>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8W56G1K9"/>
    <s v="LAPSTER Spiral Charger Spiral Charger Cable Protectors for Wires Data Cable Saver Charging Cord Protective Cable Cover Set of 3 (12 Pieces)"/>
    <x v="1"/>
    <s v="Accessories&amp;Peripherals"/>
    <s v="Cables&amp;Accessories"/>
    <x v="100"/>
    <s v="CableConnectionProtectors"/>
    <n v="99"/>
    <n v="999"/>
    <n v="0.9"/>
    <x v="0"/>
    <n v="4.0999999999999996"/>
    <n v="4"/>
    <n v="4.05"/>
    <n v="8751"/>
    <n v="15.965534601406889"/>
    <n v="866349"/>
    <n v="900"/>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0KIDSU8S"/>
    <s v="Havells Ventil Air DX 200mm Exhaust Fan (White)"/>
    <x v="2"/>
    <s v="Heating,Cooling&amp;AirQuality"/>
    <s v="Fans"/>
    <x v="79"/>
    <s v="ExhaustFans"/>
    <n v="1999"/>
    <n v="2360"/>
    <n v="0.15"/>
    <x v="1"/>
    <n v="4.2"/>
    <n v="4"/>
    <n v="4.0999999999999996"/>
    <n v="7801"/>
    <n v="15.958044378500666"/>
    <n v="15594199"/>
    <n v="361"/>
    <x v="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8H21B6V7"/>
    <s v="Nokia 150 (2020) (Cyan)"/>
    <x v="0"/>
    <s v="Mobiles&amp;Accessories"/>
    <s v="Smartphones&amp;BasicMobiles"/>
    <x v="19"/>
    <s v="BasicMobiles"/>
    <n v="2599"/>
    <n v="2999"/>
    <n v="0.13"/>
    <x v="1"/>
    <n v="3.9"/>
    <n v="4"/>
    <n v="3.84"/>
    <n v="14266"/>
    <n v="15.952637419170452"/>
    <n v="37077334"/>
    <n v="400"/>
    <x v="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1IOZUHRS"/>
    <s v="Gizga Essentials Laptop Power Cable Cord- 3 Pin Adapter Isi Certified(1 Meter/3.3 Feet)"/>
    <x v="1"/>
    <s v="Accessories&amp;Peripherals"/>
    <s v="LaptopAccessories"/>
    <x v="101"/>
    <s v="LaptopChargers&amp;PowerSupplies"/>
    <n v="179"/>
    <n v="499"/>
    <n v="0.64"/>
    <x v="0"/>
    <n v="4.0999999999999996"/>
    <n v="4"/>
    <n v="3.9799999999999995"/>
    <n v="10174"/>
    <n v="15.949986983231085"/>
    <n v="1821146"/>
    <n v="320"/>
    <x v="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7WHS7MZ1"/>
    <s v="iQOO 9 SE 5G (Sunset Sierra, 8GB RAM, 128GB Storage) | Qualcomm Snapdragon 888 | 66W Flash Charge"/>
    <x v="0"/>
    <s v="Mobiles&amp;Accessories"/>
    <s v="Smartphones&amp;BasicMobiles"/>
    <x v="3"/>
    <s v="Smartphones"/>
    <n v="29990"/>
    <n v="39990"/>
    <n v="0.25"/>
    <x v="1"/>
    <n v="4.3"/>
    <n v="4"/>
    <n v="4.0599999999999996"/>
    <n v="8399"/>
    <n v="15.932573901411237"/>
    <n v="251886010"/>
    <n v="10000"/>
    <x v="1"/>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8CDKQ8T6"/>
    <s v="Portronics Konnect L 1.2Mtr, Fast Charging 3A Micro USB Cable with Charge &amp; Sync Function (Grey)"/>
    <x v="1"/>
    <s v="Accessories&amp;Peripherals"/>
    <s v="Cables&amp;Accessories"/>
    <x v="0"/>
    <s v="Cables"/>
    <n v="154"/>
    <n v="349"/>
    <n v="0.56000000000000005"/>
    <x v="0"/>
    <n v="4.3"/>
    <n v="4"/>
    <n v="4.1388888888888884"/>
    <n v="7064"/>
    <n v="15.931047576708389"/>
    <n v="1087856"/>
    <n v="195"/>
    <x v="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0VA7YYUO"/>
    <s v="Apsara Platinum Pencils Value Pack - Pack of 20"/>
    <x v="2"/>
    <s v="CraftMaterials"/>
    <s v="DrawingMaterials"/>
    <x v="66"/>
    <s v="DrawingMedia"/>
    <n v="99"/>
    <n v="99"/>
    <n v="0"/>
    <x v="1"/>
    <n v="4.3"/>
    <n v="4"/>
    <n v="4.3"/>
    <n v="5036"/>
    <n v="15.919339388688158"/>
    <n v="498564"/>
    <n v="0"/>
    <x v="2"/>
    <s v="Extra dark writing pencils|No. 1 recommended stationary by teachers for children|Designed to aid legibility"/>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9XXZXQC1"/>
    <s v="Xiaomi Pad 5| Qualcomm Snapdragon 860| 120Hz Refresh Rate| 6GB, 128GB| 2.5K+ Display (10.95-inch/27.81cm)|1 Billion Colours| Dolby Vision Atmos| Quad Speakers| Wi-Fi| Gray"/>
    <x v="1"/>
    <s v="Tablets"/>
    <s v="Tablets"/>
    <x v="102"/>
    <s v="Tablets"/>
    <n v="26999"/>
    <n v="37999"/>
    <n v="0.28999999999999998"/>
    <x v="1"/>
    <n v="4.5999999999999996"/>
    <n v="5"/>
    <n v="4.5999999999999996"/>
    <n v="2886"/>
    <n v="15.918055205851314"/>
    <n v="77919114"/>
    <n v="11000"/>
    <x v="1"/>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PZ6HZLT"/>
    <s v="VW 80 cm (32 inches) HD Ready Android Smart LED TV VW32PRO (Black)"/>
    <x v="0"/>
    <s v="HomeTheater,TV&amp;Video"/>
    <s v="Televisions"/>
    <x v="22"/>
    <s v="SmartTelevisions"/>
    <n v="8999"/>
    <n v="18999"/>
    <n v="0.53"/>
    <x v="0"/>
    <n v="4"/>
    <n v="4"/>
    <n v="4.1848484848484837"/>
    <n v="6347"/>
    <n v="15.913459345067759"/>
    <n v="57116653"/>
    <n v="10000"/>
    <x v="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993BB11X"/>
    <s v="Ambrane 10000mAh Slim Power Bank, 20W Fast Charging, Dual Output, Type C PD (Input &amp; Output), Quick Charge, Li-Polymer, Multi-Layer Protection for iPhone, Anrdoid &amp; Other Devices (Stylo 10K, Black)"/>
    <x v="0"/>
    <s v="Mobiles&amp;Accessories"/>
    <s v="MobileAccessories"/>
    <x v="5"/>
    <s v="Chargers"/>
    <n v="999"/>
    <n v="1599"/>
    <n v="0.38"/>
    <x v="1"/>
    <n v="4"/>
    <n v="4"/>
    <n v="4.1230769230769226"/>
    <n v="7222"/>
    <n v="15.909789550500893"/>
    <n v="7214778"/>
    <n v="600"/>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8D9NDZ1Y"/>
    <s v="HP Deskjet 2331 Colour Printer, Scanner and Copier for Home/Small Office, Compact Size, Reliable, Easy Set-Up Through Smart App On Your Pc Connected Through USB, Ideal for Home."/>
    <x v="1"/>
    <s v="Printers,Inks&amp;Accessories"/>
    <s v="Printers"/>
    <x v="103"/>
    <s v="Printers"/>
    <n v="3999"/>
    <n v="4332.96"/>
    <n v="0.08"/>
    <x v="1"/>
    <n v="3.5"/>
    <n v="4"/>
    <n v="3.6666666666666665"/>
    <n v="21762"/>
    <n v="15.904968794210646"/>
    <n v="87026238"/>
    <n v="333.96000000000004"/>
    <x v="1"/>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7FL3WRX5"/>
    <s v="Wonderchef Nutri-blend Complete Kitchen Machine | 22000 RPM Mixer Grinder, Blender, Chopper, Juicer | 400W Powerful motor | SS Blades | 4 Unbreakable Jars | 2 Years Warranty | Online Recipe Book By Chef Sanjeev Kapoor | Black"/>
    <x v="2"/>
    <s v="Kitchen&amp;HomeAppliances"/>
    <s v="SmallKitchenAppliances"/>
    <x v="71"/>
    <s v="JuicerMixerGrinders"/>
    <n v="3299"/>
    <n v="6500"/>
    <n v="0.49"/>
    <x v="1"/>
    <n v="3.7"/>
    <n v="4"/>
    <n v="3.9249999999999994"/>
    <n v="11217"/>
    <n v="15.895918085018476"/>
    <n v="37004883"/>
    <n v="3201"/>
    <x v="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8CS3BT4L"/>
    <s v="Kodak 80 cm (32 inches) HD Ready Certified Android LED TV 32HDX7XPRO (Black)"/>
    <x v="0"/>
    <s v="HomeTheater,TV&amp;Video"/>
    <s v="Televisions"/>
    <x v="22"/>
    <s v="SmartTelevisions"/>
    <n v="9999"/>
    <n v="12999"/>
    <n v="0.23"/>
    <x v="1"/>
    <n v="4.2"/>
    <n v="4"/>
    <n v="4.1906249999999989"/>
    <n v="6088"/>
    <n v="15.859612972522228"/>
    <n v="60873912"/>
    <n v="3000"/>
    <x v="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7W14CHV8"/>
    <s v="CARECASE¬Æ Optical Bay 2nd Hard Drive Caddy, 9.5 mm CD/DVD Drive Slot for SSD and HDD"/>
    <x v="1"/>
    <s v="Accessories&amp;Peripherals"/>
    <s v="HardDriveAccessories"/>
    <x v="104"/>
    <s v="Caddies"/>
    <n v="199"/>
    <n v="799"/>
    <n v="0.75"/>
    <x v="0"/>
    <n v="4.0999999999999996"/>
    <n v="4"/>
    <n v="4.0999999999999996"/>
    <n v="7333"/>
    <n v="15.847897713060792"/>
    <n v="1459267"/>
    <n v="600"/>
    <x v="2"/>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162K34H2"/>
    <s v="boAt LTG 500 Apple MFI Certified for iPhone, iPad and iPod 2Mtr Data Cable(Space Grey)"/>
    <x v="1"/>
    <s v="Accessories&amp;Peripherals"/>
    <s v="Cables&amp;Accessories"/>
    <x v="0"/>
    <s v="Cables"/>
    <n v="849"/>
    <n v="999"/>
    <n v="0.15"/>
    <x v="1"/>
    <n v="4.0999999999999996"/>
    <n v="4"/>
    <n v="4.1373831775700927"/>
    <n v="6736"/>
    <n v="15.839833088906826"/>
    <n v="5718864"/>
    <n v="150"/>
    <x v="1"/>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97XJQZ8H"/>
    <s v="Cookwell Bullet Mixer Grinder (5 Jars, 3 Blades, Silver)"/>
    <x v="2"/>
    <s v="Kitchen&amp;HomeAppliances"/>
    <s v="SmallKitchenAppliances"/>
    <x v="41"/>
    <s v="MixerGrinders"/>
    <n v="2464"/>
    <n v="6000"/>
    <n v="0.59"/>
    <x v="0"/>
    <n v="4.0999999999999996"/>
    <n v="4"/>
    <n v="4.011764705882352"/>
    <n v="8866"/>
    <n v="15.83755126572324"/>
    <n v="21845824"/>
    <n v="3536"/>
    <x v="1"/>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71R3LHFM"/>
    <s v="Wonderchef Nutri-blend Mixer, Grinder &amp; Blender | Powerful 400W 22000 RPM motor | Stainless steel Blades | 3 unbreakable jars | 2 Years warranty | Online recipe book by Chef Sanjeev Kapoor | Black"/>
    <x v="2"/>
    <s v="Kitchen&amp;HomeAppliances"/>
    <s v="SmallKitchenAppliances"/>
    <x v="41"/>
    <s v="MixerGrinders"/>
    <n v="2899"/>
    <n v="5500"/>
    <n v="0.47"/>
    <x v="1"/>
    <n v="3.8"/>
    <n v="4"/>
    <n v="4.0062499999999996"/>
    <n v="8958"/>
    <n v="15.833739768466973"/>
    <n v="25969242"/>
    <n v="2601"/>
    <x v="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Q3QMFS"/>
    <s v="Classmate Drawing Book - Unruled, 40 Pages, 210 mm x 297 mm - Pack Of 4"/>
    <x v="4"/>
    <s v="OfficePaperProducts"/>
    <s v="Paper"/>
    <x v="76"/>
    <s v="Stationery"/>
    <n v="120"/>
    <n v="120"/>
    <n v="0"/>
    <x v="1"/>
    <n v="4.5"/>
    <n v="5"/>
    <n v="4.2823529411764696"/>
    <n v="4951"/>
    <n v="15.822354723628118"/>
    <n v="594120"/>
    <n v="0"/>
    <x v="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0E9G8KOY"/>
    <s v="HUL Pureit Germkill kit for Classic 23 L water purifier - 1500 L Capacity"/>
    <x v="2"/>
    <s v="Kitchen&amp;HomeAppliances"/>
    <s v="WaterPurifiers&amp;Accessories"/>
    <x v="105"/>
    <s v="WaterPurifierAccessories"/>
    <n v="600"/>
    <n v="600"/>
    <n v="0"/>
    <x v="1"/>
    <n v="4.0999999999999996"/>
    <n v="4"/>
    <n v="3.9181818181818184"/>
    <n v="10907"/>
    <n v="15.820619551956314"/>
    <n v="6544200"/>
    <n v="0"/>
    <x v="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9WN3SRC7"/>
    <s v="Sony Bravia 164 cm (65 inches) 4K Ultra HD Smart LED Google TV KD-65X74K (Black)"/>
    <x v="0"/>
    <s v="HomeTheater,TV&amp;Video"/>
    <s v="Televisions"/>
    <x v="22"/>
    <s v="SmartTelevisions"/>
    <n v="77990"/>
    <n v="139900"/>
    <n v="0.44"/>
    <x v="1"/>
    <n v="4.7"/>
    <n v="5"/>
    <n v="4.1903225806451605"/>
    <n v="5935"/>
    <n v="15.812156664709645"/>
    <n v="462870650"/>
    <n v="61910"/>
    <x v="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8LHTJTBB"/>
    <s v="Dyazo 6 Angles Adjustable Aluminum Ergonomic Foldable Portable Tabletop Laptop/Desktop Riser Stand Holder Compatible for MacBook, HP, Dell, Lenovo &amp; All Other Notebook (Silver)"/>
    <x v="1"/>
    <s v="Accessories&amp;Peripherals"/>
    <s v="LaptopAccessories"/>
    <x v="34"/>
    <s v="NotebookComputerStands"/>
    <n v="599"/>
    <n v="1999"/>
    <n v="0.7"/>
    <x v="0"/>
    <n v="4.4000000000000004"/>
    <n v="4"/>
    <n v="4.3000000000000007"/>
    <n v="4736"/>
    <n v="15.804664554330216"/>
    <n v="2836864"/>
    <n v="1400"/>
    <x v="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1486F4G6"/>
    <s v="Borosil Jumbo 1000-Watt Grill Sandwich Maker (Black)"/>
    <x v="2"/>
    <s v="Kitchen&amp;HomeAppliances"/>
    <s v="SmallKitchenAppliances"/>
    <x v="35"/>
    <s v="SandwichMakers"/>
    <n v="2863"/>
    <n v="3690"/>
    <n v="0.22"/>
    <x v="1"/>
    <n v="4.3"/>
    <n v="4"/>
    <n v="4.1111111111111116"/>
    <n v="6987"/>
    <n v="15.804561907055897"/>
    <n v="20003781"/>
    <n v="827"/>
    <x v="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s v="B08ZHYNTM1"/>
    <s v="Havells Festiva 1200mm Dust Resistant Ceiling Fan (Gold Mist)"/>
    <x v="2"/>
    <s v="Heating,Cooling&amp;AirQuality"/>
    <s v="Fans"/>
    <x v="49"/>
    <s v="CeilingFans"/>
    <n v="2899"/>
    <n v="4005"/>
    <n v="0.28000000000000003"/>
    <x v="1"/>
    <n v="4.3"/>
    <n v="4"/>
    <n v="4.0999999999999996"/>
    <n v="7140"/>
    <n v="15.80041203560655"/>
    <n v="20698860"/>
    <n v="1106"/>
    <x v="1"/>
    <s v="Design and finish exotic rich looks with modern styling|Aerodynamically Blade Shape|Speed: 400 RPM; Air Delivery: 230 CMM|Wider tip blade; 2 years comprehensive warranty|Material Type: Aluminium; Mounting Type: Downrod Mount"/>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82T6GVLJ"/>
    <s v="Amazon Basics New Release Nylon USB-A to Lightning Cable Cord, Fast Charging MFi Certified Charger for Apple iPhone, iPad (3-Ft, Rose Gold)"/>
    <x v="1"/>
    <s v="Accessories&amp;Peripherals"/>
    <s v="Cables&amp;Accessories"/>
    <x v="0"/>
    <s v="Cables"/>
    <n v="849"/>
    <n v="1809"/>
    <n v="0.53"/>
    <x v="0"/>
    <n v="4.3"/>
    <n v="4"/>
    <n v="4.1377358490566039"/>
    <n v="6547"/>
    <n v="15.790049650816243"/>
    <n v="5558403"/>
    <n v="960"/>
    <x v="1"/>
    <s v="Added Protection: An additional layer of protection has been added to the Lightning and USB ends to improve durability and reduce fraying;"/>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SLNG3LW"/>
    <s v="Inalsa Vacuum Cleaner Wet and Dry Micro WD10 with 3in1 Multifunction Wet/Dry/Blowing| 14KPA Suction and Impact Resistant Polymer Tank,(Yellow/Black)"/>
    <x v="2"/>
    <s v="Kitchen&amp;HomeAppliances"/>
    <s v="Vacuum,Cleaning&amp;Ironing"/>
    <x v="47"/>
    <s v="Vacuums&amp;FloorCare"/>
    <n v="3859"/>
    <n v="10295"/>
    <n v="0.63"/>
    <x v="0"/>
    <n v="3.9"/>
    <n v="4"/>
    <n v="4.04"/>
    <n v="8095"/>
    <n v="15.789412817962724"/>
    <n v="31238605"/>
    <n v="6436"/>
    <x v="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9PNR6F8Q"/>
    <s v="realme 10W Fast Charging Micro-USB Cable (Braided, Black)"/>
    <x v="1"/>
    <s v="Accessories&amp;Peripherals"/>
    <s v="Cables&amp;Accessories"/>
    <x v="0"/>
    <s v="Cables"/>
    <n v="249"/>
    <n v="399"/>
    <n v="0.38"/>
    <x v="1"/>
    <n v="4"/>
    <n v="4"/>
    <n v="4.1361904761904764"/>
    <n v="6558"/>
    <n v="15.787167458102418"/>
    <n v="1632942"/>
    <n v="150"/>
    <x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9NR6G588"/>
    <s v="Boult Audio ZCharge Bluetooth Wireless in Ear Earphones with Mic, 40H Playtime and Super Fast Charging, Environmental Noise Cancellation for Pro+ Calling and IPX5 Water Resistant (Black)"/>
    <x v="0"/>
    <s v="Headphones,Earbuds&amp;Accessories"/>
    <s v="Headphones"/>
    <x v="7"/>
    <s v="In-Ear"/>
    <n v="1199"/>
    <n v="4999"/>
    <n v="0.76"/>
    <x v="0"/>
    <n v="3.8"/>
    <n v="4"/>
    <n v="3.7789473684210533"/>
    <n v="14961"/>
    <n v="15.77706615259193"/>
    <n v="17938239"/>
    <n v="3800"/>
    <x v="1"/>
    <s v="Note : If the size of the earbud tips does not match the size of your ear canals or the headset is not worn properly in your ears, you may not obtain the correct sound qualities or call performance. Change the earbud tips to ones that fit more snugly in your ear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97R45BH8"/>
    <s v="Bajaj New Shakti Neo 15L Vertical Storage Water Heater (Geyser 15 litres) 4 Star BEE Rated Heater For Water Heating with Titanium Armour, Swirl Flow Technology, Glasslined Tank (White), 1 Yr Warranty"/>
    <x v="2"/>
    <s v="Heating,Cooling&amp;AirQuality"/>
    <s v="WaterHeaters&amp;Geysers"/>
    <x v="74"/>
    <s v="StorageWaterHeaters"/>
    <n v="5499"/>
    <n v="13150"/>
    <n v="0.57999999999999996"/>
    <x v="0"/>
    <n v="4.2"/>
    <n v="4"/>
    <n v="4.1444444444444448"/>
    <n v="6398"/>
    <n v="15.774220189923014"/>
    <n v="35182602"/>
    <n v="7651"/>
    <x v="1"/>
    <s v="Copper element with efficient longer life|Suitable for 8 bar pressure|Unique Weldfree joint in outer metal body|It comes with Titanium glass lined enamel coated mild steel tank|Installation is not provided free by the brand"/>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0O24PUO6"/>
    <s v="Orpat OEH-1260 2000-Watt Fan Heater (Grey)"/>
    <x v="2"/>
    <s v="Heating,Cooling&amp;AirQuality"/>
    <s v="RoomHeaters"/>
    <x v="91"/>
    <s v="FanHeaters"/>
    <n v="1464"/>
    <n v="1650"/>
    <n v="0.11"/>
    <x v="1"/>
    <n v="4.0999999999999996"/>
    <n v="4"/>
    <n v="3.8000000000000003"/>
    <n v="14120"/>
    <n v="15.769488721499796"/>
    <n v="20671680"/>
    <n v="186"/>
    <x v="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BBN56J5H"/>
    <s v="Redmi A1 (Black, 2GB RAM, 32GB Storage) | Segment Best AI Dual Cam | 5000mAh Battery | Leather Texture Design | Android 12"/>
    <x v="0"/>
    <s v="Mobiles&amp;Accessories"/>
    <s v="Smartphones&amp;BasicMobiles"/>
    <x v="3"/>
    <s v="Smartphones"/>
    <n v="6499"/>
    <n v="8999"/>
    <n v="0.28000000000000003"/>
    <x v="1"/>
    <n v="4"/>
    <n v="4"/>
    <n v="4.0428571428571427"/>
    <n v="7807"/>
    <n v="15.736982353119911"/>
    <n v="50737693"/>
    <n v="2500"/>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8F47T4X5"/>
    <s v="VR 18 Pcs - 3 Different Size Plastic Food Snack Bag Pouch Clip Sealer Large, Medium, Small Plastic Snack Seal Sealing Bag Clips Vacuum Sealer (Set of 18, Multi-Color) (Multicolor)"/>
    <x v="2"/>
    <s v="Kitchen&amp;HomeAppliances"/>
    <s v="SmallKitchenAppliances"/>
    <x v="106"/>
    <s v="VacuumSealers"/>
    <n v="89"/>
    <n v="89"/>
    <n v="0"/>
    <x v="1"/>
    <n v="4.2"/>
    <n v="4"/>
    <n v="3.6714285714285717"/>
    <n v="19621"/>
    <n v="15.760500296341533"/>
    <n v="1746269"/>
    <n v="0"/>
    <x v="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08LN8KDM"/>
    <s v="Philips GC1920/28 1440-Watt Non-Stick Soleplate Steam Iron"/>
    <x v="2"/>
    <s v="Kitchen&amp;HomeAppliances"/>
    <s v="Vacuum,Cleaning&amp;Ironing"/>
    <x v="32"/>
    <s v="Irons,Steamers&amp;Accessories"/>
    <n v="1849"/>
    <n v="2095"/>
    <n v="0.12"/>
    <x v="1"/>
    <n v="4.3"/>
    <n v="4"/>
    <n v="4.0541666666666663"/>
    <n v="7681"/>
    <n v="15.752360402719873"/>
    <n v="14202169"/>
    <n v="246"/>
    <x v="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BBN3WF7V"/>
    <s v="Redmi A1 (Light Green, 2GB RAM 32GB ROM) | Segment Best AI Dual Cam | 5000mAh Battery | Leather Texture Design | Android 12"/>
    <x v="0"/>
    <s v="Mobiles&amp;Accessories"/>
    <s v="Smartphones&amp;BasicMobiles"/>
    <x v="3"/>
    <s v="Smartphones"/>
    <n v="6499"/>
    <n v="8999"/>
    <n v="0.28000000000000003"/>
    <x v="1"/>
    <n v="4"/>
    <n v="4"/>
    <n v="4.046153846153846"/>
    <n v="7807"/>
    <n v="15.749814901926479"/>
    <n v="50737693"/>
    <n v="2500"/>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1M5B0TPW"/>
    <s v="Borosil Chef Delite BCH20DBB21 300-Watt Chopper (Black)"/>
    <x v="2"/>
    <s v="Kitchen&amp;HomeAppliances"/>
    <s v="SmallKitchenAppliances"/>
    <x v="107"/>
    <s v="MiniFoodProcessors&amp;Choppers"/>
    <n v="1819"/>
    <n v="2490"/>
    <n v="0.27"/>
    <x v="1"/>
    <n v="4.4000000000000004"/>
    <n v="4"/>
    <n v="4.0374999999999996"/>
    <n v="7946"/>
    <n v="15.747070472555706"/>
    <n v="14453774"/>
    <n v="671"/>
    <x v="1"/>
    <s v="Material: Plastic Body- Plastic Bowl- SS Blades|Contents: 1N Motor Unit- 1N Chopping Container- 1 Blade set- 1N Rubber Lid &amp; 1 User Manual"/>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7KRCW6LZ"/>
    <s v="TP-Link Nano AC600 USB Wi-Fi Adapter(Archer T2U Nano)- 2.4G/5G Dual Band Wireless Network Adapter for PC Desktop Laptop, Mini Travel Size, Supports Windows 11,10, 8.1, 8, 7, XP/Mac OS 10.9-10.15"/>
    <x v="1"/>
    <s v="NetworkingDevices"/>
    <s v="NetworkAdapters"/>
    <x v="9"/>
    <s v="WirelessUSBAdapters"/>
    <n v="999"/>
    <n v="1599"/>
    <n v="0.38"/>
    <x v="1"/>
    <n v="4.3"/>
    <n v="4"/>
    <n v="3.8571428571428572"/>
    <n v="12093"/>
    <n v="15.747055576469704"/>
    <n v="12080907"/>
    <n v="600"/>
    <x v="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756KCV5K"/>
    <s v="Prestige PIC 15.0+ 1900-Watt Induction Cooktop (Black)"/>
    <x v="2"/>
    <s v="Kitchen&amp;HomeAppliances"/>
    <s v="SmallKitchenAppliances"/>
    <x v="30"/>
    <s v="InductionCooktop"/>
    <n v="3180"/>
    <n v="5295"/>
    <n v="0.4"/>
    <x v="1"/>
    <n v="4.2"/>
    <n v="4"/>
    <n v="4.1000000000000005"/>
    <n v="6919"/>
    <n v="15.74443498727271"/>
    <n v="22002420"/>
    <n v="2115"/>
    <x v="1"/>
    <s v="Concealed and feather touch buttons|Anti magnetic wall, Push Button Controls|Body Material - Full Glass|Automatic voltage regulator . Indian menu option|Unique design for protection against insects|Warranty: 1 year on product|Power: 1900 watts; Operating Voltage: 230 volts"/>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BN4DZBD"/>
    <s v="Redmi A1 (Light Blue, 2GB RAM, 32GB Storage) | Segment Best AI Dual Cam | 5000mAh Battery | Leather Texture Design | Android 12"/>
    <x v="0"/>
    <s v="Mobiles&amp;Accessories"/>
    <s v="Smartphones&amp;BasicMobiles"/>
    <x v="3"/>
    <s v="Smartphones"/>
    <n v="6499"/>
    <n v="8999"/>
    <n v="0.28000000000000003"/>
    <x v="1"/>
    <n v="4"/>
    <n v="4"/>
    <n v="4.05"/>
    <n v="7807"/>
    <n v="15.764786208867474"/>
    <n v="50737693"/>
    <n v="2500"/>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8CYNJ5KY"/>
    <s v="HP 682 Black Original Ink Cartridge"/>
    <x v="1"/>
    <s v="Printers,Inks&amp;Accessories"/>
    <s v="Inks,Toners&amp;Cartridges"/>
    <x v="82"/>
    <s v="InkjetInkCartridges"/>
    <n v="828"/>
    <n v="861"/>
    <n v="0.04"/>
    <x v="1"/>
    <n v="4.2"/>
    <n v="4"/>
    <n v="4.3000000000000007"/>
    <n v="4567"/>
    <n v="15.736822209522506"/>
    <n v="3781476"/>
    <n v="33"/>
    <x v="1"/>
    <s v="Page yield-480|Compatible with HP Deskjet plus ink advantage 6075, 6078, 6475, 6478|Original HP ink cartridge"/>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98R25TGC"/>
    <s v="Noise Buds VS201 V2 in-Ear Truly Wireless Earbuds with Dual Equalizer | with Mic | Total 14-Hour Playtime | Full Touch Control | IPX5 Water Resistance and Bluetooth v5.1 (Olive Green)"/>
    <x v="0"/>
    <s v="Headphones,Earbuds&amp;Accessories"/>
    <s v="Headphones"/>
    <x v="7"/>
    <s v="In-Ear"/>
    <n v="1299"/>
    <n v="2999"/>
    <n v="0.56999999999999995"/>
    <x v="0"/>
    <n v="3.8"/>
    <n v="4"/>
    <n v="3.7777777777777786"/>
    <n v="14629"/>
    <n v="15.735367454251179"/>
    <n v="19003071"/>
    <n v="1700"/>
    <x v="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7GXPDLYQ"/>
    <s v="PRO365 Indo Mocktails/Coffee Foamer/Cappuccino/Lemonade/Milk Frother (6 Months Warranty)"/>
    <x v="2"/>
    <s v="Kitchen&amp;HomeAppliances"/>
    <s v="SmallKitchenAppliances"/>
    <x v="73"/>
    <s v="HandBlenders"/>
    <n v="249"/>
    <n v="499"/>
    <n v="0.5"/>
    <x v="0"/>
    <n v="3.3"/>
    <n v="3"/>
    <n v="4.0066666666666668"/>
    <n v="8427"/>
    <n v="15.729069604590491"/>
    <n v="2098323"/>
    <n v="250"/>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7WJXCTG9"/>
    <s v="Pigeon by Stovekraft Amaze Plus Electric Kettle (14313) with Stainless Steel Body, 1.8 litre, used for boiling Water, making tea and coffee, instant noodles, soup etc. 1500 Watt (Silver)"/>
    <x v="2"/>
    <s v="Kitchen&amp;HomeAppliances"/>
    <s v="SmallKitchenAppliances"/>
    <x v="17"/>
    <s v="Kettles&amp;HotWaterDispensers"/>
    <n v="699"/>
    <n v="1345"/>
    <n v="0.48"/>
    <x v="1"/>
    <n v="3.9"/>
    <n v="4"/>
    <n v="4.0043478260869572"/>
    <n v="8446"/>
    <n v="15.723882596270508"/>
    <n v="5903754"/>
    <n v="646"/>
    <x v="1"/>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8235JZFB"/>
    <s v="Crompton InstaGlide 1000-Watts Dry Iron with American Heritage Coating, Pack of 1 Iron"/>
    <x v="2"/>
    <s v="Kitchen&amp;HomeAppliances"/>
    <s v="Vacuum,Cleaning&amp;Ironing"/>
    <x v="32"/>
    <s v="Irons,Steamers&amp;Accessories"/>
    <n v="850"/>
    <n v="1000"/>
    <n v="0.15"/>
    <x v="1"/>
    <n v="4.0999999999999996"/>
    <n v="4"/>
    <n v="4.0489361702127651"/>
    <n v="7619"/>
    <n v="15.717787894594167"/>
    <n v="6476150"/>
    <n v="150"/>
    <x v="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0LY17RHI"/>
    <s v="Camlin Elegante Fountain Pen - Black/Blue/Red"/>
    <x v="4"/>
    <s v="OfficePaperProducts"/>
    <s v="Paper"/>
    <x v="76"/>
    <s v="Stationery"/>
    <n v="225"/>
    <n v="225"/>
    <n v="0"/>
    <x v="1"/>
    <n v="4.0999999999999996"/>
    <n v="4"/>
    <n v="4.2687499999999998"/>
    <n v="4798"/>
    <n v="15.713912263774022"/>
    <n v="1079550"/>
    <n v="0"/>
    <x v="0"/>
    <s v="Handcrafted with Gold plated nib|Brass Cap Chrome body|Elegant design"/>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81FG1QYX"/>
    <s v="Wayona Type C Cable Nylon Braided USB C QC 3.0 Fast Charging Short Power Bank Cable for Samsung Galaxy S10e/S10+/S10/S9/S9+/Note 9/S8/Note 8, LG G7 G5 G6, Moto G6 G7 (0.25M, Black)"/>
    <x v="1"/>
    <s v="Accessories&amp;Peripherals"/>
    <s v="Cables&amp;Accessories"/>
    <x v="0"/>
    <s v="Cables"/>
    <n v="339"/>
    <n v="999"/>
    <n v="0.66"/>
    <x v="0"/>
    <n v="4.3"/>
    <n v="4"/>
    <n v="4.1374999999999993"/>
    <n v="6255"/>
    <n v="15.707177761964285"/>
    <n v="2120445"/>
    <n v="660"/>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1FJWN52"/>
    <s v="Wayona Usb Type C To Usb Nylon Braided Quick Charger Fast Charging Short Cable For Smartphone (Samsung Galaxy S21/S20/S10/S9/S9+/Note 9/S8/Note 8, Lg G7 G5 G6, Moto G6 G7) (0.25M,Grey)"/>
    <x v="1"/>
    <s v="Accessories&amp;Peripherals"/>
    <s v="Cables&amp;Accessories"/>
    <x v="0"/>
    <s v="Cables"/>
    <n v="339"/>
    <n v="999"/>
    <n v="0.66"/>
    <x v="0"/>
    <n v="4.3"/>
    <n v="4"/>
    <n v="4.1359223300970864"/>
    <n v="6255"/>
    <n v="15.701188458854979"/>
    <n v="2120445"/>
    <n v="660"/>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PLHTTB4"/>
    <s v="Zodo 8. 5 inch LCD E-Writer Electronic Writing Pad/Tablet Drawing Board (Paperless Memo Digital Tablet)"/>
    <x v="1"/>
    <s v="Accessories&amp;Peripherals"/>
    <s v="Keyboards,Mice&amp;InputDevices"/>
    <x v="87"/>
    <s v="GraphicTablets"/>
    <n v="100"/>
    <n v="499"/>
    <n v="0.8"/>
    <x v="0"/>
    <n v="3.5"/>
    <n v="4"/>
    <n v="3.94"/>
    <n v="9638"/>
    <n v="15.697086002268451"/>
    <n v="963800"/>
    <n v="399"/>
    <x v="2"/>
    <s v="Size: 8. 5 inch|Good grade"/>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1N4EV2TL"/>
    <s v="Logitech MK240 Nano Wireless USB Keyboard and Mouse Set, 12 Function Keys 2.4GHz Wireless, 1000DPI, Spill-Resistant Design, PC/Mac, Black/Chartreuse Yellow"/>
    <x v="1"/>
    <s v="Accessories&amp;Peripherals"/>
    <s v="Keyboards,Mice&amp;InputDevices"/>
    <x v="48"/>
    <s v="Keyboard&amp;MouseSets"/>
    <n v="1495"/>
    <n v="1995"/>
    <n v="0.25"/>
    <x v="1"/>
    <n v="4.3"/>
    <n v="4"/>
    <n v="4.0666666666666673"/>
    <n v="7241"/>
    <n v="15.696757983289373"/>
    <n v="10825295"/>
    <n v="500"/>
    <x v="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JW1GVS7"/>
    <s v="URBN 20000 mAh Lithium_Polymer 22.5W Super Fast Charging Ultra Compact Power Bank with Quick Charge &amp; Power Delivery, Type C Input/Output, Made in India, Type C Cable Included (Camo)"/>
    <x v="0"/>
    <s v="Mobiles&amp;Accessories"/>
    <s v="MobileAccessories"/>
    <x v="14"/>
    <s v="PowerBanks"/>
    <n v="2179"/>
    <n v="3999"/>
    <n v="0.46"/>
    <x v="1"/>
    <n v="4"/>
    <n v="4"/>
    <n v="4"/>
    <n v="8380"/>
    <n v="15.693183362622015"/>
    <n v="18260020"/>
    <n v="1820"/>
    <x v="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8CNLYKW5"/>
    <s v="Lifelong Power - Pro 500 Watt 3 Jar Mixer Grinder with 3 Speed Control and 1100 Watt Dry Non-Stick soleplate Iron Super Combo (White and Grey, 1 Year Warranty)"/>
    <x v="2"/>
    <s v="Kitchen&amp;HomeAppliances"/>
    <s v="SmallKitchenAppliances"/>
    <x v="41"/>
    <s v="MixerGrinders"/>
    <n v="1699"/>
    <n v="3398"/>
    <n v="0.5"/>
    <x v="0"/>
    <n v="3.8"/>
    <n v="4"/>
    <n v="4.0199999999999996"/>
    <n v="7988"/>
    <n v="15.688019533057584"/>
    <n v="13571612"/>
    <n v="1699"/>
    <x v="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7QDSN9V6"/>
    <s v="INALSA Electric Kettle 1.5 Litre with Stainless Steel Body - Absa|Auto Shut Off &amp; Boil Dry Protection Safety Features| Cordless Base &amp; Cord Winder|Hot Water Kettle |Water Heater Jug"/>
    <x v="2"/>
    <s v="Kitchen&amp;HomeAppliances"/>
    <s v="SmallKitchenAppliances"/>
    <x v="17"/>
    <s v="Kettles&amp;HotWaterDispensers"/>
    <n v="699"/>
    <n v="1595"/>
    <n v="0.56000000000000005"/>
    <x v="0"/>
    <n v="4.0999999999999996"/>
    <n v="4"/>
    <n v="4.0090909090909097"/>
    <n v="8090"/>
    <n v="15.667536097428149"/>
    <n v="5654910"/>
    <n v="896"/>
    <x v="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8K9PX15C"/>
    <s v="Zebronics Zeb Wonderbar 10 USB Powered 2.0 Computer Speaker with RGB Lights"/>
    <x v="1"/>
    <s v="Accessories&amp;Peripherals"/>
    <s v="Audio&amp;VideoAccessories"/>
    <x v="108"/>
    <s v="PCSpeakers"/>
    <n v="849"/>
    <n v="1499"/>
    <n v="0.43"/>
    <x v="1"/>
    <n v="4"/>
    <n v="4"/>
    <n v="4.05"/>
    <n v="7352"/>
    <n v="15.659181492185548"/>
    <n v="6241848"/>
    <n v="650"/>
    <x v="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97JQ1J5G"/>
    <s v="Zebronics ZEB-90HB USB Hub, 4 Ports, Pocket Sized, Plug &amp; Play, for Laptop &amp; Computers"/>
    <x v="1"/>
    <s v="Accessories&amp;Peripherals"/>
    <s v="USBHubs"/>
    <x v="98"/>
    <s v="USBHubs"/>
    <n v="179"/>
    <n v="499"/>
    <n v="0.64"/>
    <x v="0"/>
    <n v="3.4"/>
    <n v="3"/>
    <n v="3.9999999999999996"/>
    <n v="9385"/>
    <n v="15.889922199505902"/>
    <n v="1679915"/>
    <n v="320"/>
    <x v="2"/>
    <s v="4-Port USB 2.0 Hub. Cable length 50 cm|Useful for Laptops, PC &amp; Computers, Mac book|Pocket Sized, Easy to Carry|Plug &amp; Play"/>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994GP1CX"/>
    <s v="LS LAPSTER Quality Assured Universal Silicone 15.6&quot; Keyboard Protector Skin|| Keyboard Dust Cover|| Keyboard Skin for 15.6&quot; Laptop| 15.6&quot; Keyguard| (3.93 x 11.81 x 0.39 inches)"/>
    <x v="1"/>
    <s v="Accessories&amp;Peripherals"/>
    <s v="Keyboards,Mice&amp;InputDevices"/>
    <x v="68"/>
    <s v="Keyboard&amp;MiceAccessories"/>
    <n v="115"/>
    <n v="999"/>
    <n v="0.88"/>
    <x v="0"/>
    <n v="3.3"/>
    <n v="3"/>
    <n v="4.1833333333333327"/>
    <n v="5692"/>
    <n v="15.709843952278304"/>
    <n v="654580"/>
    <n v="884"/>
    <x v="2"/>
    <s v="-Easy to attach, remove and wash.|-Protect from food and water spillage.|-Suitable for 15.6Inch Laptop Silicone Keyboard Protector Keyguard.|-Keep your laptop keyboard protected from dust and water spilling.|-Its transparent colour, keeps the original texture and look of the keyboard."/>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L9FW9GF"/>
    <s v="Zebronics Zeb-Power Wired USB Mouse, 3-Button, 1200 DPI Optical Sensor, Plug &amp; Play, for Windows/Mac"/>
    <x v="1"/>
    <s v="Accessories&amp;Peripherals"/>
    <s v="Keyboards,Mice&amp;InputDevices"/>
    <x v="15"/>
    <s v="Mice"/>
    <n v="149"/>
    <n v="249"/>
    <n v="0.4"/>
    <x v="1"/>
    <n v="4"/>
    <n v="4"/>
    <n v="4.2200000000000006"/>
    <n v="5057"/>
    <n v="15.630790641535391"/>
    <n v="753493"/>
    <n v="100"/>
    <x v="2"/>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MCD9JFY"/>
    <s v="Tygot 10 Inches Big LED Ring Light for Camera, Phone tiktok YouTube Video Shooting and Makeup, 10&quot; inch Ring Light with 7 Feet Long Foldable and Lightweight Tripod Stand"/>
    <x v="0"/>
    <s v="Cameras&amp;Photography"/>
    <s v="Flashes"/>
    <x v="109"/>
    <s v="Macro&amp;RinglightFlashes"/>
    <n v="799"/>
    <n v="1999"/>
    <n v="0.6"/>
    <x v="0"/>
    <n v="3.8"/>
    <n v="4"/>
    <n v="3.8"/>
    <n v="12958"/>
    <n v="15.627771661486921"/>
    <n v="10353442"/>
    <n v="1200"/>
    <x v="1"/>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09UORDX4"/>
    <s v="Philips Hi113 1000-Watt Plastic Body Ptfe Coating Dry Iron, Pack of 1"/>
    <x v="2"/>
    <s v="Kitchen&amp;HomeAppliances"/>
    <s v="Vacuum,Cleaning&amp;Ironing"/>
    <x v="32"/>
    <s v="Irons,Steamers&amp;Accessories"/>
    <n v="949"/>
    <n v="975"/>
    <n v="0.03"/>
    <x v="1"/>
    <n v="4.3"/>
    <n v="4"/>
    <n v="4.0478260869565199"/>
    <n v="7223"/>
    <n v="15.619661188832051"/>
    <n v="6854627"/>
    <n v="26"/>
    <x v="1"/>
    <s v="Black american heritage coating for easy gliding|Button groove speeds up ironing along buttons and seams|Iron temperature-ready light; Warranty: 2 years on product|Power: 1000 watts; operating voltage: 240 volts|Color Name: White; Size Name: Multi; Material Type: Other"/>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0J5DYCCA"/>
    <s v="Havells Ventil Air DSP 230mm Exhaust Fan (Pista Green)"/>
    <x v="2"/>
    <s v="Heating,Cooling&amp;AirQuality"/>
    <s v="Fans"/>
    <x v="79"/>
    <s v="ExhaustFans"/>
    <n v="1399"/>
    <n v="1890"/>
    <n v="0.26"/>
    <x v="1"/>
    <n v="4"/>
    <n v="4"/>
    <n v="4"/>
    <n v="8031"/>
    <n v="15.619294799203777"/>
    <n v="11235369"/>
    <n v="491"/>
    <x v="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B5LVS732"/>
    <s v="Noise Pulse Go Buzz Smart Watch Bluetooth Calling with 1.69&quot; Display, 550 NITS, 150+ Cloud Watch Face, SPo2, Heart Rate Tracking, 100 Sports Mode with Auto Detection, Longer Battery (Jet Black)"/>
    <x v="0"/>
    <s v="WearableTechnology"/>
    <s v="SmartWatches"/>
    <x v="20"/>
    <s v="SmartWatches"/>
    <n v="1898"/>
    <n v="4999"/>
    <n v="0.62"/>
    <x v="0"/>
    <n v="4.0999999999999996"/>
    <n v="4"/>
    <n v="3.8759999999999986"/>
    <n v="10689"/>
    <n v="15.616317585389217"/>
    <n v="20287722"/>
    <n v="3101"/>
    <x v="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78HG2ZPS"/>
    <s v="Butterfly Smart Wet Grinder, 2L (White) with Coconut Scrapper Attachment, Output - 150 W, Input 260 W"/>
    <x v="2"/>
    <s v="Kitchen&amp;HomeAppliances"/>
    <s v="SmallKitchenAppliances"/>
    <x v="110"/>
    <s v="Mills&amp;Grinders"/>
    <n v="3657.66"/>
    <n v="5156"/>
    <n v="0.28999999999999998"/>
    <x v="1"/>
    <n v="3.9"/>
    <n v="4"/>
    <n v="3.8"/>
    <n v="12837"/>
    <n v="15.612290011123385"/>
    <n v="46953381.420000002"/>
    <n v="1498.3400000000001"/>
    <x v="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0P93X6EK"/>
    <s v="Classmate Soft Cover 6 Subject Spiral Binding Notebook, Unruled, 300 Pages"/>
    <x v="4"/>
    <s v="OfficePaperProducts"/>
    <s v="Paper"/>
    <x v="76"/>
    <s v="Stationery"/>
    <n v="157"/>
    <n v="160"/>
    <n v="0.02"/>
    <x v="1"/>
    <n v="4.5"/>
    <n v="5"/>
    <n v="4.28"/>
    <n v="4428"/>
    <n v="15.606188311618768"/>
    <n v="695196"/>
    <n v="3"/>
    <x v="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8WRKSF9D"/>
    <s v="V-Guard Divino 5 Star Rated 15 Litre Storage Water Heater (Geyser) with Advanced Safety Features, White"/>
    <x v="2"/>
    <s v="Heating,Cooling&amp;AirQuality"/>
    <s v="WaterHeaters&amp;Geysers"/>
    <x v="74"/>
    <s v="StorageWaterHeaters"/>
    <n v="6499"/>
    <n v="8500"/>
    <n v="0.24"/>
    <x v="1"/>
    <n v="4.4000000000000004"/>
    <n v="4"/>
    <n v="4.1375000000000002"/>
    <n v="5865"/>
    <n v="15.591515267641757"/>
    <n v="38116635"/>
    <n v="2001"/>
    <x v="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0P0R95EA"/>
    <s v="Usha IH2415 1500-Watt Immersion Heater (Silver)"/>
    <x v="2"/>
    <s v="Heating,Cooling&amp;AirQuality"/>
    <s v="WaterHeaters&amp;Geysers"/>
    <x v="42"/>
    <s v="ImmersionRods"/>
    <n v="510"/>
    <n v="640"/>
    <n v="0.2"/>
    <x v="1"/>
    <n v="4.0999999999999996"/>
    <n v="4"/>
    <n v="4.0399999999999991"/>
    <n v="7229"/>
    <n v="15.590918721069901"/>
    <n v="3686790"/>
    <n v="130"/>
    <x v="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97MKZHNV"/>
    <s v="Racold Pronto Pro 3Litres 3KW Vertical Instant Water Heater (Geyser)"/>
    <x v="2"/>
    <s v="Heating,Cooling&amp;AirQuality"/>
    <s v="WaterHeaters&amp;Geysers"/>
    <x v="29"/>
    <s v="InstantWaterHeaters"/>
    <n v="2949"/>
    <n v="4849"/>
    <n v="0.39"/>
    <x v="1"/>
    <n v="4.2"/>
    <n v="4"/>
    <n v="3.9944444444444449"/>
    <n v="7968"/>
    <n v="15.583940841596425"/>
    <n v="23497632"/>
    <n v="1900"/>
    <x v="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J2BQZD6"/>
    <s v="Kuber Industries Nylon Mesh Laundry Basket|Sturdy Material &amp; Durable Handles|Netted Lightweight Laundry Bag, Size 36 x 36 x 58, Capicity 30 Ltr (Pink)"/>
    <x v="2"/>
    <s v="HomeStorage&amp;Organization"/>
    <s v="LaundryOrganization"/>
    <x v="99"/>
    <s v="LaundryBaskets"/>
    <n v="199"/>
    <n v="399"/>
    <n v="0.5"/>
    <x v="0"/>
    <n v="3.7"/>
    <n v="4"/>
    <n v="3.9916666666666658"/>
    <n v="7945"/>
    <n v="15.568093004871379"/>
    <n v="1581055"/>
    <n v="200"/>
    <x v="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9BCNQ9R2"/>
    <s v="DYAZO USB 3.0 Type C Female to USB A Male Connector/Converter/Adapter Compatible for Samsung Galaxy Note s 20 10 Plus Ultra,Google Pixel 4 5 3 2 &amp; Other Type-c Devices"/>
    <x v="0"/>
    <s v="Mobiles&amp;Accessories"/>
    <s v="MobileAccessories"/>
    <x v="63"/>
    <s v="Cables&amp;Adapters"/>
    <n v="139"/>
    <n v="499"/>
    <n v="0.72"/>
    <x v="0"/>
    <n v="4.2"/>
    <n v="4"/>
    <n v="4.2"/>
    <n v="4971"/>
    <n v="15.525430703872352"/>
    <n v="690969"/>
    <n v="360"/>
    <x v="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1F7B2JCI"/>
    <s v="Dynore Stainless Steel Set of 4 Measuring Cup and 4 Measuring Spoon"/>
    <x v="2"/>
    <s v="Kitchen&amp;HomeAppliances"/>
    <s v="Coffee,Tea&amp;Espresso"/>
    <x v="111"/>
    <s v="CoffeeMakerAccessories"/>
    <n v="184"/>
    <n v="450"/>
    <n v="0.59"/>
    <x v="0"/>
    <n v="4.2"/>
    <n v="4"/>
    <n v="4.2"/>
    <n v="4971"/>
    <n v="15.525430703872352"/>
    <n v="914664"/>
    <n v="266"/>
    <x v="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7YWS9SP9"/>
    <s v="Zebronics, ZEB-NC3300 USB Powered Laptop Cooling Pad with Dual Fan, Dual USB Port and Blue LED Lights"/>
    <x v="1"/>
    <s v="Accessories&amp;Peripherals"/>
    <s v="LaptopAccessories"/>
    <x v="50"/>
    <s v="CoolingPads"/>
    <n v="599"/>
    <n v="999"/>
    <n v="0.4"/>
    <x v="1"/>
    <n v="4"/>
    <n v="4"/>
    <n v="4"/>
    <n v="7601"/>
    <n v="15.52371146106834"/>
    <n v="4552999"/>
    <n v="400"/>
    <x v="1"/>
    <s v="Zebronics Zeb- NC3300 USB powered laptop cooling pad. Speakers: No|Light in weight has dual 120mm fan with Blue LED lights, dual USB ports|It has silent operation and retractable stand for easy usage|1 year carry in to service center"/>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1LYLJ99X"/>
    <s v="HP v222w 64GB USB 2.0 Pen Drive (Silver)"/>
    <x v="1"/>
    <s v="ExternalDevices&amp;DataStorage"/>
    <s v="PenDrives"/>
    <x v="2"/>
    <s v="PenDrives"/>
    <n v="449"/>
    <n v="1300"/>
    <n v="0.65"/>
    <x v="0"/>
    <n v="4.2"/>
    <n v="4"/>
    <n v="4.2"/>
    <n v="4959"/>
    <n v="15.521023041258831"/>
    <n v="2226591"/>
    <n v="851"/>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LY9W8AF"/>
    <s v="Cello Eliza Plastic Laundry Bag/Basket, 50 litres, Light Grey"/>
    <x v="2"/>
    <s v="HomeStorage&amp;Organization"/>
    <s v="LaundryOrganization"/>
    <x v="99"/>
    <s v="LaundryBaskets"/>
    <n v="998.06"/>
    <n v="1282"/>
    <n v="0.22"/>
    <x v="1"/>
    <n v="4.2"/>
    <n v="4"/>
    <n v="4.0181818181818176"/>
    <n v="7274"/>
    <n v="15.51754713604374"/>
    <n v="7259888.4399999995"/>
    <n v="283.94000000000005"/>
    <x v="1"/>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162LYSFS"/>
    <s v="boAt LTG 500 Apple MFI Certified for iPhone, iPad and iPod 2Mtr Data Cable(Metallic Silver)"/>
    <x v="1"/>
    <s v="Accessories&amp;Peripherals"/>
    <s v="Cables&amp;Accessories"/>
    <x v="0"/>
    <s v="Cables"/>
    <n v="799"/>
    <n v="1749"/>
    <n v="0.54"/>
    <x v="0"/>
    <n v="4.0999999999999996"/>
    <n v="4"/>
    <n v="4.1343137254901956"/>
    <n v="5626"/>
    <n v="15.50482132471018"/>
    <n v="4495174"/>
    <n v="950"/>
    <x v="1"/>
    <s v="Spaceship grade aluminium cable casing ensures long-lasting durability and reliable charging|Length: 2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B2X35B1K"/>
    <s v="Noise ColorFit Ultra 2 Buzz 1.78&quot; AMOLED Bluetooth Calling Watch with 368*448px Always On Display, Premium Metallic Finish, 100+ Watch Faces, 100+ Sports Modes, Health Suite (Jet Black)"/>
    <x v="0"/>
    <s v="WearableTechnology"/>
    <s v="SmartWatches"/>
    <x v="20"/>
    <s v="SmartWatches"/>
    <n v="3999"/>
    <n v="6999"/>
    <n v="0.43"/>
    <x v="1"/>
    <n v="4.0999999999999996"/>
    <n v="4"/>
    <n v="3.8666666666666658"/>
    <n v="10229"/>
    <n v="15.504852450353683"/>
    <n v="40905771"/>
    <n v="3000"/>
    <x v="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MKP344P"/>
    <s v="Tecno Spark 8T (Turquoise Cyan, 4GB RAM,64GB Storage) | 50MP AI Camera | 7GB Expandable RAM"/>
    <x v="0"/>
    <s v="Mobiles&amp;Accessories"/>
    <s v="Smartphones&amp;BasicMobiles"/>
    <x v="3"/>
    <s v="Smartphones"/>
    <n v="8499"/>
    <n v="12999"/>
    <n v="0.35"/>
    <x v="1"/>
    <n v="4.0999999999999996"/>
    <n v="4"/>
    <n v="4.0545454545454538"/>
    <n v="6662"/>
    <n v="15.503243061068988"/>
    <n v="56620338"/>
    <n v="4500"/>
    <x v="1"/>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9ND94ZRG"/>
    <s v="Boult Audio Airbass Propods X TWS Bluetooth Truly Wireless in Ear Earbuds with Mic, 32H Playtime, Fast Charging Type-C, Ipx5 Water Resistant, Touch Controls and Voice Assistant (Red)"/>
    <x v="0"/>
    <s v="Headphones,Earbuds&amp;Accessories"/>
    <s v="Headphones"/>
    <x v="7"/>
    <s v="In-Ear"/>
    <n v="1099"/>
    <n v="5999"/>
    <n v="0.82"/>
    <x v="0"/>
    <n v="3.5"/>
    <n v="4"/>
    <n v="3.7764705882352945"/>
    <n v="12966"/>
    <n v="15.532017446838612"/>
    <n v="14249634"/>
    <n v="4900"/>
    <x v="1"/>
    <s v="Note : If the size of the earbud tips does not match the size of your ear canals or the headset is not worn properly in your ears, you may not obtain the correct sound qualities or call performance. Change the earbud tips to ones that fit more snugly in your ears"/>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7SBGFDX9"/>
    <s v="Pentonic Multicolor Ball Point Pen, Pack of 10"/>
    <x v="4"/>
    <s v="OfficePaperProducts"/>
    <s v="Paper"/>
    <x v="76"/>
    <s v="Stationery"/>
    <n v="120"/>
    <n v="120"/>
    <n v="0"/>
    <x v="1"/>
    <n v="4.0999999999999996"/>
    <n v="4"/>
    <n v="4.2642857142857142"/>
    <n v="4308"/>
    <n v="15.498019764076824"/>
    <n v="516960"/>
    <n v="0"/>
    <x v="2"/>
    <s v="0.7 mm tip size|Black Body, Multicolor Ink(Black, Red, Green, Pink, Turquoise Blue, Orange, Blue, Brown, Purple, Lime Green), Pack of 10|Easy flow Ink Technology|Sleek Matte Finish|Featherlite feel"/>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8MTCKDYN"/>
    <s v="Gizga Essentials Spiral Cable Protector Cord Saver for Mac Charger, iPhone Charger, Wire Protector, Lightweight Durable Flexible Wire Winder for Charging Cables, Data Cables, Earphones, Pack of 10"/>
    <x v="0"/>
    <s v="Mobiles&amp;Accessories"/>
    <s v="MobileAccessories"/>
    <x v="0"/>
    <s v="Cables"/>
    <n v="119"/>
    <n v="299"/>
    <n v="0.6"/>
    <x v="0"/>
    <n v="4.0999999999999996"/>
    <n v="4"/>
    <n v="4.1346534653465339"/>
    <n v="5999"/>
    <n v="15.621346160002071"/>
    <n v="713881"/>
    <n v="180"/>
    <x v="2"/>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Y5MP7C4"/>
    <s v="Noise Buds Vs104 Bluetooth Truly Wireless in Ear Earbuds with Mic, 30-Hours of Playtime, Instacharge, 13Mm Driver and Hyper Sync (Charcoal Black)"/>
    <x v="0"/>
    <s v="Headphones,Earbuds&amp;Accessories"/>
    <s v="Headphones"/>
    <x v="7"/>
    <s v="In-Ear"/>
    <n v="1299"/>
    <n v="3499"/>
    <n v="0.63"/>
    <x v="0"/>
    <n v="3.9"/>
    <n v="4"/>
    <n v="3.7937500000000006"/>
    <n v="12452"/>
    <n v="15.536445692347479"/>
    <n v="16175148"/>
    <n v="2200"/>
    <x v="1"/>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82T6GXS5"/>
    <s v="AmazonBasics New Release Nylon USB-A to Lightning Cable Cord, MFi Certified Charger for Apple iPhone, iPad, Silver, 6-Ft"/>
    <x v="1"/>
    <s v="Accessories&amp;Peripherals"/>
    <s v="Cables&amp;Accessories"/>
    <x v="0"/>
    <s v="Cables"/>
    <n v="999"/>
    <n v="2100"/>
    <n v="0.52"/>
    <x v="0"/>
    <n v="4.5"/>
    <n v="5"/>
    <n v="4.1349999999999998"/>
    <n v="5492"/>
    <n v="15.464112691953318"/>
    <n v="5486508"/>
    <n v="1101"/>
    <x v="1"/>
    <s v="Added Protection: An additional layer of protection has been added to the Lightning and USB ends to improve durability and reduce fraying;"/>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7NPBG1B4"/>
    <s v="AmazonBasics High Speed 55 Watt Oscillating Pedestal Fan, 400mm Sweep Length, White (Without Remote)"/>
    <x v="2"/>
    <s v="Heating,Cooling&amp;AirQuality"/>
    <s v="Fans"/>
    <x v="112"/>
    <s v="PedestalFans"/>
    <n v="1982.84"/>
    <n v="3300"/>
    <n v="0.4"/>
    <x v="1"/>
    <n v="4.0999999999999996"/>
    <n v="4"/>
    <n v="4.0999999999999996"/>
    <n v="5873"/>
    <n v="15.452629162965803"/>
    <n v="11645219.32"/>
    <n v="1317.16"/>
    <x v="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9SJ1FTYV"/>
    <s v="Sounce Protective Case Cover Compatible Boat Xtend Overall Protective Case TPU HD Clear Ultra-Thin Cover with Unbreakable Screen Guard"/>
    <x v="0"/>
    <s v="Mobiles&amp;Accessories"/>
    <s v="MobileAccessories"/>
    <x v="113"/>
    <s v="Cases&amp;Covers"/>
    <n v="199"/>
    <n v="1899"/>
    <n v="0.9"/>
    <x v="0"/>
    <n v="4"/>
    <n v="4"/>
    <n v="4.2"/>
    <n v="4740"/>
    <n v="15.438653812339618"/>
    <n v="943260"/>
    <n v="1700"/>
    <x v="2"/>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7CWNJLPC"/>
    <s v="AmazonBasics Double Braided Nylon USB Type-C to Type-C 2.0 Cable Smartphone (Dark Grey, 3 feet)"/>
    <x v="1"/>
    <s v="Accessories&amp;Peripherals"/>
    <s v="Cables&amp;Accessories"/>
    <x v="0"/>
    <s v="Cables"/>
    <n v="499"/>
    <n v="1200"/>
    <n v="0.57999999999999996"/>
    <x v="0"/>
    <n v="4.3"/>
    <n v="4"/>
    <n v="4.1313131313131306"/>
    <n v="5451"/>
    <n v="15.436882237267858"/>
    <n v="2720049"/>
    <n v="701"/>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MZCQYHZ"/>
    <s v="Ambrane 10000mAh Slim Power Bank, 20W Fast Charging, Dual Output, Type C PD (Input &amp; Output), Quick Charge, Li-Polymer, Multi-Layer Protection for iPhone, Anrdoid &amp; Other Devices (Stylo 10K, Green)"/>
    <x v="0"/>
    <s v="Mobiles&amp;Accessories"/>
    <s v="MobileAccessories"/>
    <x v="14"/>
    <s v="PowerBanks"/>
    <n v="999"/>
    <n v="1599"/>
    <n v="0.38"/>
    <x v="1"/>
    <n v="4"/>
    <n v="4"/>
    <n v="4"/>
    <n v="7222"/>
    <n v="15.434870459441166"/>
    <n v="7214778"/>
    <n v="600"/>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7SY4C3TD"/>
    <s v="HP GT 53 XL Cartridge Ink"/>
    <x v="1"/>
    <s v="Printers,Inks&amp;Accessories"/>
    <s v="Inks,Toners&amp;Cartridges"/>
    <x v="82"/>
    <s v="InkjetInkCartridges"/>
    <n v="596"/>
    <n v="723"/>
    <n v="0.18"/>
    <x v="1"/>
    <n v="4.4000000000000004"/>
    <n v="4"/>
    <n v="4.4000000000000004"/>
    <n v="3219"/>
    <n v="15.434565835461656"/>
    <n v="1918524"/>
    <n v="127"/>
    <x v="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0935MGHS"/>
    <s v="Prestige PSMFB 800 Watt Sandwich Toaster with Fixed Plates, Black"/>
    <x v="2"/>
    <s v="Kitchen&amp;HomeAppliances"/>
    <s v="SmallKitchenAppliances"/>
    <x v="35"/>
    <s v="SandwichMakers"/>
    <n v="1199"/>
    <n v="1795"/>
    <n v="0.33"/>
    <x v="1"/>
    <n v="4.2"/>
    <n v="4"/>
    <n v="4.0874999999999995"/>
    <n v="5967"/>
    <n v="15.433700279124102"/>
    <n v="7154433"/>
    <n v="596"/>
    <x v="1"/>
    <s v="Content: Prestige sandwich toaster with fixed sandwich plate|Voltage: 230V; Wattage: 800W; Capacity 4 Slices|Weight: 1.06kg."/>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CWDX49D"/>
    <s v="AmazonBasics Double Braided Nylon USB Type-C to Type-C 2.0 Cable, Charging Adapter, Smartphone 6 feet, Dark Grey"/>
    <x v="1"/>
    <s v="Accessories&amp;Peripherals"/>
    <s v="Cables&amp;Accessories"/>
    <x v="0"/>
    <s v="Cables"/>
    <n v="649"/>
    <n v="1600"/>
    <n v="0.59"/>
    <x v="0"/>
    <n v="4.3"/>
    <n v="4"/>
    <n v="4.1295918367346935"/>
    <n v="5451"/>
    <n v="15.43045052394611"/>
    <n v="3537699"/>
    <n v="951"/>
    <x v="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7QHHCB27"/>
    <s v="KENT 16044 Hand Blender Stainless Steel 400 W | Variable Speed Control | Easy to Clean and Store | Low Noise Operation"/>
    <x v="2"/>
    <s v="Kitchen&amp;HomeAppliances"/>
    <s v="SmallKitchenAppliances"/>
    <x v="73"/>
    <s v="HandBlenders"/>
    <n v="1499"/>
    <n v="2100"/>
    <n v="0.28999999999999998"/>
    <x v="1"/>
    <n v="4.0999999999999996"/>
    <n v="4"/>
    <n v="4.0571428571428578"/>
    <n v="6355"/>
    <n v="15.430060347771962"/>
    <n v="9526145"/>
    <n v="601"/>
    <x v="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9CTRPSJR"/>
    <s v="Storio Kids Toys LCD Writing Tablet 8.5Inch E-Note Pad Best Birthday Gift for Girls Boys, Multicolor (SC1667)"/>
    <x v="1"/>
    <s v="Accessories&amp;Peripherals"/>
    <s v="Keyboards,Mice&amp;InputDevices"/>
    <x v="87"/>
    <s v="GraphicTablets"/>
    <n v="217"/>
    <n v="237"/>
    <n v="0.08"/>
    <x v="1"/>
    <n v="3.8"/>
    <n v="4"/>
    <n v="3.9888888888888889"/>
    <n v="7354"/>
    <n v="15.423368678509046"/>
    <n v="1595818"/>
    <n v="20"/>
    <x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11VCGL5"/>
    <s v="Mi Air Purifier 3 with True HEPA Filter, removes air pollutants, smoke, odor, bacteria &amp; viruses with 99.97% efficiency, coverage area up to 484 sq. ft., Wi-Fi &amp; Voice control - Alexa/GA (white)"/>
    <x v="2"/>
    <s v="Heating,Cooling&amp;AirQuality"/>
    <s v="AirPurifiers"/>
    <x v="114"/>
    <s v="HEPAAirPurifiers"/>
    <n v="9970"/>
    <n v="12999"/>
    <n v="0.23"/>
    <x v="1"/>
    <n v="4.3"/>
    <n v="4"/>
    <n v="4.2749999999999995"/>
    <n v="4049"/>
    <n v="15.421870224242706"/>
    <n v="40368530"/>
    <n v="3029"/>
    <x v="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Z3K96FR"/>
    <s v="Robustrion Tempered Glass Screen Protector for iPad 10.2 inch 9th Gen Generation 2021 8th Gen 2020 7th Gen 2019"/>
    <x v="1"/>
    <s v="Accessories&amp;Peripherals"/>
    <s v="TabletAccessories"/>
    <x v="37"/>
    <s v="ScreenProtectors"/>
    <n v="399"/>
    <n v="1499"/>
    <n v="0.73"/>
    <x v="0"/>
    <n v="4.0999999999999996"/>
    <n v="4"/>
    <n v="4.0999999999999996"/>
    <n v="5730"/>
    <n v="15.408744674676772"/>
    <n v="2286270"/>
    <n v="1100"/>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0K57MR22"/>
    <s v="Sujata Dynamix DX Mixer Grinder, 900W, 3 Jars (White)"/>
    <x v="2"/>
    <s v="Kitchen&amp;HomeAppliances"/>
    <s v="SmallKitchenAppliances"/>
    <x v="41"/>
    <s v="MixerGrinders"/>
    <n v="6120"/>
    <n v="8478"/>
    <n v="0.28000000000000003"/>
    <x v="1"/>
    <n v="4.5999999999999996"/>
    <n v="5"/>
    <n v="4.0357142857142856"/>
    <n v="6550"/>
    <n v="15.40152709770747"/>
    <n v="40086000"/>
    <n v="2358"/>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8KHM9VBJ"/>
    <s v="Airtel AMF-311WW Data Card (Black), 4g Hotspot Support with 2300 Mah Battery"/>
    <x v="1"/>
    <s v="NetworkingDevices"/>
    <s v="DataCards&amp;Dongles"/>
    <x v="12"/>
    <s v="Routers"/>
    <n v="2099"/>
    <n v="3250"/>
    <n v="0.35"/>
    <x v="1"/>
    <n v="3.8"/>
    <n v="4"/>
    <n v="3.8"/>
    <n v="11213"/>
    <n v="15.389090096697407"/>
    <n v="23536087"/>
    <n v="1151"/>
    <x v="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7LDN9Q2P"/>
    <s v="Havells D'zire 1000 watt Dry Iron With American Heritage Sole Plate, Aerodynamic Design, Easy Grip Temperature Knob &amp; 2 years Warranty. (Mint)"/>
    <x v="2"/>
    <s v="Kitchen&amp;HomeAppliances"/>
    <s v="Vacuum,Cleaning&amp;Ironing"/>
    <x v="32"/>
    <s v="Irons,Steamers&amp;Accessories"/>
    <n v="889"/>
    <n v="1295"/>
    <n v="0.31"/>
    <x v="1"/>
    <n v="4.3"/>
    <n v="4"/>
    <n v="4.0422222222222217"/>
    <n v="6400"/>
    <n v="15.385699550375872"/>
    <n v="5689600"/>
    <n v="406"/>
    <x v="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Nice product,Nice iron,Wonderful product,Best product üëç,Good electric iron,As expected,Acch iron hai ap order kar sakte hai,GOOD"/>
    <s v="Nice,Good iron, performance, look and shape is very good,I like this product,Yes,Working well now.,Nice product,Acch hai,GOOD"/>
  </r>
  <r>
    <s v="B00SMFPJG0"/>
    <s v="Kent Gold, Optima, Gold+ Spare Kit"/>
    <x v="2"/>
    <s v="Kitchen&amp;HomeAppliances"/>
    <s v="WaterPurifiers&amp;Accessories"/>
    <x v="83"/>
    <s v="WaterCartridges"/>
    <n v="649"/>
    <n v="670"/>
    <n v="0.03"/>
    <x v="1"/>
    <n v="4.0999999999999996"/>
    <n v="4"/>
    <n v="3.9499999999999997"/>
    <n v="7786"/>
    <n v="15.370912190049783"/>
    <n v="5053114"/>
    <n v="21"/>
    <x v="1"/>
    <s v="Color: White|For gold, gold+, kool, star and optima models|1 UF membrane + 1 activated carbon pack + 1 sediment filters|Membrane life: 4000L"/>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8CRRQK6Z"/>
    <s v="Zebronics Zeb-JUKEBAR 3900, 80W Multimedia soundbar with subwoofer Supporting Bluetooth, HDMI(ARC), Coaxial Input, AUX, USB &amp; Remote Control (Black)"/>
    <x v="0"/>
    <s v="HomeAudio"/>
    <s v="Speakers"/>
    <x v="115"/>
    <s v="SoundbarSpeakers"/>
    <n v="4999"/>
    <n v="12499"/>
    <n v="0.6"/>
    <x v="0"/>
    <n v="4.2"/>
    <n v="4"/>
    <n v="4.2"/>
    <n v="4541"/>
    <n v="15.36043794551161"/>
    <n v="22700459"/>
    <n v="7500"/>
    <x v="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7L1N3TJX"/>
    <s v="Artis AR-45W-MG2 45 Watts MG2 Laptop Adapter/Charger Compatible with MB Air 13‚Äù &amp; MB Air 11‚Äù (14.5 V, 3.1 A) Connector: MG2 (T Tip Connector)"/>
    <x v="1"/>
    <s v="Accessories&amp;Peripherals"/>
    <s v="LaptopAccessories"/>
    <x v="101"/>
    <s v="LaptopChargers&amp;PowerSupplies"/>
    <n v="1699"/>
    <n v="3499"/>
    <n v="0.51"/>
    <x v="0"/>
    <n v="3.6"/>
    <n v="4"/>
    <n v="3.95"/>
    <n v="7689"/>
    <n v="15.349409042215653"/>
    <n v="13063611"/>
    <n v="1800"/>
    <x v="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MSLTW8Z"/>
    <s v="Gizga Essentials Multi-Purpose Portable &amp; Foldable Wooden Desk for Bed Tray, Laptop Table, Study Table (Black)"/>
    <x v="1"/>
    <s v="Accessories&amp;Peripherals"/>
    <s v="LaptopAccessories"/>
    <x v="56"/>
    <s v="Lapdesks"/>
    <n v="549"/>
    <n v="1999"/>
    <n v="0.73"/>
    <x v="0"/>
    <n v="3.6"/>
    <n v="4"/>
    <n v="4.0299999999999994"/>
    <n v="6422"/>
    <n v="15.345183825716823"/>
    <n v="3525678"/>
    <n v="1450"/>
    <x v="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8LW31NQ6"/>
    <s v="Lenovo 600 Bluetooth 5.0 Silent Mouse: Compact, Portable, Dongle-Free Multi-Device connectivity with Microsoft Swift Pair | 3-Level Adjustable DPI up to 2400 | Battery Life: up to 1 yr"/>
    <x v="1"/>
    <s v="Accessories&amp;Peripherals"/>
    <s v="Keyboards,Mice&amp;InputDevices"/>
    <x v="15"/>
    <s v="Mice"/>
    <n v="1439"/>
    <n v="2890"/>
    <n v="0.5"/>
    <x v="0"/>
    <n v="4.5"/>
    <n v="5"/>
    <n v="4.2444444444444445"/>
    <n v="4099"/>
    <n v="15.334260369632656"/>
    <n v="5898461"/>
    <n v="1451"/>
    <x v="1"/>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085W2MUQ"/>
    <s v="Orpat HHB-100E 250-Watt Hand Blender (White)"/>
    <x v="2"/>
    <s v="Kitchen&amp;HomeAppliances"/>
    <s v="SmallKitchenAppliances"/>
    <x v="73"/>
    <s v="HandBlenders"/>
    <n v="765"/>
    <n v="970"/>
    <n v="0.21"/>
    <x v="1"/>
    <n v="4.2"/>
    <n v="4"/>
    <n v="4.0538461538461537"/>
    <n v="6055"/>
    <n v="15.332399628009943"/>
    <n v="4632075"/>
    <n v="205"/>
    <x v="1"/>
    <s v="Unique comfort grip|Sleek and strong and motor with 18000 RPM|Easy to store and wash with smooth and safe switch|Elegant design and wall mountable|Long power cord with unbreakable poly carbonate bowl|Multi-purpose fixed stainless steel blade|Warranty: 1 year on product"/>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8N6P8G5K"/>
    <s v="INALSA Air Fryer Digital 4L Nutri Fry - 1400W with Smart AirCrisp Technology| 8-Preset Menu, Touch Control &amp; Digital Display|Variable Temperature &amp; Timer Control|Free Recipe book|2 Yr Warranty (Black)"/>
    <x v="2"/>
    <s v="Kitchen&amp;HomeAppliances"/>
    <s v="SmallKitchenAppliances"/>
    <x v="95"/>
    <s v="DeepFatFryers"/>
    <n v="6790"/>
    <n v="10995"/>
    <n v="0.38"/>
    <x v="1"/>
    <n v="4.5"/>
    <n v="5"/>
    <n v="4.375"/>
    <n v="3192"/>
    <n v="15.330870268610072"/>
    <n v="21673680"/>
    <n v="4205"/>
    <x v="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B1YZX72F"/>
    <s v="Acer 127 cm (50 inches) I Series 4K Ultra HD Android Smart LED TV AR50AR2851UDFL (Black)"/>
    <x v="0"/>
    <s v="HomeTheater,TV&amp;Video"/>
    <s v="Televisions"/>
    <x v="22"/>
    <s v="SmartTelevisions"/>
    <n v="27999"/>
    <n v="40990"/>
    <n v="0.32"/>
    <x v="1"/>
    <n v="4.3"/>
    <n v="4"/>
    <n v="4.1733333333333329"/>
    <n v="4703"/>
    <n v="15.326430253204128"/>
    <n v="131679297"/>
    <n v="12991"/>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1YY6JJL"/>
    <s v="Acer 109 cm (43 inches) I Series 4K Ultra HD Android Smart LED TV AR43AR2851UDFL (Black)"/>
    <x v="0"/>
    <s v="HomeTheater,TV&amp;Video"/>
    <s v="Televisions"/>
    <x v="22"/>
    <s v="SmartTelevisions"/>
    <n v="23999"/>
    <n v="34990"/>
    <n v="0.31"/>
    <x v="1"/>
    <n v="4.3"/>
    <n v="4"/>
    <n v="4.1689655172413786"/>
    <n v="4703"/>
    <n v="15.310389591376934"/>
    <n v="112867297"/>
    <n v="10991"/>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PL79D2X"/>
    <s v="boAt Airdopes 181 in-Ear True Wireless Earbuds with ENx  Tech, Beast  Mode(Low Latency Upto 60ms) for Gaming, with Mic, ASAP  Charge, 20H Playtime, Bluetooth v5.2, IPX4 &amp; IWP (Cool Grey)"/>
    <x v="0"/>
    <s v="Headphones,Earbuds&amp;Accessories"/>
    <s v="Headphones"/>
    <x v="7"/>
    <s v="In-Ear"/>
    <n v="1598"/>
    <n v="2990"/>
    <n v="0.47"/>
    <x v="1"/>
    <n v="3.8"/>
    <n v="4"/>
    <n v="3.7866666666666671"/>
    <n v="11015"/>
    <n v="15.30579727118238"/>
    <n v="17601970"/>
    <n v="1392"/>
    <x v="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0LHZWD0C"/>
    <s v="Luxor 5 Subject Single Ruled Notebook - A4, 70 GSM, 300 pages"/>
    <x v="4"/>
    <s v="OfficePaperProducts"/>
    <s v="Paper"/>
    <x v="76"/>
    <s v="Stationery"/>
    <n v="252"/>
    <n v="315"/>
    <n v="0.2"/>
    <x v="1"/>
    <n v="4.5"/>
    <n v="5"/>
    <n v="4.2769230769230777"/>
    <n v="3785"/>
    <n v="15.303603222715729"/>
    <n v="953820"/>
    <n v="63"/>
    <x v="0"/>
    <s v="Twin wiro binding|Paper color: White|Paper density: 70 gsm|No of pages 300"/>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B1YVCJ2Y"/>
    <s v="Acer 80 cm (32 inches) I Series HD Ready Android Smart LED TV AR32AR2841HDFL (Black)"/>
    <x v="0"/>
    <s v="HomeTheater,TV&amp;Video"/>
    <s v="Televisions"/>
    <x v="22"/>
    <s v="SmartTelevisions"/>
    <n v="11499"/>
    <n v="19990"/>
    <n v="0.42"/>
    <x v="1"/>
    <n v="4.3"/>
    <n v="4"/>
    <n v="4.1642857142857137"/>
    <n v="4703"/>
    <n v="15.293203167990654"/>
    <n v="54079797"/>
    <n v="8491"/>
    <x v="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8GJ57MKL"/>
    <s v="Coway Professional Air Purifier for Home, Longest Filter Life 8500 Hrs, Green True HEPA Filter, Traps 99.99% Virus &amp; PM 0.1 Particles, Warranty 7 Years (AirMega 150 (AP-1019C))"/>
    <x v="2"/>
    <s v="Heating,Cooling&amp;AirQuality"/>
    <s v="AirPurifiers"/>
    <x v="114"/>
    <s v="HEPAAirPurifiers"/>
    <n v="14400"/>
    <n v="59900"/>
    <n v="0.76"/>
    <x v="0"/>
    <n v="4.4000000000000004"/>
    <n v="4"/>
    <n v="4.2666666666666666"/>
    <n v="3837"/>
    <n v="15.292181207037665"/>
    <n v="55252800"/>
    <n v="45500"/>
    <x v="1"/>
    <s v="Coway"/>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971DWFDT"/>
    <s v="Portronics CarPower Mini Car Charger with Dual Output, Fast Charging (Type C PD 18W + QC 3.0A) Compatible with All Smartphones(Black)"/>
    <x v="0"/>
    <s v="Mobiles&amp;Accessories"/>
    <s v="MobileAccessories"/>
    <x v="5"/>
    <s v="Chargers"/>
    <n v="337"/>
    <n v="699"/>
    <n v="0.52"/>
    <x v="0"/>
    <n v="4.2"/>
    <n v="4"/>
    <n v="4.1333333333333329"/>
    <n v="4969"/>
    <n v="15.278273073431103"/>
    <n v="1674553"/>
    <n v="362"/>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8WLY8V9S"/>
    <s v="Tukzer Gel Mouse Pad Wrist Rest Memory-Foam Ergonomic Mousepad| Cushion Wrist Support &amp; Pain Relief| Suitable for Gaming, Computer, Laptop, Home &amp; Office Non-Slip Rubber Base (Blue)"/>
    <x v="1"/>
    <s v="Accessories&amp;Peripherals"/>
    <s v="Keyboards,Mice&amp;InputDevices"/>
    <x v="68"/>
    <s v="Keyboard&amp;MiceAccessories"/>
    <n v="425"/>
    <n v="899"/>
    <n v="0.53"/>
    <x v="0"/>
    <n v="4.5"/>
    <n v="5"/>
    <n v="4.3600000000000003"/>
    <n v="4219"/>
    <n v="15.806362286192899"/>
    <n v="1793075"/>
    <n v="474"/>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7ZJND9B9"/>
    <s v="ACTIVA 1200 MM HIGH SPEED 390 RPM BEE APPROVED 5 STAR RATED APSRA CEILING FAN BROWN 2 Years Warranty"/>
    <x v="2"/>
    <s v="Heating,Cooling&amp;AirQuality"/>
    <s v="Fans"/>
    <x v="49"/>
    <s v="CeilingFans"/>
    <n v="1099"/>
    <n v="1990"/>
    <n v="0.45"/>
    <x v="1"/>
    <n v="3.9"/>
    <n v="4"/>
    <n v="4.05"/>
    <n v="5911"/>
    <n v="15.275524422816416"/>
    <n v="6496189"/>
    <n v="891"/>
    <x v="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1YZ9CB8"/>
    <s v="Acer 139 cm (55 inches) I Series 4K Ultra HD Android Smart LED TV AR55AR2851UDFL (Black)"/>
    <x v="0"/>
    <s v="HomeTheater,TV&amp;Video"/>
    <s v="Televisions"/>
    <x v="22"/>
    <s v="SmartTelevisions"/>
    <n v="32999"/>
    <n v="47990"/>
    <n v="0.31"/>
    <x v="1"/>
    <n v="4.3"/>
    <n v="4"/>
    <n v="4.159259259259259"/>
    <n v="4703"/>
    <n v="15.274743676205393"/>
    <n v="155194297"/>
    <n v="14991"/>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V575RK"/>
    <s v="Fire-Boltt Ring Pro Bluetooth Calling, 1.75‚Äù 320*385px High Res, IP68 &amp; SpO2 Monitoring, Pin Code Locking Functionality &amp; Split Screen Access, Built in Mic &amp; Speaker for HD Calls, Black, Free Size"/>
    <x v="0"/>
    <s v="WearableTechnology"/>
    <s v="SmartWatches"/>
    <x v="20"/>
    <s v="SmartWatches"/>
    <n v="2499"/>
    <n v="9999"/>
    <n v="0.75"/>
    <x v="0"/>
    <n v="4"/>
    <n v="4"/>
    <n v="3.8565217391304345"/>
    <n v="9090"/>
    <n v="15.266471914945425"/>
    <n v="22715910"/>
    <n v="7500"/>
    <x v="1"/>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BC9BW512"/>
    <s v="Acer 100 cm (40 inches) P Series Full HD Android Smart LED TV AR40AR2841FDFL (Black)"/>
    <x v="0"/>
    <s v="HomeTheater,TV&amp;Video"/>
    <s v="Televisions"/>
    <x v="22"/>
    <s v="SmartTelevisions"/>
    <n v="18999"/>
    <n v="24990"/>
    <n v="0.24"/>
    <x v="1"/>
    <n v="4.3"/>
    <n v="4"/>
    <n v="4.1538461538461542"/>
    <n v="4702"/>
    <n v="15.254480680945253"/>
    <n v="89333298"/>
    <n v="5991"/>
    <x v="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6XPYRWV5"/>
    <s v="Pigeon by Stovekraft 2 Slice Auto Pop up Toaster. A Smart Bread Toaster for Your Home (750 Watt) (black)"/>
    <x v="2"/>
    <s v="Kitchen&amp;HomeAppliances"/>
    <s v="SmallKitchenAppliances"/>
    <x v="75"/>
    <s v="Pop-upToasters"/>
    <n v="1099"/>
    <n v="1795"/>
    <n v="0.39"/>
    <x v="1"/>
    <n v="4.2"/>
    <n v="4"/>
    <n v="4.2"/>
    <n v="4244"/>
    <n v="15.237086317235882"/>
    <n v="4664156"/>
    <n v="696"/>
    <x v="1"/>
    <s v="2 slice capacity and auto pop up|Cool touch body and variable browning control|Bread slice centering device for even toasting|Easy slide out crumb tray and cord storage|Power: 750 watts|Warranty: 1 year warranty provided by the manufacturer from date of purchase"/>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8SBH499M"/>
    <s v="ZEBRONICS Zeb-Warrior II 10 watts 2.0 Multimedia Speaker with RGB Lights, USB Powered, AUX Input, Volume Control Pod for PC, Laptops, Desktop"/>
    <x v="1"/>
    <s v="Accessories&amp;Peripherals"/>
    <s v="Audio&amp;VideoAccessories"/>
    <x v="108"/>
    <s v="PCSpeakers"/>
    <n v="649"/>
    <n v="1300"/>
    <n v="0.5"/>
    <x v="0"/>
    <n v="4.0999999999999996"/>
    <n v="4"/>
    <n v="4.0999999999999996"/>
    <n v="5195"/>
    <n v="15.234243483844059"/>
    <n v="3371555"/>
    <n v="651"/>
    <x v="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KDBLMQP"/>
    <s v="Croma 500W Mixer Grinder with 3 Stainless Steel Leak-proof Jars, 3 speed &amp; Pulse function, 2 years warranty (CRAK4184, White &amp; Purple)"/>
    <x v="2"/>
    <s v="Kitchen&amp;HomeAppliances"/>
    <s v="SmallKitchenAppliances"/>
    <x v="41"/>
    <s v="MixerGrinders"/>
    <n v="1290"/>
    <n v="2500"/>
    <n v="0.48"/>
    <x v="1"/>
    <n v="4"/>
    <n v="4"/>
    <n v="3.9923076923076914"/>
    <n v="6530"/>
    <n v="15.230572737475633"/>
    <n v="8423700"/>
    <n v="1210"/>
    <x v="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1113J7M"/>
    <s v="Sujata Powermatic Plus 900 Watts Juicer Mixer Grinder"/>
    <x v="2"/>
    <s v="Kitchen&amp;HomeAppliances"/>
    <s v="SmallKitchenAppliances"/>
    <x v="71"/>
    <s v="JuicerMixerGrinders"/>
    <n v="5890"/>
    <n v="7506"/>
    <n v="0.22"/>
    <x v="1"/>
    <n v="4.5"/>
    <n v="5"/>
    <n v="3.9454545454545458"/>
    <n v="7241"/>
    <n v="15.228896344443191"/>
    <n v="42649490"/>
    <n v="1616"/>
    <x v="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7VZH6ZBB"/>
    <s v="Crompton Solarium Qube 15-L 5 Star Rated Storage Water Heater (Geyser) with Free Installation and Connection Pipes (White and Black)"/>
    <x v="2"/>
    <s v="Heating,Cooling&amp;AirQuality"/>
    <s v="WaterHeaters&amp;Geysers"/>
    <x v="74"/>
    <s v="StorageWaterHeaters"/>
    <n v="7799"/>
    <n v="12500"/>
    <n v="0.38"/>
    <x v="1"/>
    <n v="4"/>
    <n v="4"/>
    <n v="4.0999999999999996"/>
    <n v="5160"/>
    <n v="15.222208822186801"/>
    <n v="40242840"/>
    <n v="4701"/>
    <x v="1"/>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V82W5CN"/>
    <s v="HP USB Wireless Spill Resistance Keyboard and Mouse Set with 10m Working Range 2.4G Wireless Technology / 3 Years Warranty (4SC12PA), Black"/>
    <x v="1"/>
    <s v="Accessories&amp;Peripherals"/>
    <s v="Keyboards,Mice&amp;InputDevices"/>
    <x v="48"/>
    <s v="Keyboard&amp;MouseSets"/>
    <n v="1349"/>
    <n v="2198"/>
    <n v="0.39"/>
    <x v="1"/>
    <n v="4"/>
    <n v="4"/>
    <n v="3.95"/>
    <n v="7113"/>
    <n v="15.215849750356558"/>
    <n v="9595437"/>
    <n v="849"/>
    <x v="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1L6MT7E0"/>
    <s v="Philips AC1215/20 Air purifier, removes 99.97% airborne pollutants, 4-stage filtration with True HEPA filter (white)"/>
    <x v="2"/>
    <s v="Heating,Cooling&amp;AirQuality"/>
    <s v="AirPurifiers"/>
    <x v="114"/>
    <s v="HEPAAirPurifiers"/>
    <n v="8799"/>
    <n v="11995"/>
    <n v="0.27"/>
    <x v="1"/>
    <n v="4.0999999999999996"/>
    <n v="4"/>
    <n v="4.1999999999999993"/>
    <n v="4157"/>
    <n v="15.199314836980889"/>
    <n v="36577443"/>
    <n v="3196"/>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8TDJNM3G"/>
    <s v="E-COSMOS 5V 1.2W Portable Flexible USB LED Light (Colors May Vary, Small) - Set of 2 Pieces"/>
    <x v="1"/>
    <s v="Accessories&amp;Peripherals"/>
    <s v="USBGadgets"/>
    <x v="90"/>
    <s v="Lamps"/>
    <n v="59"/>
    <n v="59"/>
    <n v="0"/>
    <x v="1"/>
    <n v="3.8"/>
    <n v="4"/>
    <n v="4.0249999999999995"/>
    <n v="5958"/>
    <n v="15.195072876334764"/>
    <n v="351522"/>
    <n v="0"/>
    <x v="2"/>
    <s v="Portable, easy to use|LED lights for maximum illumination|Plugs into any USB port|Multipurpose Energy Use|4Pcs of USB light."/>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9JS562TP"/>
    <s v="Motorola a10 Dual Sim keypad Mobile with 1750 mAh Battery, Expandable Storage Upto 32GB, Wireless FM with Recording - Rose Gold"/>
    <x v="0"/>
    <s v="Mobiles&amp;Accessories"/>
    <s v="Smartphones&amp;BasicMobiles"/>
    <x v="19"/>
    <s v="BasicMobiles"/>
    <n v="1399"/>
    <n v="1630"/>
    <n v="0.14000000000000001"/>
    <x v="1"/>
    <n v="4"/>
    <n v="4"/>
    <n v="3.8250000000000002"/>
    <n v="9378"/>
    <n v="15.193498749662565"/>
    <n v="13119822"/>
    <n v="231"/>
    <x v="1"/>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KLVMZ3B"/>
    <s v="Portronics Konnect L 1.2M POR-1401 Fast Charging 3A 8 Pin USB Cable with Charge &amp; Sync Function (White)"/>
    <x v="1"/>
    <s v="Accessories&amp;Peripherals"/>
    <s v="Cables&amp;Accessories"/>
    <x v="0"/>
    <s v="Cables"/>
    <n v="159"/>
    <n v="399"/>
    <n v="0.6"/>
    <x v="0"/>
    <n v="4.0999999999999996"/>
    <n v="4"/>
    <n v="4.1278350515463913"/>
    <n v="4768"/>
    <n v="15.183941236108456"/>
    <n v="758112"/>
    <n v="240"/>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9GB5B4BK"/>
    <s v="HP 150 Wireless USB Mouse with Ergonomic and ambidextrous Design, 1600 DPI Optical Tracking, 2.4 GHz Wireless connectivity, Dual-Function Scroll Wheel and 12 Month Long Battery Life. 3-Years Warranty."/>
    <x v="1"/>
    <s v="Accessories&amp;Peripherals"/>
    <s v="Keyboards,Mice&amp;InputDevices"/>
    <x v="15"/>
    <s v="Mice"/>
    <n v="599"/>
    <n v="899"/>
    <n v="0.33"/>
    <x v="1"/>
    <n v="4"/>
    <n v="4"/>
    <n v="4.2125000000000004"/>
    <n v="4018"/>
    <n v="15.182347101083948"/>
    <n v="2406782"/>
    <n v="300"/>
    <x v="1"/>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94YFFSMY"/>
    <s v="Tygot Bluetooth Extendable Selfie Sticks with Wireless Remote and Tripod Stand, 3-in-1 Multifunctional Selfie Stick with Tripod Stand Compatible with iPhone/OnePlus/Samsung/Oppo/Vivo and All Phones"/>
    <x v="0"/>
    <s v="Mobiles&amp;Accessories"/>
    <s v="MobileAccessories"/>
    <x v="64"/>
    <s v="Photo&amp;VideoAccessories"/>
    <n v="399"/>
    <n v="1999"/>
    <n v="0.8"/>
    <x v="0"/>
    <n v="4"/>
    <n v="4"/>
    <n v="4.3"/>
    <n v="3382"/>
    <n v="15.175998590488316"/>
    <n v="1349418"/>
    <n v="1600"/>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0LZPQVMK"/>
    <s v="Parker Vector Standard Chrome Trim Ball Pen (Ink - Black)"/>
    <x v="4"/>
    <s v="OfficePaperProducts"/>
    <s v="Paper"/>
    <x v="76"/>
    <s v="Stationery"/>
    <n v="272"/>
    <n v="320"/>
    <n v="0.15"/>
    <x v="1"/>
    <n v="4"/>
    <n v="4"/>
    <n v="4.2583333333333337"/>
    <n v="3686"/>
    <n v="15.188083110972714"/>
    <n v="1002592"/>
    <n v="48"/>
    <x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98JYT4SY"/>
    <s v="Zebronics Zeb-Jaguar Wireless Mouse, 2.4GHz with USB Nano Receiver, High Precision Optical Tracking, 4 Buttons, Plug &amp; Play, Ambidextrous, for PC/Mac/Laptop (Black+Grey)"/>
    <x v="1"/>
    <s v="Accessories&amp;Peripherals"/>
    <s v="Keyboards,Mice&amp;InputDevices"/>
    <x v="15"/>
    <s v="Mice"/>
    <n v="399"/>
    <n v="1190"/>
    <n v="0.66"/>
    <x v="0"/>
    <n v="4.0999999999999996"/>
    <n v="4"/>
    <n v="4.2428571428571429"/>
    <n v="2809"/>
    <n v="14.632368243025839"/>
    <n v="1120791"/>
    <n v="791"/>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6Y36JKC3"/>
    <s v="Abode Kitchen Essential Measuring Cup &amp; Spoon for Spices | for Cooking and Baking Cake | Multipurpose Tablespoon Cups with Ring Holder | (Black)"/>
    <x v="2"/>
    <s v="Kitchen&amp;HomeAppliances"/>
    <s v="Coffee,Tea&amp;Espresso"/>
    <x v="111"/>
    <s v="CoffeeMakerAccessories"/>
    <n v="149"/>
    <n v="300"/>
    <n v="0.5"/>
    <x v="0"/>
    <n v="4.0999999999999996"/>
    <n v="4"/>
    <n v="4.1999999999999993"/>
    <n v="4074"/>
    <n v="15.162535974919178"/>
    <n v="607026"/>
    <n v="151"/>
    <x v="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141EZMAI"/>
    <s v="Gizga Essentials USB WiFi Adapter for PC, 150 Mbps Wireless Network Adapter for Desktop - Nano Size WiFi Dongle Compatible with Windows, Mac OS &amp; Linux Kernel | WPA/WPA2 Encryption Standards| Black"/>
    <x v="1"/>
    <s v="NetworkingDevices"/>
    <s v="NetworkAdapters"/>
    <x v="9"/>
    <s v="WirelessUSBAdapters"/>
    <n v="269"/>
    <n v="800"/>
    <n v="0.66"/>
    <x v="0"/>
    <n v="3.6"/>
    <n v="4"/>
    <n v="3.7833333333333332"/>
    <n v="10134"/>
    <n v="15.155366532293154"/>
    <n v="2726046"/>
    <n v="531"/>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7C564GC"/>
    <s v="rts [2 Pack] Mini USB C Type C Adapter Plug, Type C Female to USB A Male Charger Charging Cable Adapter Converter compatible for iPhone, Samsung S20 ultra/S21/S10/S8/S9/MacBook Pro iPad Silver"/>
    <x v="1"/>
    <s v="Accessories&amp;Peripherals"/>
    <s v="Adapters"/>
    <x v="116"/>
    <s v="USBtoUSBAdapters"/>
    <n v="294"/>
    <n v="4999"/>
    <n v="0.94"/>
    <x v="0"/>
    <n v="4.3"/>
    <n v="4"/>
    <n v="4.1500000000000004"/>
    <n v="4426"/>
    <n v="15.13135451621222"/>
    <n v="1301244"/>
    <n v="4705"/>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1MUAUOCX"/>
    <s v="Sujata Chutney Steel Jar, 400 ml, (White), Stainless Steel"/>
    <x v="2"/>
    <s v="Kitchen&amp;HomeAppliances"/>
    <s v="SmallKitchenAppliances"/>
    <x v="93"/>
    <s v="SmallApplianceParts&amp;Accessories"/>
    <n v="688"/>
    <n v="747"/>
    <n v="0.08"/>
    <x v="1"/>
    <n v="4.5"/>
    <n v="5"/>
    <n v="4.5"/>
    <n v="2280"/>
    <n v="15.11156378374492"/>
    <n v="1568640"/>
    <n v="59"/>
    <x v="1"/>
    <s v="Warranty: No Warranty|Includes: 1 jar only|Perfectly fit to sujata's motor|Totally shock-proof and safe|Low maintenance, trouble free running"/>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8XNL93PL"/>
    <s v="Portronics Ruffpad 15 Re-Writable LCD Screen 38.1cm (15-inch) Writing Pad for Drawing, Playing, Handwriting Gifts for Kids &amp; Adults (Grey)"/>
    <x v="4"/>
    <s v="OfficePaperProducts"/>
    <s v="Paper"/>
    <x v="76"/>
    <s v="Stationery"/>
    <n v="1399"/>
    <n v="2999"/>
    <n v="0.53"/>
    <x v="0"/>
    <n v="4.3"/>
    <n v="4"/>
    <n v="4.2818181818181822"/>
    <n v="3530"/>
    <n v="15.191452954292899"/>
    <n v="4938470"/>
    <n v="1600"/>
    <x v="1"/>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7FXLC2G2"/>
    <s v="Tata Swach Bulb 6000-Litre Cartridge, 1 Piece, White, Hollow Fiber Membrane"/>
    <x v="2"/>
    <s v="Kitchen&amp;HomeAppliances"/>
    <s v="WaterPurifiers&amp;Accessories"/>
    <x v="59"/>
    <s v="WaterFilters&amp;Purifiers"/>
    <n v="698"/>
    <n v="699"/>
    <n v="0"/>
    <x v="1"/>
    <n v="4.2"/>
    <n v="4"/>
    <n v="4.3166666666666673"/>
    <n v="3160"/>
    <n v="15.107575740374189"/>
    <n v="2205680"/>
    <n v="1"/>
    <x v="1"/>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8QDPB1SL"/>
    <s v="Duracell Chhota Power AA Battery Set of 10 Pcs"/>
    <x v="0"/>
    <s v="GeneralPurposeBatteries&amp;BatteryChargers"/>
    <s v="DisposableBatteries"/>
    <x v="24"/>
    <s v="Batteries"/>
    <n v="190"/>
    <n v="220"/>
    <n v="0.14000000000000001"/>
    <x v="1"/>
    <n v="4.4000000000000004"/>
    <n v="4"/>
    <n v="4.3666666666666671"/>
    <n v="2866"/>
    <n v="15.097434259199652"/>
    <n v="544540"/>
    <n v="30"/>
    <x v="2"/>
    <s v="Duracell AA Chota Power Batteries|Alkaline LR03/MN2400|Pack of 1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9NS5TKPN"/>
    <s v="LG 1.5 Ton 5 Star AI DUAL Inverter Split AC (Copper, Super Convertible 6-in-1 Cooling, HD Filter with Anti-Virus Protection, 2022 Model, PS-Q19YNZE, White)"/>
    <x v="2"/>
    <s v="Heating,Cooling&amp;AirQuality"/>
    <s v="AirConditioners"/>
    <x v="117"/>
    <s v="Split-SystemAirConditioners"/>
    <n v="42990"/>
    <n v="75990"/>
    <n v="0.43"/>
    <x v="1"/>
    <n v="4.3"/>
    <n v="4"/>
    <n v="4.3"/>
    <n v="3231"/>
    <n v="15.090726814040957"/>
    <n v="138900690"/>
    <n v="33000"/>
    <x v="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95XCRDQW"/>
    <s v="Esquire Laundry Basket Brown, 50 Ltr Capacity(Plastic)"/>
    <x v="2"/>
    <s v="HomeStorage&amp;Organization"/>
    <s v="LaundryOrganization"/>
    <x v="99"/>
    <s v="LaundryBaskets"/>
    <n v="950"/>
    <n v="1599"/>
    <n v="0.41"/>
    <x v="1"/>
    <n v="4.3"/>
    <n v="4"/>
    <n v="3.9999999999999991"/>
    <n v="5911"/>
    <n v="15.086937701547074"/>
    <n v="5615450"/>
    <n v="649"/>
    <x v="1"/>
    <s v="Crafted with care|It is designed keeping your choice and requirement in mind|Hassle-free usage"/>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B19VJXQZ"/>
    <s v="ECOVACS DEEBOT N8 2-in-1 Robotic Vacuum Cleaner, 2022 New Launch, Most Powerful Suction, Covers 2000+ Sq. Ft in One Charge, Advanced dToF Technology with OZMO Mopping (DEEBOT N8) - White"/>
    <x v="2"/>
    <s v="Kitchen&amp;HomeAppliances"/>
    <s v="Vacuum,Cleaning&amp;Ironing"/>
    <x v="47"/>
    <s v="Vacuums&amp;FloorCare"/>
    <n v="27900"/>
    <n v="59900"/>
    <n v="0.53"/>
    <x v="0"/>
    <n v="4.4000000000000004"/>
    <n v="4"/>
    <n v="4.05"/>
    <n v="5298"/>
    <n v="15.082985374033035"/>
    <n v="147814200"/>
    <n v="32000"/>
    <x v="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7GMFY9QM"/>
    <s v="SOFLIN Egg Boiler Electric Automatic Off 7 Egg Poacher for Steaming, Cooking, Boiling and Frying (400 Watts, Blue)"/>
    <x v="2"/>
    <s v="Kitchen&amp;HomeAppliances"/>
    <s v="SmallKitchenAppliances"/>
    <x v="54"/>
    <s v="EggBoilers"/>
    <n v="379"/>
    <n v="999"/>
    <n v="0.62"/>
    <x v="0"/>
    <n v="4.3"/>
    <n v="4"/>
    <n v="4.3199999999999994"/>
    <n v="3096"/>
    <n v="15.080866007141317"/>
    <n v="1173384"/>
    <n v="620"/>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7CVR2L5K"/>
    <s v="INALSA Electric Chopper Bullet- 400 Watts with 100% Pure Copper Motor| Chop, Mince, Puree, Dice | Twin Blade Technology| 900 ml Capacity| One Touch Operation, 1.30mtr Long Power Cord (Black/Silver)"/>
    <x v="2"/>
    <s v="Kitchen&amp;HomeAppliances"/>
    <s v="SmallKitchenAppliances"/>
    <x v="107"/>
    <s v="MiniFoodProcessors&amp;Choppers"/>
    <n v="1656"/>
    <n v="2695"/>
    <n v="0.39"/>
    <x v="1"/>
    <n v="4.4000000000000004"/>
    <n v="4"/>
    <n v="3.9857142857142853"/>
    <n v="6027"/>
    <n v="15.066690499661195"/>
    <n v="9980712"/>
    <n v="1039"/>
    <x v="1"/>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B31BYXQQ"/>
    <s v="Boult Audio Airbass Z20 True Wireless, 40H Battery Life, Zen ENC Mic, Type-C Lightning Boult Fast Charging (10Mins=100Mins), BoomX Tech Bass, ENC, IPX5 in Ear Earbuds with mic (Green)"/>
    <x v="0"/>
    <s v="Headphones,Earbuds&amp;Accessories"/>
    <s v="Headphones"/>
    <x v="7"/>
    <s v="In-Ear"/>
    <n v="1399"/>
    <n v="5499"/>
    <n v="0.75"/>
    <x v="0"/>
    <n v="3.9"/>
    <n v="4"/>
    <n v="3.785714285714286"/>
    <n v="9504"/>
    <n v="15.059390173119821"/>
    <n v="13296096"/>
    <n v="4100"/>
    <x v="1"/>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3RC4WFJ"/>
    <s v="PrettyKrafts Laundry Bag / Basket for Dirty Clothes, Folding Round Laundry Bag,Set of 2, Black Wave"/>
    <x v="2"/>
    <s v="HomeStorage&amp;Organization"/>
    <s v="LaundryOrganization"/>
    <x v="118"/>
    <s v="LaundryBags"/>
    <n v="320"/>
    <n v="799"/>
    <n v="0.6"/>
    <x v="0"/>
    <n v="4.2"/>
    <n v="4"/>
    <n v="4.2"/>
    <n v="3846"/>
    <n v="15.057513182488625"/>
    <n v="1230720"/>
    <n v="479"/>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7RJ867P"/>
    <s v="PHILIPS Digital Air Fryer HD9252/90 with Touch Panel, uses up to 90% less fat, 7 Pre-set Menu, 1400W, 4.1 Liter, with Rapid Air Technology (Black), Large"/>
    <x v="2"/>
    <s v="Kitchen&amp;HomeAppliances"/>
    <s v="SmallKitchenAppliances"/>
    <x v="95"/>
    <s v="DeepFatFryers"/>
    <n v="8799"/>
    <n v="11595"/>
    <n v="0.24"/>
    <x v="1"/>
    <n v="4.4000000000000004"/>
    <n v="4"/>
    <n v="4.333333333333333"/>
    <n v="2981"/>
    <n v="15.056199769506895"/>
    <n v="26229819"/>
    <n v="2796"/>
    <x v="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0F159RIK"/>
    <s v="Bajaj DX-2 600W Dry Iron with Advance Soleplate and Anti-bacterial German Coating Technology, Black"/>
    <x v="2"/>
    <s v="Kitchen&amp;HomeAppliances"/>
    <s v="Vacuum,Cleaning&amp;Ironing"/>
    <x v="32"/>
    <s v="Irons,Steamers&amp;Accessories"/>
    <n v="499"/>
    <n v="625"/>
    <n v="0.2"/>
    <x v="1"/>
    <n v="4.2"/>
    <n v="4"/>
    <n v="4.0363636363636353"/>
    <n v="5355"/>
    <n v="15.050956475844972"/>
    <n v="2672145"/>
    <n v="126"/>
    <x v="0"/>
    <s v="Non-stick coated sole plate|Super clean surface finish|Extra lift at the back for easy gliding on clothes, Extra Light Weight|Cool touch handle with comfortable grip|180 degree swivel cord|Warranty: 2 years on product|Power: 600 watts; Operating voltage: 230 volts"/>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6X18Q71"/>
    <s v="Usha Janome Dream Stitch Automatic Zig-Zag Electric Sewing Machine with 14 Stitch Function (White and Blue) with Free Sewing KIT Worth RS 500"/>
    <x v="2"/>
    <s v="Kitchen&amp;HomeAppliances"/>
    <s v="SewingMachines&amp;Accessories"/>
    <x v="119"/>
    <s v="Sewing&amp;EmbroideryMachines"/>
    <n v="9799"/>
    <n v="12150"/>
    <n v="0.19"/>
    <x v="1"/>
    <n v="4.3"/>
    <n v="4"/>
    <n v="3.6500000000000004"/>
    <n v="13251"/>
    <n v="15.046327209316219"/>
    <n v="129846549"/>
    <n v="2351"/>
    <x v="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8J4PL1Z3"/>
    <s v="RPM Euro Games Laptop/PC Controller Wired for Windows - 7, 8, 8.1, 10 and XP, Ps3(Upgraded with XYAB Buttons)"/>
    <x v="1"/>
    <s v="Accessories&amp;Peripherals"/>
    <s v="PCGamingPeripherals"/>
    <x v="27"/>
    <s v="Gamepads"/>
    <n v="699"/>
    <n v="1490"/>
    <n v="0.53"/>
    <x v="0"/>
    <n v="4"/>
    <n v="4"/>
    <n v="4"/>
    <n v="5736"/>
    <n v="15.034739399529764"/>
    <n v="4009464"/>
    <n v="791"/>
    <x v="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8SCCG9D4"/>
    <s v="JBL Commercial CSLM20B Auxiliary Omnidirectional Lavalier Microphone with Battery for Content Creation, Voiceover/Dubbing, Recording (Black,Small)"/>
    <x v="1"/>
    <s v="Accessories&amp;Peripherals"/>
    <s v="Audio&amp;VideoAccessories"/>
    <x v="120"/>
    <s v="PCMicrophones"/>
    <n v="949"/>
    <n v="2000"/>
    <n v="0.53"/>
    <x v="0"/>
    <n v="3.9"/>
    <n v="4"/>
    <n v="3.5999999999999996"/>
    <n v="14969"/>
    <n v="15.030798481234989"/>
    <n v="14205581"/>
    <n v="1051"/>
    <x v="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9SD8PRP"/>
    <s v="Lenovo 130 Wireless Compact Mouse, 1K DPI Optical sensor, 2.4GHz Wireless NanoUSB, 10m range, 3button(left,right,scroll) upto 3M left/right clicks, 10 month battery, Ambidextrous, Ergonomic GY51C12380"/>
    <x v="1"/>
    <s v="Accessories&amp;Peripherals"/>
    <s v="Keyboards,Mice&amp;InputDevices"/>
    <x v="15"/>
    <s v="Mice"/>
    <n v="579"/>
    <n v="1090"/>
    <n v="0.47"/>
    <x v="1"/>
    <n v="4.4000000000000004"/>
    <n v="4"/>
    <n v="4.2666666666666666"/>
    <n v="3482"/>
    <n v="15.112334824355141"/>
    <n v="2016078"/>
    <n v="511"/>
    <x v="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6XMZV7RH"/>
    <s v="ATOM Selves-MH 200 GM Digital Pocket Scale"/>
    <x v="2"/>
    <s v="Kitchen&amp;HomeAppliances"/>
    <s v="SmallKitchenAppliances"/>
    <x v="31"/>
    <s v="DigitalKitchenScales"/>
    <n v="308"/>
    <n v="499"/>
    <n v="0.38"/>
    <x v="1"/>
    <n v="3.9"/>
    <n v="4"/>
    <n v="4.0999999999999988"/>
    <n v="4584"/>
    <n v="15.01149129402476"/>
    <n v="1411872"/>
    <n v="191"/>
    <x v="0"/>
    <s v="Auto Calibration|Tare Full Capacity|Auto Off: 30 Seconds Off|2AAA Battery Included"/>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6XFTHCNY"/>
    <s v="CableCreation RCA to 3.5mm Male Audio Cable, 3.5mm to 2RCA Cable Male RCA Cable,Y Splitter Stereo Jack Cable for Home Theater,Subwoofer, Receiver, Speakers and More (3Feet/0.9Meter,Black)"/>
    <x v="0"/>
    <s v="HomeTheater,TV&amp;Video"/>
    <s v="Accessories"/>
    <x v="0"/>
    <s v="Cables"/>
    <n v="439"/>
    <n v="758"/>
    <n v="0.42"/>
    <x v="1"/>
    <n v="4.2"/>
    <n v="4"/>
    <n v="4.1281249999999998"/>
    <n v="4296"/>
    <n v="14.998160725676362"/>
    <n v="1885944"/>
    <n v="319"/>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0J4YG0PC"/>
    <s v="Classmate Long Notebook - 140 Pages, Single Line, 297mm x 210mm (Pack of 12)"/>
    <x v="4"/>
    <s v="OfficePaperProducts"/>
    <s v="Paper"/>
    <x v="76"/>
    <s v="Stationery"/>
    <n v="561"/>
    <n v="720"/>
    <n v="0.22"/>
    <x v="1"/>
    <n v="4.4000000000000004"/>
    <n v="4"/>
    <n v="4.28"/>
    <n v="3182"/>
    <n v="14.992140813297894"/>
    <n v="1785102"/>
    <n v="159"/>
    <x v="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YFWVRCM"/>
    <s v="Imou 360¬∞ 1080P Full HD Security Camera, Human Detection, Motion Tracking, 2-Way Audio, Night Vision, Dome Camera with WiFi &amp; Ethernet Connection, Alexa Google Assistant, Up to 256GB SD Card Support"/>
    <x v="0"/>
    <s v="Cameras&amp;Photography"/>
    <s v="SecurityCameras"/>
    <x v="18"/>
    <s v="DomeCameras"/>
    <n v="2299"/>
    <n v="7500"/>
    <n v="0.69"/>
    <x v="0"/>
    <n v="4.0999999999999996"/>
    <n v="4"/>
    <n v="4"/>
    <n v="5554"/>
    <n v="14.978736253107545"/>
    <n v="12768646"/>
    <n v="5201"/>
    <x v="1"/>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9TMZ1MF8"/>
    <s v="Western Digital WD Green SATA 240GB Internal SSD Solid State Drive - SATA 6Gb/s 2.5 inches - WDS240G3G0A"/>
    <x v="1"/>
    <s v="Components"/>
    <s v="InternalSolidStateDrives"/>
    <x v="8"/>
    <s v="InternalHardDrives"/>
    <n v="1709"/>
    <n v="4000"/>
    <n v="0.56999999999999995"/>
    <x v="0"/>
    <n v="4.4000000000000004"/>
    <n v="4"/>
    <n v="4.3"/>
    <n v="3029"/>
    <n v="14.970203302559909"/>
    <n v="5176561"/>
    <n v="2291"/>
    <x v="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9GFWJDY1"/>
    <s v="ZEBRONICS Zeb-Evolve Wireless in Ear Neckband Earphone with Supporting Bluetooth v5.0, Voice Assistant, Rapid Charge, Call Function &amp; Magnetic Earpiece, with mic (Metallic Blue)"/>
    <x v="0"/>
    <s v="Headphones,Earbuds&amp;Accessories"/>
    <s v="Headphones"/>
    <x v="7"/>
    <s v="In-Ear"/>
    <n v="499"/>
    <n v="1499"/>
    <n v="0.67"/>
    <x v="0"/>
    <n v="3.6"/>
    <n v="4"/>
    <n v="3.7769230769230777"/>
    <n v="9169"/>
    <n v="14.965564183184467"/>
    <n v="4575331"/>
    <n v="1000"/>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JS94MBV"/>
    <s v="Motorola a10 Dual Sim keypad Mobile with 1750 mAh Battery, Expandable Storage Upto 32GB, Wireless FM with Recording - Dark Blue"/>
    <x v="0"/>
    <s v="Mobiles&amp;Accessories"/>
    <s v="Smartphones&amp;BasicMobiles"/>
    <x v="19"/>
    <s v="BasicMobiles"/>
    <n v="1399"/>
    <n v="1630"/>
    <n v="0.14000000000000001"/>
    <x v="1"/>
    <n v="4"/>
    <n v="4"/>
    <n v="3.7666666666666671"/>
    <n v="9378"/>
    <n v="14.961789618404094"/>
    <n v="13119822"/>
    <n v="231"/>
    <x v="1"/>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7GWTWFS2"/>
    <s v="KENT 16025 Sandwich Grill 700W | Non-Toxic Ceramic Coating | Automatic Temperature Cut-off with LED Indicator | Adjustable Height Control, Metallic Silver, Standard"/>
    <x v="2"/>
    <s v="Kitchen&amp;HomeAppliances"/>
    <s v="SmallKitchenAppliances"/>
    <x v="35"/>
    <s v="SandwichMakers"/>
    <n v="1699"/>
    <n v="1975"/>
    <n v="0.14000000000000001"/>
    <x v="1"/>
    <n v="4.0999999999999996"/>
    <n v="4"/>
    <n v="4.0714285714285712"/>
    <n v="4716"/>
    <n v="14.957068210428929"/>
    <n v="8012484"/>
    <n v="276"/>
    <x v="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75TJHWVC"/>
    <s v="Airtel Digital TV HD Set Top Box with 1 Month Basic Pack with Recording + Free Standard Installation"/>
    <x v="0"/>
    <s v="HomeTheater,TV&amp;Video"/>
    <s v="SatelliteEquipment"/>
    <x v="86"/>
    <s v="SatelliteReceivers"/>
    <n v="917"/>
    <n v="2299"/>
    <n v="0.6"/>
    <x v="0"/>
    <n v="4.2"/>
    <n v="4"/>
    <n v="4.25"/>
    <n v="3300"/>
    <n v="14.954243478403823"/>
    <n v="3026100"/>
    <n v="1382"/>
    <x v="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8MWJTST6"/>
    <s v="Tukzer Fully Foldable Tabletop Desktop Tablet Mobile Stand Holder - Angle &amp; Height Adjustable for Desk, Cradle, Dock, Compatible with Smartphones &amp; Tablets (White)"/>
    <x v="0"/>
    <s v="Mobiles&amp;Accessories"/>
    <s v="MobileAccessories"/>
    <x v="28"/>
    <s v="Stands"/>
    <n v="279"/>
    <n v="1299"/>
    <n v="0.79"/>
    <x v="0"/>
    <n v="4"/>
    <n v="4"/>
    <n v="4.0333333333333341"/>
    <n v="5072"/>
    <n v="14.944568278013532"/>
    <n v="1415088"/>
    <n v="1020"/>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02PD61Y4"/>
    <s v="D-Link DWA-131 300 Mbps Wireless Nano USB Adapter (Black)"/>
    <x v="1"/>
    <s v="NetworkingDevices"/>
    <s v="NetworkAdapters"/>
    <x v="9"/>
    <s v="WirelessUSBAdapters"/>
    <n v="507"/>
    <n v="1208"/>
    <n v="0.57999999999999996"/>
    <x v="0"/>
    <n v="4.0999999999999996"/>
    <n v="4"/>
    <n v="3.8199999999999994"/>
    <n v="8131"/>
    <n v="14.936953953270121"/>
    <n v="4122417"/>
    <n v="701"/>
    <x v="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9P18XVW6"/>
    <s v="Noise Pulse Buzz 1.69&quot; Bluetooth Calling Smart Watch with Call Function, 150 Watch Faces, 60 Sports Modes, Spo2 &amp; Heart Rate Monitoring, Calling Smart Watch for Men &amp; Women - Jet Black"/>
    <x v="0"/>
    <s v="WearableTechnology"/>
    <s v="SmartWatches"/>
    <x v="20"/>
    <s v="SmartWatches"/>
    <n v="2499"/>
    <n v="4999"/>
    <n v="0.5"/>
    <x v="0"/>
    <n v="3.9"/>
    <n v="4"/>
    <n v="3.8499999999999996"/>
    <n v="7571"/>
    <n v="14.934960830373271"/>
    <n v="18919929"/>
    <n v="2500"/>
    <x v="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7L3NDN24"/>
    <s v="ZEBRONICS Zeb-Fame 5watts 2.0 Multi Media Speakers with AUX, USB and Volume Control (Black)"/>
    <x v="0"/>
    <s v="HomeAudio"/>
    <s v="Speakers"/>
    <x v="121"/>
    <s v="MultimediaSpeakerSystems"/>
    <n v="499"/>
    <n v="799"/>
    <n v="0.38"/>
    <x v="1"/>
    <n v="3.9"/>
    <n v="4"/>
    <n v="3.9"/>
    <n v="6742"/>
    <n v="14.932527322738895"/>
    <n v="3364258"/>
    <n v="300"/>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9PLFJ7ZW"/>
    <s v="Noise Pulse Buzz 1.69&quot; Bluetooth Calling Smart Watch with Call Function, 150 Watch Faces, 60 Sports Modes, Spo2 &amp; Heart Rate Monitoring, Calling Smart Watch for Men &amp; Women - Rose Pink"/>
    <x v="0"/>
    <s v="WearableTechnology"/>
    <s v="SmartWatches"/>
    <x v="20"/>
    <s v="SmartWatches"/>
    <n v="1999"/>
    <n v="4999"/>
    <n v="0.6"/>
    <x v="0"/>
    <n v="3.9"/>
    <n v="4"/>
    <n v="3.8476190476190482"/>
    <n v="7571"/>
    <n v="14.92572461464639"/>
    <n v="15134429"/>
    <n v="3000"/>
    <x v="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83RD1J99"/>
    <s v="HP Wired Mouse 100 with 1600 DPI Optical Sensor, USB Plug-and -Play,ambidextrous Design, Built-in Scrolling and 3 Handy Buttons. 3-Years Warranty (6VY96AA)"/>
    <x v="1"/>
    <s v="Accessories&amp;Peripherals"/>
    <s v="Keyboards,Mice&amp;InputDevices"/>
    <x v="15"/>
    <s v="Mice"/>
    <n v="328"/>
    <n v="399"/>
    <n v="0.18"/>
    <x v="1"/>
    <n v="4.0999999999999996"/>
    <n v="4"/>
    <n v="4.24"/>
    <n v="3441"/>
    <n v="14.996078071804137"/>
    <n v="1128648"/>
    <n v="71"/>
    <x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7K2HVKLL"/>
    <s v="Crompton IHL 251 1500-Watt Immersion Water Heater with Copper Heating Element and IP 68 Protection"/>
    <x v="2"/>
    <s v="Heating,Cooling&amp;AirQuality"/>
    <s v="WaterHeaters&amp;Geysers"/>
    <x v="42"/>
    <s v="ImmersionRods"/>
    <n v="640"/>
    <n v="1020"/>
    <n v="0.37"/>
    <x v="1"/>
    <n v="4.0999999999999996"/>
    <n v="4"/>
    <n v="4.0250000000000004"/>
    <n v="5059"/>
    <n v="14.909205830280193"/>
    <n v="3237760"/>
    <n v="380"/>
    <x v="1"/>
    <s v="PACKAGE CONTENTS: 1 unit of Crompton Immersion Water Heater, Instructions Manual and Warranty Card"/>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7DJ5KYDZ"/>
    <s v="Lenovo GX20L29764 65W Laptop Adapter/Charger with Power Cord for Select Models of Lenovo (Round pin) (Black)"/>
    <x v="1"/>
    <s v="Accessories&amp;Peripherals"/>
    <s v="LaptopAccessories"/>
    <x v="101"/>
    <s v="LaptopChargers&amp;PowerSupplies"/>
    <n v="1249"/>
    <n v="2796"/>
    <n v="0.55000000000000004"/>
    <x v="0"/>
    <n v="4.4000000000000004"/>
    <n v="4"/>
    <n v="4.0666666666666664"/>
    <n v="4598"/>
    <n v="14.894831198934419"/>
    <n v="5742902"/>
    <n v="1547"/>
    <x v="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LM4X0KU"/>
    <s v="Parker Quink Ink Bottle, Blue"/>
    <x v="4"/>
    <s v="OfficePaperProducts"/>
    <s v="Paper"/>
    <x v="76"/>
    <s v="Stationery"/>
    <n v="100"/>
    <n v="100"/>
    <n v="0"/>
    <x v="1"/>
    <n v="4.3"/>
    <n v="4"/>
    <n v="4.2666666666666675"/>
    <n v="3095"/>
    <n v="14.894084061912984"/>
    <n v="309500"/>
    <n v="0"/>
    <x v="2"/>
    <s v="Blue colour is washable in nature.|30ml Bottle|High quality ink"/>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HLC7Z3G"/>
    <s v="Inalsa Electric Kettle Prism Inox - 1350 W with LED Illumination &amp; Boro-Silicate Body, 1.8 L Capacity along with Cordless Base, 2 Year Warranty (Black)"/>
    <x v="2"/>
    <s v="Kitchen&amp;HomeAppliances"/>
    <s v="SmallKitchenAppliances"/>
    <x v="17"/>
    <s v="Kettles&amp;HotWaterDispensers"/>
    <n v="1182"/>
    <n v="2995"/>
    <n v="0.61"/>
    <x v="0"/>
    <n v="4.2"/>
    <n v="4"/>
    <n v="4.0047619047619047"/>
    <n v="5178"/>
    <n v="14.874670529362138"/>
    <n v="6120396"/>
    <n v="1813"/>
    <x v="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7989VV5K"/>
    <s v="Usha Steam Pro SI 3713, 1300 W Steam Iron, Powerful steam Output up to 18 g/min, Non-Stick Soleplate (White &amp; Blue)"/>
    <x v="2"/>
    <s v="Kitchen&amp;HomeAppliances"/>
    <s v="Vacuum,Cleaning&amp;Ironing"/>
    <x v="32"/>
    <s v="Irons,Steamers&amp;Accessories"/>
    <n v="999"/>
    <n v="1560"/>
    <n v="0.36"/>
    <x v="1"/>
    <n v="3.6"/>
    <n v="4"/>
    <n v="4.0325581395348822"/>
    <n v="4881"/>
    <n v="14.874484981373827"/>
    <n v="4876119"/>
    <n v="561"/>
    <x v="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8BCKN299"/>
    <s v="Sounce Gold Plated 3.5 mm Headphone Splitter for Computer 2 Male to 1 Female 3.5mm Headphone Mic Audio Y Splitter Cable Smartphone Headset to PC Adapter ‚Äì (Black,20cm)"/>
    <x v="0"/>
    <s v="Headphones,Earbuds&amp;Accessories"/>
    <s v="Adapters"/>
    <x v="61"/>
    <s v="Adapters"/>
    <n v="120"/>
    <n v="999"/>
    <n v="0.88"/>
    <x v="0"/>
    <n v="3.9"/>
    <n v="4"/>
    <n v="3.9"/>
    <n v="6491"/>
    <n v="14.868276193501357"/>
    <n v="778920"/>
    <n v="879"/>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1NCVJMKX"/>
    <s v="SHOPTOSHOP Electric Lint Remover, Best Lint Shaver for Clothes,Lint Remover for Woolen Clothes ,Lint Remover for Sweaters"/>
    <x v="2"/>
    <s v="Kitchen&amp;HomeAppliances"/>
    <s v="Vacuum,Cleaning&amp;Ironing"/>
    <x v="32"/>
    <s v="Irons,Steamers&amp;Accessories"/>
    <n v="499"/>
    <n v="999"/>
    <n v="0.5"/>
    <x v="0"/>
    <n v="4.0999999999999996"/>
    <n v="4"/>
    <n v="4.0428571428571427"/>
    <n v="4859"/>
    <n v="14.904543774303271"/>
    <n v="2424641"/>
    <n v="500"/>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7S9M8YTY"/>
    <s v="Usha Aurora 1000 W Dry Iron with Innovative Tail Light Indicator, Weilburger Soleplate (White &amp; Grey)"/>
    <x v="2"/>
    <s v="Kitchen&amp;HomeAppliances"/>
    <s v="Vacuum,Cleaning&amp;Ironing"/>
    <x v="32"/>
    <s v="Irons,Steamers&amp;Accessories"/>
    <n v="717"/>
    <n v="1390"/>
    <n v="0.48"/>
    <x v="1"/>
    <n v="4"/>
    <n v="4"/>
    <n v="4.041463414634145"/>
    <n v="4867"/>
    <n v="14.902292423799144"/>
    <n v="3489639"/>
    <n v="673"/>
    <x v="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0LM4X3XE"/>
    <s v="Parker Quink Ink Bottle (Black)"/>
    <x v="4"/>
    <s v="OfficePaperProducts"/>
    <s v="Paper"/>
    <x v="76"/>
    <s v="Stationery"/>
    <n v="90"/>
    <n v="100"/>
    <n v="0.1"/>
    <x v="1"/>
    <n v="4.3"/>
    <n v="4"/>
    <n v="4.2625000000000002"/>
    <n v="3061"/>
    <n v="14.859097106869058"/>
    <n v="275490"/>
    <n v="10"/>
    <x v="2"/>
    <s v="Black Colour is washable in nature.|30ml Bottle|High quality ink"/>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8MXJYB2V"/>
    <s v="USHA RapidMix 500-Watt Copper Motor Mixer Grinder with 3 Jars and 5 Years Warranty(Sea Green/White)"/>
    <x v="2"/>
    <s v="Kitchen&amp;HomeAppliances"/>
    <s v="SmallKitchenAppliances"/>
    <x v="41"/>
    <s v="MixerGrinders"/>
    <n v="2449"/>
    <n v="3390"/>
    <n v="0.28000000000000003"/>
    <x v="1"/>
    <n v="4"/>
    <n v="4"/>
    <n v="3.9916666666666658"/>
    <n v="5206"/>
    <n v="14.835378747555469"/>
    <n v="12749494"/>
    <n v="941"/>
    <x v="1"/>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CTQP51L"/>
    <s v="Robustrion [Anti-Scratch] &amp; [Smudge Proof] [S Pen Compatible] Premium Tempered Glass Screen Protector for Samsung Tab S6 Lite 10.4 inch SM-P610/615 [Bubble Free]"/>
    <x v="1"/>
    <s v="Accessories&amp;Peripherals"/>
    <s v="TabletAccessories"/>
    <x v="37"/>
    <s v="ScreenProtectors"/>
    <n v="379"/>
    <n v="1499"/>
    <n v="0.75"/>
    <x v="0"/>
    <n v="4.2"/>
    <n v="4"/>
    <n v="4.1000000000000005"/>
    <n v="4149"/>
    <n v="14.833997196519581"/>
    <n v="1572471"/>
    <n v="1120"/>
    <x v="0"/>
    <s v="9H surface hardness ! that is highly durable &amp; scratch resistant protects your Samsung Tab S6 Lite 10.4 inch against scratches &amp; smudges."/>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7WKB69RS"/>
    <s v="Lifelong LLWH106 Flash 3 Litres Instant Water Heater for Home Use, 8 Bar Pressure,Power On/Off Indicator and Advanced Safety, (3000W, ISI Certified, 2 Years Warranty)"/>
    <x v="2"/>
    <s v="Heating,Cooling&amp;AirQuality"/>
    <s v="WaterHeaters&amp;Geysers"/>
    <x v="29"/>
    <s v="InstantWaterHeaters"/>
    <n v="2088"/>
    <n v="5550"/>
    <n v="0.62"/>
    <x v="0"/>
    <n v="4"/>
    <n v="4"/>
    <n v="3.9823529411764707"/>
    <n v="5292"/>
    <n v="14.829095189600519"/>
    <n v="11049696"/>
    <n v="3462"/>
    <x v="1"/>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B6BLTGTT"/>
    <s v="Noise Pulse 2 Max Advanced Bluetooth Calling Smart Watch with 1.85'' TFT and 550 Nits Brightness, Smart DND, 10 Days Battery, 100 Sports Mode, Smartwatch for Men and Women - (Jet Black)"/>
    <x v="0"/>
    <s v="WearableTechnology"/>
    <s v="SmartWatches"/>
    <x v="20"/>
    <s v="SmartWatches"/>
    <n v="2999"/>
    <n v="5999"/>
    <n v="0.5"/>
    <x v="0"/>
    <n v="4.0999999999999996"/>
    <n v="4"/>
    <n v="3.8450000000000002"/>
    <n v="7148"/>
    <n v="14.819573167219227"/>
    <n v="21436852"/>
    <n v="3000"/>
    <x v="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9Y6JZC8"/>
    <s v="ZEBRONICS Zeb-Comfort Wired USB Mouse, 3-Button, 1000 DPI Optical Sensor, Plug &amp; Play, for Windows/Mac, Black"/>
    <x v="1"/>
    <s v="Accessories&amp;Peripherals"/>
    <s v="Keyboards,Mice&amp;InputDevices"/>
    <x v="15"/>
    <s v="Mice"/>
    <n v="139"/>
    <n v="299"/>
    <n v="0.54"/>
    <x v="0"/>
    <n v="3.8"/>
    <n v="4"/>
    <n v="4.2750000000000004"/>
    <n v="3044"/>
    <n v="14.892335694542025"/>
    <n v="423116"/>
    <n v="160"/>
    <x v="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83LQJ6B"/>
    <s v="Usha Goliath GO1200WG Heavy Weight 1200-Watt Dry Iron, 1.8 Kg(Red)"/>
    <x v="2"/>
    <s v="Kitchen&amp;HomeAppliances"/>
    <s v="Vacuum,Cleaning&amp;Ironing"/>
    <x v="32"/>
    <s v="Irons,Steamers&amp;Accessories"/>
    <n v="1199"/>
    <n v="1690"/>
    <n v="0.28999999999999998"/>
    <x v="1"/>
    <n v="4.2"/>
    <n v="4"/>
    <n v="4.0424999999999986"/>
    <n v="4580"/>
    <n v="14.799431979504813"/>
    <n v="5491420"/>
    <n v="491"/>
    <x v="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0PVT30YI"/>
    <s v="Kitchen Mart Stainless Steel South Indian Filter Coffee Drip Maker, Madras Kappi, Drip Decotion Maker160ml (2 Cup)"/>
    <x v="2"/>
    <s v="Kitchen&amp;HomeAppliances"/>
    <s v="Coffee,Tea&amp;Espresso"/>
    <x v="122"/>
    <s v="DripCoffeeMachines"/>
    <n v="292"/>
    <n v="499"/>
    <n v="0.41"/>
    <x v="1"/>
    <n v="4.0999999999999996"/>
    <n v="4"/>
    <n v="4.08"/>
    <n v="4238"/>
    <n v="14.799234739598342"/>
    <n v="1237496"/>
    <n v="207"/>
    <x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814P4L98"/>
    <s v="PrettyKrafts Laundry Basket for clothes with Lid &amp; Handles, Toys Organiser, 75 Ltr Black &amp; Grey"/>
    <x v="2"/>
    <s v="HomeStorage&amp;Organization"/>
    <s v="LaundryOrganization"/>
    <x v="99"/>
    <s v="LaundryBaskets"/>
    <n v="351"/>
    <n v="999"/>
    <n v="0.65"/>
    <x v="0"/>
    <n v="4"/>
    <n v="4"/>
    <n v="3.9666666666666663"/>
    <n v="5380"/>
    <n v="14.799089868451091"/>
    <n v="1888380"/>
    <n v="648"/>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8G8H8DPL"/>
    <s v="Bajaj Rex 750W Mixer Grinder with Nutri Pro Feature, 4 Jars, White"/>
    <x v="2"/>
    <s v="Kitchen&amp;HomeAppliances"/>
    <s v="SmallKitchenAppliances"/>
    <x v="41"/>
    <s v="MixerGrinders"/>
    <n v="3249"/>
    <n v="6375"/>
    <n v="0.49"/>
    <x v="1"/>
    <n v="4"/>
    <n v="4"/>
    <n v="3.9909090909090907"/>
    <n v="4978"/>
    <n v="14.754958122135696"/>
    <n v="16173522"/>
    <n v="3126"/>
    <x v="1"/>
    <s v="750 Watts mixer grinder with multi-function blade|Attractive 4 jars with a capacity of 1.8L, 1.5L, 1L and 0.4L|ABS material with vibrant color|It comes with Titan Motor|1 year product warranty"/>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B9XLX8VR"/>
    <s v="VU 139 cm (55 inches) The GloLED Series 4K Smart LED Google TV 55GloLED (Grey)"/>
    <x v="0"/>
    <s v="HomeTheater,TV&amp;Video"/>
    <s v="Televisions"/>
    <x v="22"/>
    <s v="SmartTelevisions"/>
    <n v="37999"/>
    <n v="65000"/>
    <n v="0.42"/>
    <x v="1"/>
    <n v="4.3"/>
    <n v="4"/>
    <n v="4.1479999999999997"/>
    <n v="3587"/>
    <n v="14.745527897775281"/>
    <n v="136302413"/>
    <n v="27001"/>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SJVD8QD"/>
    <s v="CARDEX Digital Kitchen Weighing Machine Multipurpose Electronic Weight Scale With Back Lite LCD Display for Measuring Food, Cake, Vegetable, Fruit (KITCHEN SCALE)"/>
    <x v="2"/>
    <s v="Kitchen&amp;HomeAppliances"/>
    <s v="SmallKitchenAppliances"/>
    <x v="31"/>
    <s v="DigitalKitchenScales"/>
    <n v="379"/>
    <n v="389"/>
    <n v="0.03"/>
    <x v="1"/>
    <n v="4.2"/>
    <n v="4"/>
    <n v="4.125"/>
    <n v="3739"/>
    <n v="14.738095359076981"/>
    <n v="1417081"/>
    <n v="10"/>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BC8BQ432"/>
    <s v="VU 164 cm (65 inches) The GloLED Series 4K Smart LED Google TV 65GloLED (Grey)"/>
    <x v="0"/>
    <s v="HomeTheater,TV&amp;Video"/>
    <s v="Televisions"/>
    <x v="22"/>
    <s v="SmartTelevisions"/>
    <n v="54990"/>
    <n v="85000"/>
    <n v="0.35"/>
    <x v="1"/>
    <n v="4.3"/>
    <n v="4"/>
    <n v="4.1416666666666666"/>
    <n v="3587"/>
    <n v="14.723013832357593"/>
    <n v="197249130"/>
    <n v="30010"/>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9M869Z5V"/>
    <s v="Portronics MPORT 31C 4-in-1 USB Hub (Type C to 4 USB-A Ports) with Fast Data Transfer"/>
    <x v="1"/>
    <s v="Accessories&amp;Peripherals"/>
    <s v="USBHubs"/>
    <x v="98"/>
    <s v="USBHubs"/>
    <n v="570"/>
    <n v="999"/>
    <n v="0.43"/>
    <x v="1"/>
    <n v="4.2"/>
    <n v="4"/>
    <n v="4.2"/>
    <n v="3201"/>
    <n v="14.722769575849782"/>
    <n v="1824570"/>
    <n v="429"/>
    <x v="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8TGG316Z"/>
    <s v="10k 8k 4k HDMI Cable, Certified 48Gbps 1ms Ultra High Speed HDMI 2.1 Cable 4k 120Hz 144Hz 2k 165Hz 8k 60Hz Dynamic HDR ARC eARC DTS:X Compatible for Mac Gaming PC Soundbar TV Monitor Laptop PS5 4 Xbox"/>
    <x v="0"/>
    <s v="HomeTheater,TV&amp;Video"/>
    <s v="Accessories"/>
    <x v="0"/>
    <s v="Cables"/>
    <n v="999"/>
    <n v="2399"/>
    <n v="0.57999999999999996"/>
    <x v="0"/>
    <n v="4.5999999999999996"/>
    <n v="5"/>
    <n v="4.1273684210526316"/>
    <n v="3664"/>
    <n v="14.710246391125677"/>
    <n v="3660336"/>
    <n v="1400"/>
    <x v="1"/>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1EJ5MM5M"/>
    <s v="Canon PIXMA MG2577s All-in-One Inkjet Colour Printer with 1 Additional Colour Cartridge"/>
    <x v="1"/>
    <s v="Printers,Inks&amp;Accessories"/>
    <s v="Printers"/>
    <x v="123"/>
    <s v="InkjetPrinters"/>
    <n v="3498"/>
    <n v="3875"/>
    <n v="0.1"/>
    <x v="1"/>
    <n v="3.4"/>
    <n v="3"/>
    <n v="3.5999999999999996"/>
    <n v="12185"/>
    <n v="14.709100225638421"/>
    <n v="42623130"/>
    <n v="377"/>
    <x v="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1JOFKL0A"/>
    <s v="Canon PIXMA E477 All-in-One Wireless Ink Efficient Colour Printer (White/Blue)"/>
    <x v="1"/>
    <s v="Printers,Inks&amp;Accessories"/>
    <s v="Printers"/>
    <x v="103"/>
    <s v="Printers"/>
    <n v="5299"/>
    <n v="6355"/>
    <n v="0.17"/>
    <x v="1"/>
    <n v="3.9"/>
    <n v="4"/>
    <n v="3.75"/>
    <n v="8280"/>
    <n v="14.692810442408202"/>
    <n v="43875720"/>
    <n v="1056"/>
    <x v="1"/>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87JWLZ2K"/>
    <s v="AmazonBasics 108 cm (43 inches) 4K Ultra HD Smart LED Fire TV AB43U20PS (Black)"/>
    <x v="0"/>
    <s v="HomeTheater,TV&amp;Video"/>
    <s v="Televisions"/>
    <x v="22"/>
    <s v="SmartTelevisions"/>
    <n v="24499"/>
    <n v="50000"/>
    <n v="0.51"/>
    <x v="0"/>
    <n v="3.9"/>
    <n v="4"/>
    <n v="4.1347826086956516"/>
    <n v="3518"/>
    <n v="14.663672707653333"/>
    <n v="86187482"/>
    <n v="25501"/>
    <x v="1"/>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8WJ86PV2"/>
    <s v="RPM Euro Games Gaming Mousepad Speed Type Extended Large (Size - 800 mm x 300 mm x 3 mm)"/>
    <x v="1"/>
    <s v="Accessories&amp;Peripherals"/>
    <s v="Keyboards,Mice&amp;InputDevices"/>
    <x v="68"/>
    <s v="Keyboard&amp;MiceAccessories"/>
    <n v="299"/>
    <n v="990"/>
    <n v="0.7"/>
    <x v="0"/>
    <n v="4.5"/>
    <n v="5"/>
    <n v="4.3250000000000002"/>
    <n v="2453"/>
    <n v="14.661207465041011"/>
    <n v="733447"/>
    <n v="691"/>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MKFNHKG"/>
    <s v="VW 80 cm (32 inches) Frameless Series HD Ready LED TV VW32A (Black)"/>
    <x v="0"/>
    <s v="HomeTheater,TV&amp;Video"/>
    <s v="Televisions"/>
    <x v="124"/>
    <s v="StandardTelevisions"/>
    <n v="6999"/>
    <n v="12999"/>
    <n v="0.46"/>
    <x v="1"/>
    <n v="4.2"/>
    <n v="4"/>
    <n v="4.0666666666666664"/>
    <n v="4003"/>
    <n v="14.650142546482941"/>
    <n v="28016997"/>
    <n v="6000"/>
    <x v="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KSB1MLX"/>
    <s v="AmazonBasics Digital Optical Coax to Analog RCA Audio Converter Adapter with Fiber Cable"/>
    <x v="0"/>
    <s v="HomeTheater,TV&amp;Video"/>
    <s v="Accessories"/>
    <x v="0"/>
    <s v="Cables"/>
    <n v="1089"/>
    <n v="1600"/>
    <n v="0.32"/>
    <x v="1"/>
    <n v="4"/>
    <n v="4"/>
    <n v="4.122340425531914"/>
    <n v="3565"/>
    <n v="14.643300731917471"/>
    <n v="3882285"/>
    <n v="511"/>
    <x v="1"/>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7Z51CGGH"/>
    <s v="Eureka Forbes Wet &amp; Dry Ultimo 1400 Watts Multipurpose Vacuum Cleaner,Power Suction &amp; Blower with 20 litres Tank Capacity,6 Accessories,1 Year Warranty,Compact,Light Weight &amp; Easy to use (Red)"/>
    <x v="2"/>
    <s v="Kitchen&amp;HomeAppliances"/>
    <s v="Vacuum,Cleaning&amp;Ironing"/>
    <x v="47"/>
    <s v="Vacuums&amp;FloorCare"/>
    <n v="5499"/>
    <n v="9999"/>
    <n v="0.45"/>
    <x v="1"/>
    <n v="3.8"/>
    <n v="4"/>
    <n v="4.023076923076923"/>
    <n v="4353"/>
    <n v="14.639528047082727"/>
    <n v="23937147"/>
    <n v="4500"/>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8H673XKN"/>
    <s v="Morphy Richards Icon Superb 750W Mixer Grinder, 4 Jars, Silver and Black"/>
    <x v="2"/>
    <s v="Kitchen&amp;HomeAppliances"/>
    <s v="SmallKitchenAppliances"/>
    <x v="41"/>
    <s v="MixerGrinders"/>
    <n v="3249"/>
    <n v="7795"/>
    <n v="0.57999999999999996"/>
    <x v="0"/>
    <n v="4.2"/>
    <n v="4"/>
    <n v="3.9899999999999998"/>
    <n v="4664"/>
    <n v="14.638718075849249"/>
    <n v="15153336"/>
    <n v="4546"/>
    <x v="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LDPLSZC"/>
    <s v="Havells Glydo 1000 watt Dry Iron With American Heritage Non Stick Sole Plate, Aerodynamic Design, Easy Grip Temperature Knob &amp; 2 years Warranty. (Charcoal Blue)"/>
    <x v="2"/>
    <s v="Kitchen&amp;HomeAppliances"/>
    <s v="Vacuum,Cleaning&amp;Ironing"/>
    <x v="32"/>
    <s v="Irons,Steamers&amp;Accessories"/>
    <n v="849"/>
    <n v="1190"/>
    <n v="0.28999999999999998"/>
    <x v="1"/>
    <n v="4.2"/>
    <n v="4"/>
    <n v="4.0384615384615374"/>
    <n v="4184"/>
    <n v="14.626077828637468"/>
    <n v="3552216"/>
    <n v="341"/>
    <x v="1"/>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84DTMYWK"/>
    <s v="Myvn 30W Warp/20W Dash Charging Usb Type C Charger Cable Compatible For Cellular Phones Oneplus 8T 8 8Pro 7 Pro / 7T / 7T Pro Nord And Oneplus 3 / 3T / 5 / 5T / 6 / 6T / 7"/>
    <x v="0"/>
    <s v="Mobiles&amp;Accessories"/>
    <s v="MobileAccessories"/>
    <x v="5"/>
    <s v="Chargers"/>
    <n v="329"/>
    <n v="999"/>
    <n v="0.67"/>
    <x v="0"/>
    <n v="4.2"/>
    <n v="4"/>
    <n v="4.1272727272727261"/>
    <n v="3492"/>
    <n v="14.623746889813555"/>
    <n v="1148868"/>
    <n v="670"/>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9J2MM5C6"/>
    <s v="Amozo Ultra Hybrid Camera and Drop Protection Back Cover Case for iPhone 13 (TPU + Polycarbonate | Crystal Transparent)"/>
    <x v="0"/>
    <s v="Mobiles&amp;Accessories"/>
    <s v="MobileAccessories"/>
    <x v="113"/>
    <s v="Cases&amp;Covers"/>
    <n v="279"/>
    <n v="1499"/>
    <n v="0.81"/>
    <x v="0"/>
    <n v="4.2"/>
    <n v="4"/>
    <n v="4.2666666666666666"/>
    <n v="2646"/>
    <n v="14.603750149552418"/>
    <n v="738234"/>
    <n v="1220"/>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B296NTFV"/>
    <s v="Portronics Toad 23 Wireless Optical Mouse with 2.4GHz, USB Nano Dongle, Optical Orientation, Click Wheel, Adjustable DPI(Black)"/>
    <x v="1"/>
    <s v="Accessories&amp;Peripherals"/>
    <s v="Keyboards,Mice&amp;InputDevices"/>
    <x v="15"/>
    <s v="Mice"/>
    <n v="299"/>
    <n v="599"/>
    <n v="0.5"/>
    <x v="0"/>
    <n v="4.0999999999999996"/>
    <n v="4"/>
    <n v="4.4333333333333336"/>
    <n v="1597"/>
    <n v="14.202523702402345"/>
    <n v="477503"/>
    <n v="300"/>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7VV37FT4"/>
    <s v="Classmate Octane Neon- 25 Blue Gel Pens | Smooth Writing Pens| Water-proof Ink For Smudge-free Writing| Preferred By Students For Exam &amp; Class Notes| Study At Home Essential"/>
    <x v="4"/>
    <s v="OfficePaperProducts"/>
    <s v="Paper"/>
    <x v="76"/>
    <s v="Stationery"/>
    <n v="250"/>
    <n v="250"/>
    <n v="0"/>
    <x v="1"/>
    <n v="4.2"/>
    <n v="4"/>
    <n v="4.2571428571428571"/>
    <n v="2628"/>
    <n v="14.558537066567087"/>
    <n v="657000"/>
    <n v="0"/>
    <x v="0"/>
    <s v="5 vibrant Neon body color|Smooth and fast writing|Japanese waterproof ink|Stylish sculpted design|Country of Origin: India"/>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MDRGHWQ"/>
    <s v="VW 60 cm (24 inches) Premium Series HD Ready LED TV VW24A (Black)"/>
    <x v="0"/>
    <s v="HomeTheater,TV&amp;Video"/>
    <s v="Televisions"/>
    <x v="124"/>
    <s v="StandardTelevisions"/>
    <n v="5699"/>
    <n v="11000"/>
    <n v="0.48"/>
    <x v="1"/>
    <n v="4.2"/>
    <n v="4"/>
    <n v="4.04"/>
    <n v="4003"/>
    <n v="14.554076037981416"/>
    <n v="22813097"/>
    <n v="5301"/>
    <x v="1"/>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1M6453MB"/>
    <s v="Prestige Delight PRWO Electric Rice Cooker (1 L, White)"/>
    <x v="2"/>
    <s v="Kitchen&amp;HomeAppliances"/>
    <s v="SmallKitchenAppliances"/>
    <x v="88"/>
    <s v="Rice&amp;PastaCookers"/>
    <n v="2280"/>
    <n v="3045"/>
    <n v="0.25"/>
    <x v="1"/>
    <n v="4.0999999999999996"/>
    <n v="4"/>
    <n v="4.0250000000000004"/>
    <n v="4118"/>
    <n v="14.549536962624583"/>
    <n v="9389040"/>
    <n v="765"/>
    <x v="1"/>
    <s v="230 Volts, 400 watts, 1 Year"/>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1CS4A5V4"/>
    <s v="Monitor AC Stand/Heavy Duty Air Conditioner Outdoor Unit Mounting Bracket"/>
    <x v="2"/>
    <s v="Heating,Cooling&amp;AirQuality"/>
    <s v="Parts&amp;Accessories"/>
    <x v="125"/>
    <s v="FanParts&amp;Accessories"/>
    <n v="699"/>
    <n v="1690"/>
    <n v="0.59"/>
    <x v="0"/>
    <n v="4.0999999999999996"/>
    <n v="4"/>
    <n v="4.0999999999999996"/>
    <n v="3524"/>
    <n v="14.54335239744241"/>
    <n v="2463276"/>
    <n v="991"/>
    <x v="1"/>
    <s v="For AC Outdoor Unit Wall Mounting|For Upto 1.0 / 1.5 / 2.0 Ton AC Outdoor Unit|Net Weight 3.2 KGS|Easy To Install and set up|Heavy Duty GI Steel , Weight Carrying utpo 150 Kgs"/>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78WB1VWJ"/>
    <s v="Usha EI 3710 Heavy Weight 1000-Watt Dry Iron with Golden American Heritage Soleplate, 1.75 Kg(White)"/>
    <x v="2"/>
    <s v="Kitchen&amp;HomeAppliances"/>
    <s v="Vacuum,Cleaning&amp;Ironing"/>
    <x v="32"/>
    <s v="Irons,Steamers&amp;Accessories"/>
    <n v="1110"/>
    <n v="1599"/>
    <n v="0.31"/>
    <x v="1"/>
    <n v="4.3"/>
    <n v="4"/>
    <n v="4.0342105263157881"/>
    <n v="4022"/>
    <n v="14.5415136840309"/>
    <n v="4464420"/>
    <n v="489"/>
    <x v="1"/>
    <s v="1.75kg heavy weight iron for better ironing;5 fabric settings|360 degree swivel cord for easy movement;Golden American heritage soleplate|1000watt-effective performance;Shock proof plastic handle and body|Easy grip fabric selector;Warranty: 2 years"/>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M9H2NY9"/>
    <s v="Multifunctional 2 in 1 Electric Egg Boiling Steamer Egg Frying Pan Egg Boiler Electric Automatic Off with Egg Boiler Machine Non-Stick Electric Egg Frying Pan-Tiger Woods (Multy)"/>
    <x v="2"/>
    <s v="Kitchen&amp;HomeAppliances"/>
    <s v="SmallKitchenAppliances"/>
    <x v="54"/>
    <s v="EggBoilers"/>
    <n v="699"/>
    <n v="1599"/>
    <n v="0.56000000000000005"/>
    <x v="0"/>
    <n v="4.7"/>
    <n v="5"/>
    <n v="4.3222222222222229"/>
    <n v="2300"/>
    <n v="14.530950718467805"/>
    <n v="1607700"/>
    <n v="900"/>
    <x v="1"/>
    <s v="Egg Frying Pan"/>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8J82K4GX"/>
    <s v="Samsung 24-inch(60.46cm) FHD Monitor, IPS, 75 Hz, Bezel Less Design, AMD FreeSync, Flicker Free, HDMI, D-sub, (LF24T350FHWXXL, Dark Blue Gray)"/>
    <x v="1"/>
    <s v="Monitors"/>
    <s v="Monitors"/>
    <x v="126"/>
    <s v="Monitors"/>
    <n v="10099"/>
    <n v="19110"/>
    <n v="0.47"/>
    <x v="1"/>
    <n v="4.3"/>
    <n v="4"/>
    <n v="4.25"/>
    <n v="2623"/>
    <n v="14.530596280490396"/>
    <n v="26489677"/>
    <n v="9011"/>
    <x v="1"/>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14SZPBM4"/>
    <s v="Duracell Ultra Alkaline D Battery, 2 Pcs"/>
    <x v="0"/>
    <s v="GeneralPurposeBatteries&amp;BatteryChargers"/>
    <s v="DisposableBatteries"/>
    <x v="24"/>
    <s v="Batteries"/>
    <n v="380"/>
    <n v="400"/>
    <n v="0.05"/>
    <x v="1"/>
    <n v="4.4000000000000004"/>
    <n v="4"/>
    <n v="4.3599999999999994"/>
    <n v="2111"/>
    <n v="14.495665464437336"/>
    <n v="802180"/>
    <n v="20"/>
    <x v="0"/>
    <s v="Long Lasting Power Guaranteed|Our best battery, suited for everyday devices with extra performance for high drain devices|Duralock technology keeps unused Duracell batteries fresh and powered for up to 10 years in ambient storage|Available in AAA, AA, C, D and 9V sizes"/>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746N6WML"/>
    <s v="Parker Vector Camouflage Gift Set - Roller Ball Pen &amp; Parker Logo Keychain (Black Body, Blue Ink), 2 Piece Set"/>
    <x v="4"/>
    <s v="OfficePaperProducts"/>
    <s v="Paper"/>
    <x v="76"/>
    <s v="Stationery"/>
    <n v="341"/>
    <n v="450"/>
    <n v="0.24"/>
    <x v="1"/>
    <n v="4.3"/>
    <n v="4"/>
    <n v="4.2666666666666666"/>
    <n v="2493"/>
    <n v="14.493424849674769"/>
    <n v="850113"/>
    <n v="109"/>
    <x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8JKPVDKL"/>
    <s v="INKULTURE Stainless_Steel Measuring Cups &amp; Spoon Combo for Dry or Liquid/Kitchen Gadgets for Cooking &amp; Baking Cakes/Measuring Cup Set Combo with Handles (Set of 4 Cups &amp; 4 Spoons)"/>
    <x v="2"/>
    <s v="Kitchen&amp;HomeAppliances"/>
    <s v="Coffee,Tea&amp;Espresso"/>
    <x v="111"/>
    <s v="CoffeeMakerAccessories"/>
    <n v="279"/>
    <n v="699"/>
    <n v="0.6"/>
    <x v="0"/>
    <n v="4.3"/>
    <n v="4"/>
    <n v="4.3"/>
    <n v="2326"/>
    <n v="14.477224448132938"/>
    <n v="648954"/>
    <n v="420"/>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0RGLI0ZS"/>
    <s v="Amkette 30 Pin to USB Charging &amp; Data Sync Cable for iPhone 3G/3GS/4/4s/iPad 1/2/3, iPod Nano 5th/6th Gen and iPod Touch 3rd/4th Gen -1.5m (Black)"/>
    <x v="1"/>
    <s v="Accessories&amp;Peripherals"/>
    <s v="Cables&amp;Accessories"/>
    <x v="0"/>
    <s v="Cables"/>
    <n v="449"/>
    <n v="599"/>
    <n v="0.25"/>
    <x v="1"/>
    <n v="4"/>
    <n v="4"/>
    <n v="4.1236559139784941"/>
    <n v="3231"/>
    <n v="14.471852296035776"/>
    <n v="1450719"/>
    <n v="150"/>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8497Z1MQ"/>
    <s v="HP M270 Backlit USB Wired Gaming Mouse with 6 Buttons, 4-Speed Customizable 2400 DPI, Ergonomic Design, Breathing LED Lighting, Metal Scroll Wheel, Lightweighted / 3 Years Warranty (7ZZ87AA), Black"/>
    <x v="1"/>
    <s v="Accessories&amp;Peripherals"/>
    <s v="PCGamingPeripherals"/>
    <x v="40"/>
    <s v="GamingMice"/>
    <n v="599"/>
    <n v="700"/>
    <n v="0.14000000000000001"/>
    <x v="1"/>
    <n v="4.3"/>
    <n v="4"/>
    <n v="4.3"/>
    <n v="2301"/>
    <n v="14.457052872963223"/>
    <n v="1378299"/>
    <n v="101"/>
    <x v="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B25LQQPC"/>
    <s v="Crucial P3 500GB PCIe 3.0 3D NAND NVMe M.2 SSD, up to 3500MB/s - CT500P3SSD8"/>
    <x v="1"/>
    <s v="Components"/>
    <s v="InternalSolidStateDrives"/>
    <x v="8"/>
    <s v="InternalHardDrives"/>
    <n v="3307"/>
    <n v="6100"/>
    <n v="0.46"/>
    <x v="1"/>
    <n v="4.3"/>
    <n v="4"/>
    <n v="4.25"/>
    <n v="2515"/>
    <n v="14.453020206286233"/>
    <n v="8317105"/>
    <n v="2793"/>
    <x v="1"/>
    <s v="Impressive read/ write speeds up to 3500/3000MB/s|Spacious storage up to 4TB|Solid Gen3 performance. Micron Advanced 3D NAND. NVMe PCIe 3.0 M.2 (2280).|Performs up to 45% better than the previous generation‚Å¥|Dynamic write acceleration. Multistep data integrity algorithm."/>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8TDJ5BVF"/>
    <s v="E-COSMOS 5V 1.2W Portable Flexible USB LED Light (Colours May Vary, Small, EC-POF1)"/>
    <x v="1"/>
    <s v="Accessories&amp;Peripherals"/>
    <s v="USBGadgets"/>
    <x v="90"/>
    <s v="Lamps"/>
    <n v="39"/>
    <n v="39"/>
    <n v="0"/>
    <x v="1"/>
    <n v="3.8"/>
    <n v="4"/>
    <n v="4.1000000000000005"/>
    <n v="3344"/>
    <n v="14.450024100625754"/>
    <n v="130416"/>
    <n v="0"/>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7R3XH9R"/>
    <s v="Bajaj New Shakti Neo 25L Vertical Storage Water Heater (Geyser 25 Litres) 4 Star BEE Rated Heater For Water Heating with Titanium Armour, Swirl Flow Technology, Glasslined Tank(White), 1 Yr Warranty"/>
    <x v="2"/>
    <s v="Heating,Cooling&amp;AirQuality"/>
    <s v="WaterHeaters&amp;Geysers"/>
    <x v="74"/>
    <s v="StorageWaterHeaters"/>
    <n v="6299"/>
    <n v="15270"/>
    <n v="0.59"/>
    <x v="0"/>
    <n v="4.0999999999999996"/>
    <n v="4"/>
    <n v="4.1166666666666663"/>
    <n v="3233"/>
    <n v="14.448429730764738"/>
    <n v="20364667"/>
    <n v="8971"/>
    <x v="1"/>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9TP5KBN7"/>
    <s v="pTron Volta Dual Port 12W Smart USB Charger Adapter, Multi-Layer Protection, Made in India, BIS Certified, Fast Charging Power Adaptor Without Cable for All iOS &amp; Android Devices (Black)"/>
    <x v="0"/>
    <s v="Mobiles&amp;Accessories"/>
    <s v="MobileAccessories"/>
    <x v="5"/>
    <s v="Chargers"/>
    <n v="199"/>
    <n v="1099"/>
    <n v="0.82"/>
    <x v="0"/>
    <n v="4"/>
    <n v="4"/>
    <n v="4.1199999999999992"/>
    <n v="3197"/>
    <n v="14.440099252770086"/>
    <n v="636203"/>
    <n v="900"/>
    <x v="2"/>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GYBZPHF"/>
    <s v="Lifelong LLMG93 500 Watt Duos Mixer Grinder, 2 Stainless Steel Jar (Liquidizing and Chutney Jar)| ABS Body, Stainless Steel Blades, 3 Speed Options with Whip (1 Year Warranty, Black)"/>
    <x v="2"/>
    <s v="Kitchen&amp;HomeAppliances"/>
    <s v="SmallKitchenAppliances"/>
    <x v="41"/>
    <s v="MixerGrinders"/>
    <n v="1149"/>
    <n v="2499"/>
    <n v="0.54"/>
    <x v="0"/>
    <n v="3.8"/>
    <n v="4"/>
    <n v="3.9666666666666663"/>
    <n v="4383"/>
    <n v="14.44608649705604"/>
    <n v="5036067"/>
    <n v="1350"/>
    <x v="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7TC9F7PN"/>
    <s v="Racold Eterno Pro 25L Vertical 5 Star Storage Water Heater (Geyser) with free Standard Installation and free Installation Pipes"/>
    <x v="2"/>
    <s v="Heating,Cooling&amp;AirQuality"/>
    <s v="WaterHeaters&amp;Geysers"/>
    <x v="74"/>
    <s v="StorageWaterHeaters"/>
    <n v="8699"/>
    <n v="16899"/>
    <n v="0.49"/>
    <x v="1"/>
    <n v="4.2"/>
    <n v="4"/>
    <n v="4.1199999999999992"/>
    <n v="3195"/>
    <n v="14.438979895044847"/>
    <n v="27793305"/>
    <n v="8200"/>
    <x v="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0LOD70SC"/>
    <s v="Pilot V7 Liquid Ink Roller Ball Pen (2 Blue + 1 Black)"/>
    <x v="4"/>
    <s v="OfficePaperProducts"/>
    <s v="Paper"/>
    <x v="76"/>
    <s v="Stationery"/>
    <n v="178"/>
    <n v="210"/>
    <n v="0.15"/>
    <x v="1"/>
    <n v="4.3"/>
    <n v="4"/>
    <n v="4.26"/>
    <n v="2450"/>
    <n v="14.438602505933853"/>
    <n v="436100"/>
    <n v="32"/>
    <x v="2"/>
    <s v="Unique 3 dimple tip technology from Japan for precision writing|ATT System for instant start|Pure liquid ink for smooth skip-free writing|Unique see through ink tank visually indicates ink level|0.7mm fine tip|Ink color - Blue + Black"/>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NC2TY11"/>
    <s v="Noise ColorFit Ultra Buzz Bluetooth Calling Smart Watch with 1.75&quot; HD Display, 320x385 px Resolution, 100 Sports Modes, Stock Market Info Smartwatch for Men &amp; Women (Olive Green)"/>
    <x v="0"/>
    <s v="WearableTechnology"/>
    <s v="SmartWatches"/>
    <x v="20"/>
    <s v="SmartWatches"/>
    <n v="2499"/>
    <n v="5999"/>
    <n v="0.57999999999999996"/>
    <x v="0"/>
    <n v="4.0999999999999996"/>
    <n v="4"/>
    <n v="3.8315789473684219"/>
    <n v="5852"/>
    <n v="14.43500823976381"/>
    <n v="14624148"/>
    <n v="3500"/>
    <x v="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7Y9PY6Y1"/>
    <s v="Sujata Powermatic Plus, Juicer Mixer Grinder with Chutney Jar, 900 Watts, 3 Jars (White)"/>
    <x v="2"/>
    <s v="Kitchen&amp;HomeAppliances"/>
    <s v="SmallKitchenAppliances"/>
    <x v="71"/>
    <s v="JuicerMixerGrinders"/>
    <n v="6525"/>
    <n v="8820"/>
    <n v="0.26"/>
    <x v="1"/>
    <n v="4.5"/>
    <n v="5"/>
    <n v="3.8900000000000006"/>
    <n v="5137"/>
    <n v="14.434989048728976"/>
    <n v="33518925"/>
    <n v="2295"/>
    <x v="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98QXR9X2"/>
    <s v="Ambrane 27000mAh Power Bank, 20W Fast Charging, Triple Output, Type C PD (Input &amp; Output), Quick Charge, Li-Polymer, Multi-Layer Protection for iPhone, Smartphones &amp; Other Devices (Stylo Pro, Black)"/>
    <x v="0"/>
    <s v="Mobiles&amp;Accessories"/>
    <s v="MobileAccessories"/>
    <x v="5"/>
    <s v="Chargers"/>
    <n v="2499"/>
    <n v="2999"/>
    <n v="0.17"/>
    <x v="1"/>
    <n v="4.0999999999999996"/>
    <n v="4"/>
    <n v="4.1333333333333329"/>
    <n v="3156"/>
    <n v="14.463668271821163"/>
    <n v="7886844"/>
    <n v="500"/>
    <x v="1"/>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8FD2VSD9"/>
    <s v="TCL 108 cm (43 inches) 4K Ultra HD Certified Android Smart LED TV 43P615 (Black)"/>
    <x v="0"/>
    <s v="HomeTheater,TV&amp;Video"/>
    <s v="Televisions"/>
    <x v="22"/>
    <s v="SmartTelevisions"/>
    <n v="24990"/>
    <n v="51990"/>
    <n v="0.52"/>
    <x v="0"/>
    <n v="4.2"/>
    <n v="4"/>
    <n v="4.1454545454545446"/>
    <n v="2951"/>
    <n v="14.385209609425978"/>
    <n v="73745490"/>
    <n v="27000"/>
    <x v="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8VJFYH6N"/>
    <s v="BAJAJ PYGMY MINI 110 MM 10 W HIGH SPEED OPERATION, USB CHARGING, MULTI-CLIP FUNCTION PERSONAL FAN"/>
    <x v="2"/>
    <s v="Heating,Cooling&amp;AirQuality"/>
    <s v="Fans"/>
    <x v="127"/>
    <s v="TableFans"/>
    <n v="948"/>
    <n v="1620"/>
    <n v="0.41"/>
    <x v="1"/>
    <n v="4.0999999999999996"/>
    <n v="4"/>
    <n v="3.9499999999999997"/>
    <n v="4370"/>
    <n v="14.380294185634128"/>
    <n v="4142760"/>
    <n v="672"/>
    <x v="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H5L8V1L"/>
    <s v="Synqe USB Type C Fast Charging Cable 2M Charger Cord Data Cable Compatible with Samsung Galaxy M51,Galaxy M31S, S10e S10 S9 S20 Plus, Note10 9 8,M40 A50 A70, Redmi Note 9, Moto G7, Poco F1 (2M, Grey)"/>
    <x v="1"/>
    <s v="Accessories&amp;Peripherals"/>
    <s v="Cables&amp;Accessories"/>
    <x v="0"/>
    <s v="Cables"/>
    <n v="379"/>
    <n v="1099"/>
    <n v="0.66"/>
    <x v="0"/>
    <n v="4.3"/>
    <n v="4"/>
    <n v="4.1249999999999991"/>
    <n v="3049"/>
    <n v="14.372736837305489"/>
    <n v="1155571"/>
    <n v="720"/>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7RCGTZ4M"/>
    <s v="AGARO Ace 1600 Watts, 21.5 kPa Suction Power, 21 litres Wet &amp; Dry Stainless Steel Vacuum Cleaner with Blower Function and Washable Dust Bag"/>
    <x v="2"/>
    <s v="Kitchen&amp;HomeAppliances"/>
    <s v="Vacuum,Cleaning&amp;Ironing"/>
    <x v="47"/>
    <s v="Vacuums&amp;FloorCare"/>
    <n v="6236"/>
    <n v="9999"/>
    <n v="0.38"/>
    <x v="1"/>
    <n v="4.0999999999999996"/>
    <n v="4"/>
    <n v="4.0416666666666661"/>
    <n v="3552"/>
    <n v="14.350322296936032"/>
    <n v="22150272"/>
    <n v="3763"/>
    <x v="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8TR61BVK"/>
    <s v="Tabelito¬Æ Polyester Foam, Nylon Hybrid laptopss Bag Sleeve Case Cover Pouch for laptopss Apple/Dell/Lenovo/ Asus/ Hp/Samsung/Mi/MacBook/Ultrabook/Thinkpad/Ideapad/Surfacepro (15.6 inches /39.6cm, Blue) laptopsss"/>
    <x v="1"/>
    <s v="Accessories&amp;Peripherals"/>
    <s v="LaptopAccessories"/>
    <x v="43"/>
    <s v="Bags&amp;Sleeves"/>
    <n v="299"/>
    <n v="1499"/>
    <n v="0.8"/>
    <x v="0"/>
    <n v="4.2"/>
    <n v="4"/>
    <n v="4.1500000000000004"/>
    <n v="2868"/>
    <n v="14.349581775220896"/>
    <n v="857532"/>
    <n v="1200"/>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0B3VFJY2"/>
    <s v="HUL Pureit Germkill kit for Advanced 23 L water purifier - 3000 L Capacity, Sand, Multicolour"/>
    <x v="2"/>
    <s v="Kitchen&amp;HomeAppliances"/>
    <s v="WaterPurifiers&amp;Accessories"/>
    <x v="105"/>
    <s v="WaterPurifierAccessories"/>
    <n v="980"/>
    <n v="980"/>
    <n v="0"/>
    <x v="1"/>
    <n v="4.2"/>
    <n v="4"/>
    <n v="3.9"/>
    <n v="4740"/>
    <n v="14.33589282574393"/>
    <n v="4645200"/>
    <n v="0"/>
    <x v="1"/>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It's very nice,Got the correct one, asked,Good product,Very good item,Awesome,Good,ok,Delivered on time"/>
    <s v="Ok,For replacing battery of Purit 23 advanced water purifier. Got what i required.,Good,Very good,I like it,Been using it since 5 years,ok,Nice product"/>
  </r>
  <r>
    <s v="B07GLS2563"/>
    <s v="Cello Quick Boil Popular Electric Kettle 1 Litre 1200 Watts | Stainless Steel body | Boiler for Water, Silver"/>
    <x v="2"/>
    <s v="Kitchen&amp;HomeAppliances"/>
    <s v="SmallKitchenAppliances"/>
    <x v="17"/>
    <s v="Kettles&amp;HotWaterDispensers"/>
    <n v="1199"/>
    <n v="1899"/>
    <n v="0.37"/>
    <x v="1"/>
    <n v="4.2"/>
    <n v="4"/>
    <n v="3.9950000000000001"/>
    <n v="3858"/>
    <n v="14.32796674039273"/>
    <n v="4625742"/>
    <n v="700"/>
    <x v="1"/>
    <s v="Suitable for: Water, Tea and Soups|Stainless Steel Body, Pull Lid Opening|Capacity: 1ltr, 1w to 12w|Wide Mouth for Easy Cleaning|Country of Origin: China|Customer Care No: 741799"/>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B9BD2YL4"/>
    <s v="KINGONE Wireless Charging Pencil (2nd Generation) for iPad with Magnetic and Tilt Sensitive, Palm Rejection, Compatible with Apple iPad Pro 11 inch 1/2/3/4, iPad Pro 12.9 Inch 3/4/5/6, iPad Air 4/5, mini6"/>
    <x v="0"/>
    <s v="Mobiles&amp;Accessories"/>
    <s v="MobileAccessories"/>
    <x v="60"/>
    <s v="StylusPens"/>
    <n v="2599"/>
    <n v="6999"/>
    <n v="0.63"/>
    <x v="0"/>
    <n v="4.5"/>
    <n v="5"/>
    <n v="4.5"/>
    <n v="1526"/>
    <n v="14.327275666753897"/>
    <n v="3966074"/>
    <n v="4400"/>
    <x v="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8Y7MXFMK"/>
    <s v="Offbeat¬Æ - DASH 2.4GHz Wireless + Bluetooth 5.1 Mouse, Multi-Device Dual Mode Slim Rechargeable Silent Click Buttons Wireless Bluetooth Mouse, 3 Adjustable DPI, Works on 2 devices at the same time with a switch button for Windows/Mac/Android/Ipad/Smart TV"/>
    <x v="1"/>
    <s v="Accessories&amp;Peripherals"/>
    <s v="Keyboards,Mice&amp;InputDevices"/>
    <x v="15"/>
    <s v="Mice"/>
    <n v="1099"/>
    <n v="1499"/>
    <n v="0.27"/>
    <x v="1"/>
    <n v="4.2"/>
    <n v="4"/>
    <n v="4.5999999999999996"/>
    <n v="2375"/>
    <n v="15.528893607022116"/>
    <n v="2610125"/>
    <n v="400"/>
    <x v="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0GE55L22"/>
    <s v="Storite USB 3.0 Cable A to Micro B high Speed Upto 5 Gbps Data Transfer Cable for Portable External Hard Drive - (20cm), Black"/>
    <x v="1"/>
    <s v="Accessories&amp;Peripherals"/>
    <s v="Cables&amp;Accessories"/>
    <x v="0"/>
    <s v="Cables"/>
    <n v="299"/>
    <n v="699"/>
    <n v="0.56999999999999995"/>
    <x v="0"/>
    <n v="4.0999999999999996"/>
    <n v="4"/>
    <n v="4.1230769230769226"/>
    <n v="2957"/>
    <n v="14.311192453370985"/>
    <n v="884143"/>
    <n v="400"/>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7NCKMXVZ"/>
    <s v="StyleHouse Lint Remover for Woolen Clothes, Electric Lint Remover, Best Lint Shaver for Clothes"/>
    <x v="2"/>
    <s v="Kitchen&amp;HomeAppliances"/>
    <s v="Vacuum,Cleaning&amp;Ironing"/>
    <x v="32"/>
    <s v="Irons,Steamers&amp;Accessories"/>
    <n v="455"/>
    <n v="999"/>
    <n v="0.54"/>
    <x v="0"/>
    <n v="4.0999999999999996"/>
    <n v="4"/>
    <n v="4.0270270270270254"/>
    <n v="3578"/>
    <n v="14.311094407030012"/>
    <n v="1627990"/>
    <n v="544"/>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0A328ENA"/>
    <s v="Panasonic SR-WA22H (E) Automatic Rice Cooker, Apple Green, 2.2 Liters"/>
    <x v="2"/>
    <s v="Kitchen&amp;HomeAppliances"/>
    <s v="SmallKitchenAppliances"/>
    <x v="88"/>
    <s v="Rice&amp;PastaCookers"/>
    <n v="2976"/>
    <n v="3945"/>
    <n v="0.25"/>
    <x v="1"/>
    <n v="4.2"/>
    <n v="4"/>
    <n v="4"/>
    <n v="3740"/>
    <n v="14.29195083279282"/>
    <n v="11130240"/>
    <n v="969"/>
    <x v="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0TDD0YM4"/>
    <s v="Philips GC026/30 Fabric Shaver, Lint Remover for Woolen Sweaters, Blankets, Jackets/Burr Remover Pill Remover from Carpets, Curtains (White)"/>
    <x v="2"/>
    <s v="Kitchen&amp;HomeAppliances"/>
    <s v="Vacuum,Cleaning&amp;Ironing"/>
    <x v="32"/>
    <s v="Irons,Steamers&amp;Accessories"/>
    <n v="1490"/>
    <n v="1695"/>
    <n v="0.12"/>
    <x v="1"/>
    <n v="4.4000000000000004"/>
    <n v="4"/>
    <n v="4.0249999999999995"/>
    <n v="3543"/>
    <n v="14.286712195690427"/>
    <n v="5279070"/>
    <n v="205"/>
    <x v="1"/>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9G5TSGXV"/>
    <s v="Hi-Mobiler iPhone Charger Lightning Cable,2 Pack Apple MFi Certified USB iPhone Fast Chargering Cord,Data Sync Transfer for 13/12/11 Pro Max Xs X XR 8 7 6 5 5s iPad iPod More Model Cell Phone Cables"/>
    <x v="1"/>
    <s v="Accessories&amp;Peripherals"/>
    <s v="Cables&amp;Accessories"/>
    <x v="0"/>
    <s v="Cables"/>
    <n v="254"/>
    <n v="799"/>
    <n v="0.68"/>
    <x v="0"/>
    <n v="4"/>
    <n v="4"/>
    <n v="4.1233333333333331"/>
    <n v="2905"/>
    <n v="14.280322231743323"/>
    <n v="737870"/>
    <n v="545"/>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1M69WCZ6"/>
    <s v="Allin Exporters J66 Ultrasonic Humidifier Cool Mist Air Purifier for Dryness, Cold &amp; Cough Large Capacity for Room, Baby, Plants, Bedroom (2.4 L) (1 Year Warranty)"/>
    <x v="2"/>
    <s v="Heating,Cooling&amp;AirQuality"/>
    <s v="Humidifiers"/>
    <x v="128"/>
    <s v="Humidifiers"/>
    <n v="2249"/>
    <n v="3550"/>
    <n v="0.37"/>
    <x v="1"/>
    <n v="4"/>
    <n v="4"/>
    <n v="3.9666666666666668"/>
    <n v="3973"/>
    <n v="14.276937189002727"/>
    <n v="8935277"/>
    <n v="1301"/>
    <x v="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7W4HTS8Q"/>
    <s v="ACTIVA Instant 3 LTR 3 KVA SPECIAL Anti Rust Coated Tank Geyser with Full ABS Body with 5 Year Warranty Premium (White)"/>
    <x v="2"/>
    <s v="Heating,Cooling&amp;AirQuality"/>
    <s v="WaterHeaters&amp;Geysers"/>
    <x v="29"/>
    <s v="InstantWaterHeaters"/>
    <n v="1899"/>
    <n v="3790"/>
    <n v="0.5"/>
    <x v="0"/>
    <n v="3.8"/>
    <n v="4"/>
    <n v="3.9812500000000002"/>
    <n v="3842"/>
    <n v="14.271468968148689"/>
    <n v="7295958"/>
    <n v="1891"/>
    <x v="1"/>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8243SKCK"/>
    <s v="Vedini Transparent Empty Refillable Reusable Fine Mist Spray Bottle for Perfume, Travel with DIY Sticker Set ( 100ml, Pack of 4)"/>
    <x v="2"/>
    <s v="HomeStorage&amp;Organization"/>
    <s v="LaundryOrganization"/>
    <x v="129"/>
    <s v="IroningAccessories"/>
    <n v="189"/>
    <n v="299"/>
    <n v="0.37"/>
    <x v="1"/>
    <n v="4.2"/>
    <n v="4"/>
    <n v="4.1500000000000004"/>
    <n v="2737"/>
    <n v="14.265348791761582"/>
    <n v="517293"/>
    <n v="110"/>
    <x v="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7BKSSDR2"/>
    <s v="Dr Trust Electronic Kitchen Digital Scale Weighing Machine (Blue)"/>
    <x v="7"/>
    <s v="HomeMedicalSupplies&amp;Equipment"/>
    <s v="HealthMonitors"/>
    <x v="130"/>
    <s v="WeighingScales"/>
    <n v="899"/>
    <n v="1900"/>
    <n v="0.53"/>
    <x v="0"/>
    <n v="4"/>
    <n v="4"/>
    <n v="4"/>
    <n v="3663"/>
    <n v="14.255821859983252"/>
    <n v="3293037"/>
    <n v="1001"/>
    <x v="1"/>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P858DK8"/>
    <s v="WeCool C1 Car Mobile Holder with One Click Technology,360¬∞ Rotational, Strong Suction Cup,Compatible with 4 to 6 Inch Devices, Wildshield and Dashboard Mobile Holder for Car, and Use"/>
    <x v="0"/>
    <s v="Mobiles&amp;Accessories"/>
    <s v="MobileAccessories"/>
    <x v="44"/>
    <s v="AutomobileAccessories"/>
    <n v="489"/>
    <n v="1999"/>
    <n v="0.76"/>
    <x v="0"/>
    <n v="4"/>
    <n v="4"/>
    <n v="4"/>
    <n v="3626"/>
    <n v="14.238190222321737"/>
    <n v="1773114"/>
    <n v="1510"/>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9QGZFBPM"/>
    <s v="Wayona Type C To Type C Long Fast Charging Cable Type C Charger Cord Compatible With Samsung S22 S20 S20 Fe 2022 S22 Ultra S21 Ultra A70 A51 A53 A33 A73 M51 M31 M33 M53 (Grey, 2M, 65W, 6Ft)"/>
    <x v="1"/>
    <s v="Accessories&amp;Peripherals"/>
    <s v="Cables&amp;Accessories"/>
    <x v="0"/>
    <s v="Cables"/>
    <n v="399"/>
    <n v="999"/>
    <n v="0.6"/>
    <x v="0"/>
    <n v="4.3"/>
    <n v="4"/>
    <n v="4.1247191011235946"/>
    <n v="2806"/>
    <n v="14.223031344697779"/>
    <n v="1119594"/>
    <n v="600"/>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1KCSGBU2"/>
    <s v="Philips Air Purifier Ac2887/20,Vitashield Intelligent Purification,Long Hepa Filter Life Upto 17000 Hours,Removes 99.9% Airborne Viruses &amp; Bacteria,99.97% Airborne Pollutants,Ideal For Master Bedroom"/>
    <x v="2"/>
    <s v="Heating,Cooling&amp;AirQuality"/>
    <s v="AirPurifiers"/>
    <x v="114"/>
    <s v="HEPAAirPurifiers"/>
    <n v="14499"/>
    <n v="23559"/>
    <n v="0.38"/>
    <x v="1"/>
    <n v="4.3"/>
    <n v="4"/>
    <n v="4.3"/>
    <n v="2026"/>
    <n v="14.219471119379937"/>
    <n v="29374974"/>
    <n v="9060"/>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762HXMTF"/>
    <s v="KENT 11054 Alkaline Water Filter Pitcher 3.5 L | Chemical-Free Water with Balanced pH Levels 8.0 to 9.5 | Solves Acidity Issue | Equipped with Carbon and Sediment Filter - Grey"/>
    <x v="2"/>
    <s v="Kitchen&amp;HomeAppliances"/>
    <s v="WaterPurifiers&amp;Accessories"/>
    <x v="59"/>
    <s v="WaterFilters&amp;Purifiers"/>
    <n v="1799"/>
    <n v="1950"/>
    <n v="0.08"/>
    <x v="1"/>
    <n v="3.9"/>
    <n v="4"/>
    <n v="4.34"/>
    <n v="1888"/>
    <n v="14.218846697380757"/>
    <n v="3396512"/>
    <n v="151"/>
    <x v="1"/>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9QGZM8QB"/>
    <s v="Wayona Usb Type C 65W 6Ft/2M Long Fast Charging Cable Compatible For Samsung S22 S20 Fe S21 Ultra A33 A53 A01 A73 A70 A51 M33 M53 M51 M31(2M, Black)"/>
    <x v="1"/>
    <s v="Accessories&amp;Peripherals"/>
    <s v="Cables&amp;Accessories"/>
    <x v="0"/>
    <s v="Cables"/>
    <n v="399"/>
    <n v="999"/>
    <n v="0.6"/>
    <x v="0"/>
    <n v="4.3"/>
    <n v="4"/>
    <n v="4.1227272727272721"/>
    <n v="2806"/>
    <n v="14.21616303754289"/>
    <n v="1119594"/>
    <n v="600"/>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WKG2MWT"/>
    <s v="Wayona Usb C 65W Fast Charging Cable Compatible For Tablets Samsung S22 S20 S10 S20Fe S21 S21 Ultra A70 A51 A71 A50S M31 M51 M31S M53 5G (1M, Black)"/>
    <x v="1"/>
    <s v="Accessories&amp;Peripherals"/>
    <s v="Cables&amp;Accessories"/>
    <x v="0"/>
    <s v="Cables"/>
    <n v="379"/>
    <n v="1099"/>
    <n v="0.66"/>
    <x v="0"/>
    <n v="4.3"/>
    <n v="4"/>
    <n v="4.1206896551724128"/>
    <n v="2806"/>
    <n v="14.209136838269496"/>
    <n v="1063474"/>
    <n v="720"/>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WKFSN84"/>
    <s v="Wayona Type C To Type C 65W/3.25A Nylon Braided Fast Charging Cable Compatible For Laptop, Macbook, Samsung Galaxy M33 M53 M51 S20 Ultra, A71, A53, A51, Ipad Pro 2018 (1M, Grey)"/>
    <x v="1"/>
    <s v="Accessories&amp;Peripherals"/>
    <s v="Cables&amp;Accessories"/>
    <x v="0"/>
    <s v="Cables"/>
    <n v="379"/>
    <n v="1099"/>
    <n v="0.66"/>
    <x v="0"/>
    <n v="4.3"/>
    <n v="4"/>
    <n v="4.1186046511627898"/>
    <n v="2806"/>
    <n v="14.201947239013"/>
    <n v="1063474"/>
    <n v="720"/>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14HDJ7ZE"/>
    <s v="Bajaj Majesty Duetto Gas 6 Ltr Vertical Water Heater ( LPG), White"/>
    <x v="2"/>
    <s v="Heating,Cooling&amp;AirQuality"/>
    <s v="WaterHeaters&amp;Geysers"/>
    <x v="29"/>
    <s v="InstantWaterHeaters"/>
    <n v="5365"/>
    <n v="7445"/>
    <n v="0.28000000000000003"/>
    <x v="1"/>
    <n v="3.9"/>
    <n v="4"/>
    <n v="3.9933333333333336"/>
    <n v="3584"/>
    <n v="14.194260045615252"/>
    <n v="19228160"/>
    <n v="2080"/>
    <x v="1"/>
    <s v="Dimensions: 35.56 Cms X 19 Cms X 55 Cm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9ZQK9X8G"/>
    <s v="Noise ColorFit Pro 4 Advanced Bluetooth Calling Smart Watch with 1.72&quot; TruView Display, Fully-Functional Digital Crown, 311 PPI, 60Hz Refresh Rate, 500 NITS Brightness (Charcoal Black)"/>
    <x v="0"/>
    <s v="WearableTechnology"/>
    <s v="SmartWatches"/>
    <x v="20"/>
    <s v="SmartWatches"/>
    <n v="2998"/>
    <n v="5999"/>
    <n v="0.5"/>
    <x v="0"/>
    <n v="4.0999999999999996"/>
    <n v="4"/>
    <n v="3.8166666666666669"/>
    <n v="5179"/>
    <n v="14.176358583027641"/>
    <n v="15526642"/>
    <n v="3001"/>
    <x v="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83M7WPZD"/>
    <s v="AGARO 33398 Rapid 1000-Watt, 10-Litre Wet &amp; Dry Vacuum Cleaner, with Blower Function (Red &amp; Black)"/>
    <x v="2"/>
    <s v="Kitchen&amp;HomeAppliances"/>
    <s v="Vacuum,Cleaning&amp;Ironing"/>
    <x v="47"/>
    <s v="Vacuums&amp;FloorCare"/>
    <n v="3199"/>
    <n v="5999"/>
    <n v="0.47"/>
    <x v="1"/>
    <n v="4"/>
    <n v="4"/>
    <n v="4.0363636363636362"/>
    <n v="3242"/>
    <n v="14.171458592825452"/>
    <n v="10371158"/>
    <n v="2800"/>
    <x v="1"/>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94JNXNPV"/>
    <s v="Ambrane Unbreakable 3 in 1 Fast Charging Braided Multipurpose Cable for Speaker with 2.1 A Speed - 1.25 meter, Black"/>
    <x v="1"/>
    <s v="Accessories&amp;Peripherals"/>
    <s v="Cables&amp;Accessories"/>
    <x v="0"/>
    <s v="Cables"/>
    <n v="299"/>
    <n v="399"/>
    <n v="0.25"/>
    <x v="1"/>
    <n v="4"/>
    <n v="4"/>
    <n v="4.1164705882352939"/>
    <n v="2766"/>
    <n v="14.168929468040224"/>
    <n v="827034"/>
    <n v="100"/>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CTWFV5W"/>
    <s v="PHILIPS Air Fryer HD9200/90, uses up to 90% less fat, 1400W, 4.1 Liter, with Rapid Air Technology (Black), Large"/>
    <x v="2"/>
    <s v="Kitchen&amp;HomeAppliances"/>
    <s v="SmallKitchenAppliances"/>
    <x v="95"/>
    <s v="DeepFatFryers"/>
    <n v="7199"/>
    <n v="9995"/>
    <n v="0.28000000000000003"/>
    <x v="1"/>
    <n v="4.4000000000000004"/>
    <n v="4"/>
    <n v="4.3000000000000007"/>
    <n v="1964"/>
    <n v="14.161458985259218"/>
    <n v="14138836"/>
    <n v="2796"/>
    <x v="1"/>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92JHPL72"/>
    <s v="SWAPKART Flexible Mobile Tabletop Stand, Metal Built, Heavy Duty Foldable Lazy Bracket Clip Mount Multi Angle Clamp for All Smartphones (Pack of 1), Multi Color"/>
    <x v="0"/>
    <s v="Mobiles&amp;Accessories"/>
    <s v="MobileAccessories"/>
    <x v="94"/>
    <s v="Mounts"/>
    <n v="251"/>
    <n v="999"/>
    <n v="0.75"/>
    <x v="0"/>
    <n v="3.7"/>
    <n v="4"/>
    <n v="4.0333333333333332"/>
    <n v="3234"/>
    <n v="14.156492949519034"/>
    <n v="811734"/>
    <n v="748"/>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8VGFX2B6"/>
    <s v="Kuber Industries Waterproof Round Non Wovan Laundry Bag/Hamper|Metalic Printed With Handles|Foldable Bin &amp; 45 Liter Capicity|Size 37 x 37 x 49, Pack of 1 (Beige &amp; Brown)-KUBMART11450"/>
    <x v="2"/>
    <s v="HomeStorage&amp;Organization"/>
    <s v="LaundryOrganization"/>
    <x v="99"/>
    <s v="LaundryBaskets"/>
    <n v="177"/>
    <n v="199"/>
    <n v="0.11"/>
    <x v="1"/>
    <n v="4.0999999999999996"/>
    <n v="4"/>
    <n v="3.9624999999999999"/>
    <n v="3688"/>
    <n v="14.133875546336208"/>
    <n v="652776"/>
    <n v="22"/>
    <x v="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B5V47VK4"/>
    <s v="OnePlus 10T 5G (Moonstone Black, 8GB RAM, 128GB Storage)"/>
    <x v="0"/>
    <s v="Mobiles&amp;Accessories"/>
    <s v="Smartphones&amp;BasicMobiles"/>
    <x v="3"/>
    <s v="Smartphones"/>
    <n v="44999"/>
    <n v="49999"/>
    <n v="0.1"/>
    <x v="1"/>
    <n v="4.3"/>
    <n v="4"/>
    <n v="4.0499999999999989"/>
    <n v="3075"/>
    <n v="14.12634464107404"/>
    <n v="138371925"/>
    <n v="5000"/>
    <x v="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PSQRW2T"/>
    <s v="Zoul Type C to Type C Fast Charging Cable 65W 2M/6ft USB C Nylon Braided Cord Compatible with MacBook Oneplus 9 9R Samsung Galaxy S21 Ultra S20+ (2M, Black)"/>
    <x v="1"/>
    <s v="Accessories&amp;Peripherals"/>
    <s v="Cables&amp;Accessories"/>
    <x v="0"/>
    <s v="Cables"/>
    <n v="399"/>
    <n v="1099"/>
    <n v="0.64"/>
    <x v="0"/>
    <n v="4.0999999999999996"/>
    <n v="4"/>
    <n v="4.117857142857142"/>
    <n v="2685"/>
    <n v="14.120568670027138"/>
    <n v="1071315"/>
    <n v="700"/>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PSVBB2X"/>
    <s v="Zoul USB C to USB C Fast Charging Cable 65W Type C to Type C Nylon Braided Cord Compatible with Macbook Oneplus 9 10R Samsung Galaxy S22 S21 Ultra Z Flip3 Macbook Air/Pro M1 Google Pixel 11'' iPad Pro 2020/2018 (2M, Grey)"/>
    <x v="1"/>
    <s v="Accessories&amp;Peripherals"/>
    <s v="Cables&amp;Accessories"/>
    <x v="0"/>
    <s v="Cables"/>
    <n v="399"/>
    <n v="1099"/>
    <n v="0.64"/>
    <x v="0"/>
    <n v="4.0999999999999996"/>
    <n v="4"/>
    <n v="4.1180722891566264"/>
    <n v="2685"/>
    <n v="14.12130642949537"/>
    <n v="1071315"/>
    <n v="700"/>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9J2SCVQT"/>
    <s v="NutriPro Juicer Mixer Grinder - Smoothie Maker - 500 Watts (3 Jars 2 Blades)"/>
    <x v="2"/>
    <s v="Kitchen&amp;HomeAppliances"/>
    <s v="SmallKitchenAppliances"/>
    <x v="71"/>
    <s v="JuicerMixerGrinders"/>
    <n v="1969"/>
    <n v="5000"/>
    <n v="0.61"/>
    <x v="0"/>
    <n v="4.0999999999999996"/>
    <n v="4"/>
    <n v="3.822222222222222"/>
    <n v="4927"/>
    <n v="14.114208005664343"/>
    <n v="9701263"/>
    <n v="3031"/>
    <x v="1"/>
    <s v="Make Smoothies and Juices within seconds.|Also suitable for dry grinding, chutneys and dips|Powerful 500 W copper motor can grind almost any food.|Best in the segment customer support and quality|Includes easy to make and carry sipper jar"/>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7YSJ7FF1"/>
    <s v="Crompton Brio 1000-Watts Dry Iron with Weilburger Coating (Sky Blue and White)"/>
    <x v="2"/>
    <s v="Kitchen&amp;HomeAppliances"/>
    <s v="Vacuum,Cleaning&amp;Ironing"/>
    <x v="32"/>
    <s v="Irons,Steamers&amp;Accessories"/>
    <n v="645"/>
    <n v="1100"/>
    <n v="0.41"/>
    <x v="1"/>
    <n v="4"/>
    <n v="4"/>
    <n v="4.0142857142857133"/>
    <n v="3271"/>
    <n v="14.109464798497127"/>
    <n v="2109795"/>
    <n v="455"/>
    <x v="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Good,Easy to handling ..satisfied,Good,Good,Quality product,Good Product,Nice,Hanske taka product"/>
    <s v="Good,https://m.media-amazon.com/images/I/41D5G0vX76L._SY88.jpg,Worth for the price,Compact and lightweight,Nice,Nice product easy to use, price also good,Nice,Chenagidye"/>
  </r>
  <r>
    <s v="B08MV82R99"/>
    <s v="Bajaj Waterproof 1500 Watts Immersion Rod Heater"/>
    <x v="2"/>
    <s v="Heating,Cooling&amp;AirQuality"/>
    <s v="WaterHeaters&amp;Geysers"/>
    <x v="42"/>
    <s v="ImmersionRods"/>
    <n v="653"/>
    <n v="1020"/>
    <n v="0.36"/>
    <x v="1"/>
    <n v="4.0999999999999996"/>
    <n v="4"/>
    <n v="4"/>
    <n v="3366"/>
    <n v="14.108972465552354"/>
    <n v="2197998"/>
    <n v="367"/>
    <x v="1"/>
    <s v="Power: 1500 watts|Warranty: 2 year warranty on product|Water Proof Sealed terminals for safety and longer life|Plastic handle to prevent from shock &amp; rust|Includes: 1 Unit immersion rod, instruction manual, warranty card"/>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8CTNJ985"/>
    <s v="Wayona USB Type C 65W Fast Charging 2M/6Ft Long Flash Charge Cable 3A QC 3.0 Data Cable Compatible with Samsung Galaxy S21 S10 S9 S8, iQOO Z3, Vivo, Note 10 9 8, A20e A40 A50 A70, Moto G7 G8 (2M, Grey)"/>
    <x v="1"/>
    <s v="Accessories&amp;Peripherals"/>
    <s v="Cables&amp;Accessories"/>
    <x v="0"/>
    <s v="Cables"/>
    <n v="325"/>
    <n v="999"/>
    <n v="0.67"/>
    <x v="0"/>
    <n v="4.3"/>
    <n v="4"/>
    <n v="4.1182926829268283"/>
    <n v="2651"/>
    <n v="14.099277775777372"/>
    <n v="861575"/>
    <n v="674"/>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8CT62BM1"/>
    <s v="Wayona USB Type C Fast Charging Cable Charger Cord 3A QC 3.0 Data Cable Compatible with Samsung Galaxy S10e S10 S9 S8 S20 Plus, Note 10 9 8, M51 A40 A50 A70, Moto G7 G8 (1M, Grey)"/>
    <x v="1"/>
    <s v="Accessories&amp;Peripherals"/>
    <s v="Cables&amp;Accessories"/>
    <x v="0"/>
    <s v="Cables"/>
    <n v="299"/>
    <n v="999"/>
    <n v="0.7"/>
    <x v="0"/>
    <n v="4.3"/>
    <n v="4"/>
    <n v="4.1160493827160485"/>
    <n v="2651"/>
    <n v="14.091597672578937"/>
    <n v="792649"/>
    <n v="700"/>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2NCN9M4"/>
    <s v="AMERICAN MICRONIC- Imported Wet &amp; Dry Vacuum Cleaner, 21 Litre Stainless Steel with Blower &amp; HEPA filter, 1600 Watts 100% Copper Motor 28 KPa suction with washable reusable dust bag (Red/Black/Steel)-AMI-VCD21-1600WDx"/>
    <x v="2"/>
    <s v="Kitchen&amp;HomeAppliances"/>
    <s v="Vacuum,Cleaning&amp;Ironing"/>
    <x v="47"/>
    <s v="Vacuums&amp;FloorCare"/>
    <n v="8886"/>
    <n v="11850"/>
    <n v="0.25"/>
    <x v="1"/>
    <n v="4.2"/>
    <n v="4"/>
    <n v="4.04"/>
    <n v="3065"/>
    <n v="14.085751488094159"/>
    <n v="27235590"/>
    <n v="2964"/>
    <x v="1"/>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9DG9VNWB"/>
    <s v="Samsung Galaxy Watch4 Bluetooth(4.4 cm, Black, Compatible with Android only)"/>
    <x v="0"/>
    <s v="WearableTechnology"/>
    <s v="SmartWatches"/>
    <x v="20"/>
    <s v="SmartWatches"/>
    <n v="12000"/>
    <n v="29999"/>
    <n v="0.6"/>
    <x v="0"/>
    <n v="4.3"/>
    <n v="4"/>
    <n v="3.8"/>
    <n v="4744"/>
    <n v="13.969697623700583"/>
    <n v="56928000"/>
    <n v="17999"/>
    <x v="1"/>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8L4SBJRY"/>
    <s v="Saifsmart Outlet Wall Mount Hanger Holder for Dot 3rd Gen, Compact Bracket Case Plug and Built-in Cable Management for Kitchen Bathroom, Bedroom (Black)"/>
    <x v="0"/>
    <s v="HomeAudio"/>
    <s v="Accessories"/>
    <x v="131"/>
    <s v="SpeakerAccessories"/>
    <n v="349"/>
    <n v="1299"/>
    <n v="0.73"/>
    <x v="0"/>
    <n v="4"/>
    <n v="4"/>
    <n v="4"/>
    <n v="3295"/>
    <n v="14.071948812100313"/>
    <n v="1149955"/>
    <n v="950"/>
    <x v="0"/>
    <s v="Hand Free"/>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B56YRBNT"/>
    <s v="Tecno Spark 9 (Sky Mirror, 6GB RAM,128GB Storage) | 11GB Expandable RAM | Helio G37 Gaming Processor"/>
    <x v="0"/>
    <s v="Mobiles&amp;Accessories"/>
    <s v="Smartphones&amp;BasicMobiles"/>
    <x v="3"/>
    <s v="Smartphones"/>
    <n v="8999"/>
    <n v="13499"/>
    <n v="0.33"/>
    <x v="1"/>
    <n v="3.8"/>
    <n v="4"/>
    <n v="4.0222222222222221"/>
    <n v="3145"/>
    <n v="14.068762844666567"/>
    <n v="28301855"/>
    <n v="4500"/>
    <x v="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1L7C4IU2"/>
    <s v="Havells Ambrose 1200mm Ceiling Fan (Pearl White Wood)"/>
    <x v="2"/>
    <s v="Heating,Cooling&amp;AirQuality"/>
    <s v="Fans"/>
    <x v="49"/>
    <s v="CeilingFans"/>
    <n v="2199"/>
    <n v="3045"/>
    <n v="0.28000000000000003"/>
    <x v="1"/>
    <n v="4.2"/>
    <n v="4"/>
    <n v="4.1000000000000005"/>
    <n v="2686"/>
    <n v="14.059997432375992"/>
    <n v="5906514"/>
    <n v="846"/>
    <x v="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7DZ986Q2"/>
    <s v="Philips EasyTouch Plus Standing Garment Steamer GC523/60 - 1600 Watt, 5 Steam Settings, Up to 32 g/min steam, with Double Pole"/>
    <x v="2"/>
    <s v="Kitchen&amp;HomeAppliances"/>
    <s v="Vacuum,Cleaning&amp;Ironing"/>
    <x v="32"/>
    <s v="Irons,Steamers&amp;Accessories"/>
    <n v="7799"/>
    <n v="8995"/>
    <n v="0.13"/>
    <x v="1"/>
    <n v="4"/>
    <n v="4"/>
    <n v="4.0147058823529402"/>
    <n v="3160"/>
    <n v="14.050765990650074"/>
    <n v="24644840"/>
    <n v="1196"/>
    <x v="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9LD3116F"/>
    <s v="Qubo Smart Cam 360 from Hero Group | Made in India | 2MP 1080p Full HD | CCTV Wi-Fi Camera | 360 Degree Coverage| Two Way Talk | Mobile App Connectivity | Night Vision | Cloud &amp; SD Card Recording"/>
    <x v="0"/>
    <s v="Cameras&amp;Photography"/>
    <s v="SecurityCameras"/>
    <x v="18"/>
    <s v="DomeCameras"/>
    <n v="2490"/>
    <n v="3990"/>
    <n v="0.38"/>
    <x v="1"/>
    <n v="4.0999999999999996"/>
    <n v="4"/>
    <n v="3.9499999999999997"/>
    <n v="3606"/>
    <n v="14.050727262157533"/>
    <n v="8978940"/>
    <n v="1500"/>
    <x v="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SMJT55F"/>
    <s v="boAt Stone 250 Portable Wireless Speaker with 5W RMS Immersive Audio, RGB LEDs, Up to 8HRS Playtime, IPX7 Water Resistance, Multi-Compatibility Modes(Black)"/>
    <x v="0"/>
    <s v="HomeAudio"/>
    <s v="Speakers"/>
    <x v="25"/>
    <s v="BluetoothSpeakers"/>
    <n v="1199"/>
    <n v="3990"/>
    <n v="0.7"/>
    <x v="0"/>
    <n v="4.2"/>
    <n v="4"/>
    <n v="4.05"/>
    <n v="2908"/>
    <n v="14.028162071050588"/>
    <n v="3486692"/>
    <n v="2791"/>
    <x v="1"/>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9B9SPC7F"/>
    <s v="PC SQUARE Laptop Tabletop Stand/ Computer Tablet Stand 6 Angles Adjustable Aluminum Ergonomic Foldable Portable Desktop Holder Compatible with MacBook, HP, Dell, Lenovo &amp; All Other Notebook (Silver)"/>
    <x v="1"/>
    <s v="Accessories&amp;Peripherals"/>
    <s v="LaptopAccessories"/>
    <x v="56"/>
    <s v="Lapdesks"/>
    <n v="499"/>
    <n v="1299"/>
    <n v="0.62"/>
    <x v="0"/>
    <n v="4.0999999999999996"/>
    <n v="4"/>
    <n v="4.0777777777777784"/>
    <n v="2740"/>
    <n v="14.0190290671444"/>
    <n v="1367260"/>
    <n v="800"/>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B1NX6JTN"/>
    <s v="Spigen Ultra Hybrid Back Cover Case Compatible with iPhone 14 Pro max (TPU + Poly Carbonate | Crystal Clear)"/>
    <x v="0"/>
    <s v="Mobiles&amp;Accessories"/>
    <s v="MobileAccessories"/>
    <x v="113"/>
    <s v="Cases&amp;Covers"/>
    <n v="1599"/>
    <n v="2599"/>
    <n v="0.38"/>
    <x v="1"/>
    <n v="4.3"/>
    <n v="4"/>
    <n v="4.3"/>
    <n v="1801"/>
    <n v="13.999745582565088"/>
    <n v="2879799"/>
    <n v="1000"/>
    <x v="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0SMJPA9C"/>
    <s v="Bajaj DX-2 600W Dry Iron with Advance Soleplate and Anti-Bacterial German Coating Technology, Grey"/>
    <x v="2"/>
    <s v="Kitchen&amp;HomeAppliances"/>
    <s v="Vacuum,Cleaning&amp;Ironing"/>
    <x v="32"/>
    <s v="Irons,Steamers&amp;Accessories"/>
    <n v="499"/>
    <n v="940"/>
    <n v="0.47"/>
    <x v="1"/>
    <n v="4.0999999999999996"/>
    <n v="4"/>
    <n v="4.0151515151515147"/>
    <n v="3036"/>
    <n v="13.982543482702123"/>
    <n v="1514964"/>
    <n v="441"/>
    <x v="0"/>
    <s v="Non-stick coated sole plate|Super clean surface finish|Extra lift at the back for easy gliding on clothes, Extra Light Weight|Cool touch handle with comfortable grip|180 degree swivel cord|Warranty: 2 years on product|Power: 600 watts; Operating voltage: 230 volt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53QFZPY"/>
    <s v="PTron Newly Launched Force X10 Bluetooth Calling Smartwatch with 1.7&quot; Full Touch Color Display, Real Heart Rate Monitor, SpO2, Watch Faces, 5 Days Runtime, Fitness Trackers &amp; IP68 Waterproof (Pink)"/>
    <x v="0"/>
    <s v="WearableTechnology"/>
    <s v="SmartWatches"/>
    <x v="20"/>
    <s v="SmartWatches"/>
    <n v="1299"/>
    <n v="5999"/>
    <n v="0.78"/>
    <x v="0"/>
    <n v="3.3"/>
    <n v="3"/>
    <n v="3.7687499999999998"/>
    <n v="4415"/>
    <n v="13.737203287667805"/>
    <n v="5735085"/>
    <n v="4700"/>
    <x v="1"/>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YRMBK9R"/>
    <s v="Candes 10 Litre Perfecto 5 Star Rated Automatic Instant Storage Electric Water Heater with Special Metal Body Anti Rust Coating With Installation Kit, 2KW Geyser (Ivory)"/>
    <x v="2"/>
    <s v="Heating,Cooling&amp;AirQuality"/>
    <s v="WaterHeaters&amp;Geysers"/>
    <x v="74"/>
    <s v="StorageWaterHeaters"/>
    <n v="3249"/>
    <n v="6299"/>
    <n v="0.48"/>
    <x v="1"/>
    <n v="3.9"/>
    <n v="4"/>
    <n v="4.0999999999999996"/>
    <n v="2569"/>
    <n v="13.980725805658306"/>
    <n v="8346681"/>
    <n v="3050"/>
    <x v="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9M8888DM"/>
    <s v="Portronics MPORT 31 4 Ports USB Hub (USB A to 4 USB-A Ports 4 in 1 Connector USB HUB(Grey)"/>
    <x v="1"/>
    <s v="Accessories&amp;Peripherals"/>
    <s v="USBHubs"/>
    <x v="98"/>
    <s v="USBHubs"/>
    <n v="499"/>
    <n v="799"/>
    <n v="0.38"/>
    <x v="1"/>
    <n v="4.3"/>
    <n v="4"/>
    <n v="4.1999999999999993"/>
    <n v="2125"/>
    <n v="13.975765692786565"/>
    <n v="1060375"/>
    <n v="300"/>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08P7IF02"/>
    <s v="Morphy Richards New Europa 800-Watt Espresso and Cappuccino 4-Cup Coffee Maker (Black)"/>
    <x v="2"/>
    <s v="Kitchen&amp;HomeAppliances"/>
    <s v="Coffee,Tea&amp;Espresso"/>
    <x v="132"/>
    <s v="EspressoMachines"/>
    <n v="4799"/>
    <n v="5795"/>
    <n v="0.17"/>
    <x v="1"/>
    <n v="3.9"/>
    <n v="4"/>
    <n v="3.9"/>
    <n v="3815"/>
    <n v="13.968272627525025"/>
    <n v="18308185"/>
    <n v="996"/>
    <x v="1"/>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7KNM95JK"/>
    <s v="Foxin FTC 12A / Q2612A Black Laser Toner Cartridge Compatible with Laserjet 1020,M1005,1018,1010,1012,1015,1020 Plus,1022,3015,3020,3030,3050, 3050Z, 3052,3055 (Black)"/>
    <x v="1"/>
    <s v="Printers,Inks&amp;Accessories"/>
    <s v="Inks,Toners&amp;Cartridges"/>
    <x v="133"/>
    <s v="TonerCartridges"/>
    <n v="598"/>
    <n v="1150"/>
    <n v="0.48"/>
    <x v="1"/>
    <n v="4.0999999999999996"/>
    <n v="4"/>
    <n v="4.0999999999999996"/>
    <n v="2535"/>
    <n v="13.957011921759749"/>
    <n v="1515930"/>
    <n v="552"/>
    <x v="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It is value for money,No problem,Nice,Quality,GOOD QUALITY,Nice product,Good,SATISFACTORY"/>
    <s v="Product is good, print quality is good,Super printing,Like,Good prospect I am recommending,I USED FOR 20 DAYS BUT I DONT KNOW AFTER THAT WILL PARFORMANCE,Nice product,Good,SATISFACTORY"/>
  </r>
  <r>
    <s v="B07NTKGW45"/>
    <s v="SaleOn‚Ñ¢ Portable Storage Organizer Bag for Earphone USB Cable Power Bank Mobile Charger Digital Gadget Hard Disk, Water Resistance Material - Dark Grey"/>
    <x v="1"/>
    <s v="Accessories&amp;Peripherals"/>
    <s v="HardDiskBags"/>
    <x v="39"/>
    <s v="HardDiskBags"/>
    <n v="397"/>
    <n v="899"/>
    <n v="0.56000000000000005"/>
    <x v="0"/>
    <n v="4"/>
    <n v="4"/>
    <n v="4"/>
    <n v="3025"/>
    <n v="13.923475694748671"/>
    <n v="1200925"/>
    <n v="502"/>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6XGWRKYT"/>
    <s v="Kodak 80 cm (32 Inches) HD Ready LED TV Kodak 32HDX900S (Black)"/>
    <x v="0"/>
    <s v="HomeTheater,TV&amp;Video"/>
    <s v="Televisions"/>
    <x v="124"/>
    <s v="StandardTelevisions"/>
    <n v="7999"/>
    <n v="15999"/>
    <n v="0.5"/>
    <x v="0"/>
    <n v="3.8"/>
    <n v="4"/>
    <n v="4"/>
    <n v="3022"/>
    <n v="13.921752588711268"/>
    <n v="24172978"/>
    <n v="8000"/>
    <x v="1"/>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8S7V8YTN"/>
    <s v="Lifelong 2-in1 Egg Boiler and Poacher 500-Watt (Transparent and Silver Grey), Boil 8 eggs, Poach 4 eggs, Easy to clean| 3 Boiling Modes, Stainless Steel Body and Heating Plate, Automatic Turn-Off"/>
    <x v="2"/>
    <s v="Kitchen&amp;HomeAppliances"/>
    <s v="SmallKitchenAppliances"/>
    <x v="54"/>
    <s v="EggBoilers"/>
    <n v="1199"/>
    <n v="3500"/>
    <n v="0.66"/>
    <x v="0"/>
    <n v="4.3"/>
    <n v="4"/>
    <n v="4.2750000000000004"/>
    <n v="1802"/>
    <n v="13.91938173173827"/>
    <n v="2160598"/>
    <n v="2301"/>
    <x v="1"/>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8TTRVWKY"/>
    <s v="MILTON Smart Egg Boiler 360-Watts (Transparent and Silver Grey), Boil Up to 7 Eggs"/>
    <x v="2"/>
    <s v="Kitchen&amp;HomeAppliances"/>
    <s v="SmallKitchenAppliances"/>
    <x v="54"/>
    <s v="EggBoilers"/>
    <n v="1099"/>
    <n v="1899"/>
    <n v="0.42"/>
    <x v="1"/>
    <n v="4.3"/>
    <n v="4"/>
    <n v="4.2714285714285714"/>
    <n v="1811"/>
    <n v="13.916989997269964"/>
    <n v="1990289"/>
    <n v="800"/>
    <x v="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0GGGOYEK"/>
    <s v="Storite USB 2.0 A to Mini 5 pin B Cable for External HDDS/Camera/Card Readers 35cm"/>
    <x v="1"/>
    <s v="Accessories&amp;Peripherals"/>
    <s v="Cables&amp;Accessories"/>
    <x v="0"/>
    <s v="Cables"/>
    <n v="259"/>
    <n v="699"/>
    <n v="0.63"/>
    <x v="0"/>
    <n v="3.8"/>
    <n v="4"/>
    <n v="4.1137499999999987"/>
    <n v="2399"/>
    <n v="13.905343995591114"/>
    <n v="621341"/>
    <n v="440"/>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9NL4DCXK"/>
    <s v="Flix (Beetel) Bolt 2.4 12W Dual USB Smart Charger, Made in India, Bis Certified, Fast Charging Power Adaptor with 1 Meter USB to Type C Cable for Cellular Phones (White)(Xwc-64D)"/>
    <x v="0"/>
    <s v="Mobiles&amp;Accessories"/>
    <s v="MobileAccessories"/>
    <x v="5"/>
    <s v="Chargers"/>
    <n v="249"/>
    <n v="599"/>
    <n v="0.57999999999999996"/>
    <x v="0"/>
    <n v="3.9"/>
    <n v="4"/>
    <n v="4.1375000000000002"/>
    <n v="2147"/>
    <n v="13.786291821201356"/>
    <n v="534603"/>
    <n v="350"/>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8L879JSN"/>
    <s v="Acer EK220Q 21.5 Inch (54.61 cm) Full HD (1920x1080) VA Panel LCD Monitor with LED Back Light I 250 Nits I HDMI, VGA Ports I Eye Care Features Like Bluelight Shield, Flickerless &amp; Comfy View (Black)"/>
    <x v="1"/>
    <s v="Monitors"/>
    <s v="Monitors"/>
    <x v="126"/>
    <s v="Monitors"/>
    <n v="6299"/>
    <n v="13750"/>
    <n v="0.54"/>
    <x v="0"/>
    <n v="4.2"/>
    <n v="4"/>
    <n v="4.2"/>
    <n v="2014"/>
    <n v="13.87795521200394"/>
    <n v="12686186"/>
    <n v="7451"/>
    <x v="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9F6VHQXB"/>
    <s v="Croma 80 cm (32 Inches) HD Ready LED TV (CREL7369, Black) (2021 Model)"/>
    <x v="0"/>
    <s v="HomeTheater,TV&amp;Video"/>
    <s v="Televisions"/>
    <x v="124"/>
    <s v="StandardTelevisions"/>
    <n v="7390"/>
    <n v="20000"/>
    <n v="0.63"/>
    <x v="0"/>
    <n v="4.0999999999999996"/>
    <n v="4"/>
    <n v="4.0666666666666664"/>
    <n v="2581"/>
    <n v="13.875288700916967"/>
    <n v="19073590"/>
    <n v="12610"/>
    <x v="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Z6WH2N1"/>
    <s v="STRIFF 12 Pieces Highly Flexible Silicone Micro USB Protector, Mouse Cable Protector, Suit for All Cell Phones, Computers and Chargers (White)"/>
    <x v="0"/>
    <s v="Mobiles&amp;Accessories"/>
    <s v="MobileAccessories"/>
    <x v="5"/>
    <s v="Chargers"/>
    <n v="95"/>
    <n v="499"/>
    <n v="0.81"/>
    <x v="0"/>
    <n v="4.2"/>
    <n v="4"/>
    <n v="4.1714285714285717"/>
    <n v="1949"/>
    <n v="13.724144378826503"/>
    <n v="185155"/>
    <n v="404"/>
    <x v="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7966M8XH"/>
    <s v="Model-P4 6 Way Swivel Tilt Wall Mount 32-55-inch Full Motion Cantilever for LED,LCD and Plasma TV's"/>
    <x v="0"/>
    <s v="HomeTheater,TV&amp;Video"/>
    <s v="Accessories"/>
    <x v="134"/>
    <s v="TVMounts,Stands&amp;Turntables"/>
    <n v="1599"/>
    <n v="2999"/>
    <n v="0.47"/>
    <x v="1"/>
    <n v="4.2"/>
    <n v="4"/>
    <n v="4.0333333333333332"/>
    <n v="2727"/>
    <n v="13.857905609470579"/>
    <n v="4360473"/>
    <n v="1400"/>
    <x v="1"/>
    <s v="Full motion cantilever mount|Fits 32inch-55inch flat panel display|Vesa compliance 100x100 to 400x400mm"/>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B53QLB9H"/>
    <s v="PTron Newly Launched Force X10 Bluetooth Calling Smartwatch with 1.7&quot; Full Touch Color Display, Real Heart Rate Monitor, SpO2, Watch Faces, 5 Days Runtime, Fitness Trackers &amp; IP68 Waterproof (Blue)"/>
    <x v="0"/>
    <s v="WearableTechnology"/>
    <s v="SmartWatches"/>
    <x v="20"/>
    <s v="SmartWatches"/>
    <n v="1299"/>
    <n v="5999"/>
    <n v="0.78"/>
    <x v="0"/>
    <n v="3.3"/>
    <n v="3"/>
    <n v="3.7999999999999994"/>
    <n v="4415"/>
    <n v="13.851110445940339"/>
    <n v="5735085"/>
    <n v="4700"/>
    <x v="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53NXFFR"/>
    <s v="PTron Newly Launched Force X10 Bluetooth Calling Smartwatch with 1.7&quot; Full Touch Display, Real Heart Rate Monitor, SpO2, Watch Faces, 5 Days Runtime, Health/Fitness Trackers &amp; IP68 Waterproof (Black)"/>
    <x v="0"/>
    <s v="WearableTechnology"/>
    <s v="SmartWatches"/>
    <x v="20"/>
    <s v="SmartWatches"/>
    <n v="1399"/>
    <n v="5999"/>
    <n v="0.77"/>
    <x v="0"/>
    <n v="3.3"/>
    <n v="3"/>
    <n v="3.8357142857142854"/>
    <n v="4415"/>
    <n v="13.981290055394666"/>
    <n v="6176585"/>
    <n v="4600"/>
    <x v="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LG96SDB"/>
    <s v="ESN 999 Supreme Quality 1500W Immersion Water Heater Rod (Black)"/>
    <x v="2"/>
    <s v="Heating,Cooling&amp;AirQuality"/>
    <s v="WaterHeaters&amp;Geysers"/>
    <x v="42"/>
    <s v="ImmersionRods"/>
    <n v="335"/>
    <n v="510"/>
    <n v="0.34"/>
    <x v="1"/>
    <n v="3.8"/>
    <n v="4"/>
    <n v="3.9499999999999997"/>
    <n v="3195"/>
    <n v="13.843196744035716"/>
    <n v="1070325"/>
    <n v="175"/>
    <x v="0"/>
    <s v="Specially designed heating element for quick heating|1500W Power|Anti-corrosive Material|Hairpin tubular elements ; 3 Pin Plug|NOTE: Black/busted melted pipes does not come under warranty is due to dry heating or not maintaining water level."/>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B8ZWNR5T"/>
    <s v="STRIFF 12 Pieces Highly Flexible Silicone Micro USB Protector, Mouse Cable Protector, Suit for All Cell Phones, Computers and Chargers (Black)"/>
    <x v="0"/>
    <s v="Mobiles&amp;Accessories"/>
    <s v="MobileAccessories"/>
    <x v="135"/>
    <s v="USB Protector"/>
    <n v="79"/>
    <n v="499"/>
    <n v="0.84"/>
    <x v="0"/>
    <n v="4.2"/>
    <n v="4"/>
    <n v="4.2"/>
    <n v="1949"/>
    <n v="13.818145367722575"/>
    <n v="153971"/>
    <n v="420"/>
    <x v="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85DTN6R2"/>
    <s v="Portronics Konnect CL 20W POR-1067 Type-C to 8 Pin USB 1.2M Cable with Power Delivery &amp; 3A Quick Charge Support, Nylon Braided for All Type-C and 8 Pin Devices, Green"/>
    <x v="1"/>
    <s v="Accessories&amp;Peripherals"/>
    <s v="Cables&amp;Accessories"/>
    <x v="0"/>
    <s v="Cables"/>
    <n v="350"/>
    <n v="899"/>
    <n v="0.61"/>
    <x v="0"/>
    <n v="4.2"/>
    <n v="4"/>
    <n v="4.1177215189873415"/>
    <n v="2262"/>
    <n v="13.813656777233836"/>
    <n v="791700"/>
    <n v="549"/>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8FN6WGDQ"/>
    <s v="Samsung Galaxy Buds Live Bluetooth Truly Wireless in Ear Earbuds with Mic, Upto 21 Hours Playtime, Mystic Black"/>
    <x v="0"/>
    <s v="Headphones,Earbuds&amp;Accessories"/>
    <s v="Headphones"/>
    <x v="7"/>
    <s v="In-Ear"/>
    <n v="4790"/>
    <n v="15990"/>
    <n v="0.7"/>
    <x v="0"/>
    <n v="4"/>
    <n v="4"/>
    <n v="3.7916666666666674"/>
    <n v="4390"/>
    <n v="13.811386365687474"/>
    <n v="21028100"/>
    <n v="11200"/>
    <x v="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95244Q22"/>
    <s v="MYVN LTG to USB for¬†Fast Charging &amp; Data Sync USB Cable Compatible for iPhone 5/5s/6/6S/7/7+/8/8+/10/11, iPad Air/Mini, iPod and iOS Devices (1 M)"/>
    <x v="1"/>
    <s v="Accessories&amp;Peripherals"/>
    <s v="Cables&amp;Accessories"/>
    <x v="0"/>
    <s v="Cables"/>
    <n v="252"/>
    <n v="999"/>
    <n v="0.75"/>
    <x v="0"/>
    <n v="3.7"/>
    <n v="4"/>
    <n v="4.1166666666666663"/>
    <n v="2249"/>
    <n v="13.799818032891775"/>
    <n v="566748"/>
    <n v="747"/>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7WNK1FFN"/>
    <s v="AGARO Esteem Multi Kettle 1.2 Litre, 600W with 3 Heating Modes &amp; Rapid Boil Technology"/>
    <x v="2"/>
    <s v="Kitchen&amp;HomeAppliances"/>
    <s v="SmallKitchenAppliances"/>
    <x v="17"/>
    <s v="Kettles&amp;HotWaterDispensers"/>
    <n v="1260"/>
    <n v="1699"/>
    <n v="0.26"/>
    <x v="1"/>
    <n v="4.2"/>
    <n v="4"/>
    <n v="3.9842105263157896"/>
    <n v="2891"/>
    <n v="13.790142655195933"/>
    <n v="3642660"/>
    <n v="439"/>
    <x v="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9T37CKQ5"/>
    <s v="FLiX Usb Charger,Flix (Beetel) Bolt 2.4 Dual Poart,5V/2.4A/12W Usb Wall Charger Fast Charging,Adapter For Android/Iphone 11/Xs/Xs Max/Xr/X/8/7/6/Plus,Ipad Pro/Air 2/Mini 3/4,Samsung S4/S5 &amp; More-Black"/>
    <x v="0"/>
    <s v="Mobiles&amp;Accessories"/>
    <s v="MobileAccessories"/>
    <x v="5"/>
    <s v="Chargers"/>
    <n v="239"/>
    <n v="599"/>
    <n v="0.6"/>
    <x v="0"/>
    <n v="3.9"/>
    <n v="4"/>
    <n v="4.166666666666667"/>
    <n v="2147"/>
    <n v="13.883476154281325"/>
    <n v="513133"/>
    <n v="360"/>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7F6GXNPB"/>
    <s v="Eureka Forbes Euroclean Paper Vacuum Cleaner Dust Bags for Excel, Ace, 300, Jet Models - Set of 10"/>
    <x v="2"/>
    <s v="Kitchen&amp;HomeAppliances"/>
    <s v="Vacuum,Cleaning&amp;Ironing"/>
    <x v="47"/>
    <s v="Vacuums&amp;FloorCare"/>
    <n v="253"/>
    <n v="500"/>
    <n v="0.49"/>
    <x v="1"/>
    <n v="4.3"/>
    <n v="4"/>
    <n v="4.0222222222222221"/>
    <n v="2664"/>
    <n v="13.778915458191754"/>
    <n v="673992"/>
    <n v="247"/>
    <x v="0"/>
    <s v="Special Anti-Microbial(Biocide Treated) Paper Bag.|Used For Protection Against Bacteria,Fungus,Dust Mites and bad Odour.|Protects the motor by trapping the dirt inside them.|Pack of 10|Dimensions: 16 X 32 cm"/>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117H7GZ6"/>
    <s v="GENERIC Ultra-Mini Bluetooth CSR 4.0 USB Dongle Adapter for Windows Computer ( Black:Golden)"/>
    <x v="1"/>
    <s v="NetworkingDevices"/>
    <s v="NetworkAdapters"/>
    <x v="9"/>
    <s v="WirelessUSBAdapters"/>
    <n v="249"/>
    <n v="399"/>
    <n v="0.38"/>
    <x v="1"/>
    <n v="3.4"/>
    <n v="3"/>
    <n v="3.75"/>
    <n v="4642"/>
    <n v="13.750495063748152"/>
    <n v="1155858"/>
    <n v="150"/>
    <x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7RX14W1Q"/>
    <s v="Amazon Basics 10.2 Gbps High-Speed 4K HDMI Cable with Braided Cord, 1.8 Meter, Dark Grey"/>
    <x v="0"/>
    <s v="HomeTheater,TV&amp;Video"/>
    <s v="Accessories"/>
    <x v="0"/>
    <s v="Cables"/>
    <n v="499"/>
    <n v="900"/>
    <n v="0.45"/>
    <x v="1"/>
    <n v="4.4000000000000004"/>
    <n v="4"/>
    <n v="4.1220779220779207"/>
    <n v="2165"/>
    <n v="13.749844061774336"/>
    <n v="1080335"/>
    <n v="401"/>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BW334ML"/>
    <s v="Dealfreez Case Compatible with Fire TV Stick 3rd Gen 2021 Full Wrap Silicone Remote Cover Anti-Lost with Loop (D-Black)"/>
    <x v="0"/>
    <s v="HomeTheater,TV&amp;Video"/>
    <s v="Accessories"/>
    <x v="136"/>
    <s v="RemoteControls"/>
    <n v="349"/>
    <n v="1499"/>
    <n v="0.77"/>
    <x v="0"/>
    <n v="4.3"/>
    <n v="4"/>
    <n v="3.8000000000000007"/>
    <n v="4145"/>
    <n v="13.746991331479801"/>
    <n v="1446605"/>
    <n v="1150"/>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7JZSG42Y"/>
    <s v="Borosil Prime Grill Sandwich Maker (Grey)"/>
    <x v="2"/>
    <s v="Kitchen&amp;HomeAppliances"/>
    <s v="SmallKitchenAppliances"/>
    <x v="35"/>
    <s v="SandwichMakers"/>
    <n v="1928"/>
    <n v="2590"/>
    <n v="0.26"/>
    <x v="1"/>
    <n v="4"/>
    <n v="4"/>
    <n v="4.0666666666666664"/>
    <n v="2377"/>
    <n v="13.729928191149535"/>
    <n v="4582856"/>
    <n v="662"/>
    <x v="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6199CWG"/>
    <s v="Maharaja Whiteline Odacio Plus 550-Watt Juicer Mixer Grinder with 3 Jars (Black/Silver)"/>
    <x v="2"/>
    <s v="Kitchen&amp;HomeAppliances"/>
    <s v="SmallKitchenAppliances"/>
    <x v="71"/>
    <s v="JuicerMixerGrinders"/>
    <n v="3349"/>
    <n v="4799"/>
    <n v="0.3"/>
    <x v="1"/>
    <n v="3.7"/>
    <n v="4"/>
    <n v="3.7875000000000001"/>
    <n v="4200"/>
    <n v="13.723448281325144"/>
    <n v="14065800"/>
    <n v="1450"/>
    <x v="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949FPSFY"/>
    <s v="Bulfyss Stainless Steel Digital Kitchen Weighing Scale &amp; Food Weight Machine for Diet, Nutrition, Health, Fitness, Baking &amp; Cooking (5Kgs, Stainless Steel, 2 Years Warranty)"/>
    <x v="2"/>
    <s v="Kitchen&amp;HomeAppliances"/>
    <s v="SmallKitchenAppliances"/>
    <x v="31"/>
    <s v="DigitalKitchenScales"/>
    <n v="799"/>
    <n v="1999"/>
    <n v="0.6"/>
    <x v="0"/>
    <n v="4.0999999999999996"/>
    <n v="4"/>
    <n v="4.1142857142857148"/>
    <n v="2162"/>
    <n v="13.721375394263692"/>
    <n v="1727438"/>
    <n v="1200"/>
    <x v="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78JT7LTD"/>
    <s v="Sujata Dynamix, Mixer Grinder, 900 Watts, 3 Jars (White)"/>
    <x v="2"/>
    <s v="Kitchen&amp;HomeAppliances"/>
    <s v="SmallKitchenAppliances"/>
    <x v="41"/>
    <s v="MixerGrinders"/>
    <n v="6120"/>
    <n v="8073"/>
    <n v="0.24"/>
    <x v="1"/>
    <n v="4.5999999999999996"/>
    <n v="5"/>
    <n v="3.9874999999999998"/>
    <n v="2751"/>
    <n v="13.715598112884351"/>
    <n v="16836120"/>
    <n v="1953"/>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7GLSKXS1"/>
    <s v="KENT 16026 Electric Kettle Stainless Steel 1.8 L | 1500W | Superfast Boiling | Auto Shut-Off | Boil Dry Protection | 360¬∞ Rotating Base | Water Level Indicator"/>
    <x v="2"/>
    <s v="Kitchen&amp;HomeAppliances"/>
    <s v="SmallKitchenAppliances"/>
    <x v="17"/>
    <s v="Kettles&amp;HotWaterDispensers"/>
    <n v="1199"/>
    <n v="1950"/>
    <n v="0.39"/>
    <x v="1"/>
    <n v="3.9"/>
    <n v="4"/>
    <n v="3.9722222222222223"/>
    <n v="2832"/>
    <n v="13.713090559900627"/>
    <n v="3395568"/>
    <n v="751"/>
    <x v="1"/>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86PXQ2R4"/>
    <s v="Classmate Long Book - Unruled, 160 Pages, 314 mm x 194 mm - Pack Of 3"/>
    <x v="4"/>
    <s v="OfficePaperProducts"/>
    <s v="Paper"/>
    <x v="76"/>
    <s v="Stationery"/>
    <n v="165"/>
    <n v="165"/>
    <n v="0"/>
    <x v="1"/>
    <n v="4.5"/>
    <n v="5"/>
    <n v="4.25"/>
    <n v="1674"/>
    <n v="13.702062948334671"/>
    <n v="276210"/>
    <n v="0"/>
    <x v="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924P3C5"/>
    <s v="Storite High Speed Micro USB 3.0 Cable A to Micro B for External &amp; Desktop Hard Drives 45cm"/>
    <x v="1"/>
    <s v="Accessories&amp;Peripherals"/>
    <s v="Cables&amp;Accessories"/>
    <x v="0"/>
    <s v="Cables"/>
    <n v="299"/>
    <n v="799"/>
    <n v="0.63"/>
    <x v="0"/>
    <n v="4.2"/>
    <n v="4"/>
    <n v="4.1184210526315779"/>
    <n v="2117"/>
    <n v="13.697563475743008"/>
    <n v="632983"/>
    <n v="500"/>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7LFQLKFZ"/>
    <s v="Parker Moments Vector Timecheck Gold Trim Roller Ball Pen (Black)"/>
    <x v="4"/>
    <s v="OfficePaperProducts"/>
    <s v="Paper"/>
    <x v="76"/>
    <s v="Stationery"/>
    <n v="420"/>
    <n v="420"/>
    <n v="0"/>
    <x v="1"/>
    <n v="4.2"/>
    <n v="4"/>
    <n v="4.166666666666667"/>
    <n v="1926"/>
    <n v="13.687007144397722"/>
    <n v="808920"/>
    <n v="0"/>
    <x v="0"/>
    <s v="Mode: Roller ball pen|Pen opening mechanism: Cap off/cap on|Ink color: Blue, warranty: 2 years|Country of Origin: India"/>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9BVCVTBC"/>
    <s v="Redragon K617 Fizz 60% Wired RGB Gaming Keyboard, 61 Keys Compact Mechanical Keyboard w/White and Grey Color Keycaps, Linear Red Switch, Pro Driver/Software Supported"/>
    <x v="1"/>
    <s v="Accessories&amp;Peripherals"/>
    <s v="PCGamingPeripherals"/>
    <x v="96"/>
    <s v="GamingKeyboards"/>
    <n v="2649"/>
    <n v="3499"/>
    <n v="0.24"/>
    <x v="1"/>
    <n v="4.5"/>
    <n v="5"/>
    <n v="4.4000000000000004"/>
    <n v="1271"/>
    <n v="13.659743289774539"/>
    <n v="3366879"/>
    <n v="850"/>
    <x v="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BP89YBC1"/>
    <s v="Campfire Spring Chef Prolix Instant Portable Water Heater Geyser 1Ltr. for Use Home Stainless Steel Baking Rack | Restaurant | Office | Labs | Clinics | Saloon | with Installation Kit (With MCB)"/>
    <x v="2"/>
    <s v="Heating,Cooling&amp;AirQuality"/>
    <s v="WaterHeaters&amp;Geysers"/>
    <x v="29"/>
    <s v="InstantWaterHeaters"/>
    <n v="1499"/>
    <n v="3500"/>
    <n v="0.56999999999999995"/>
    <x v="0"/>
    <n v="4.7"/>
    <n v="5"/>
    <n v="4.0000000000000009"/>
    <n v="2591"/>
    <n v="13.654539988794227"/>
    <n v="3883909"/>
    <n v="2001"/>
    <x v="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7WKBD37W"/>
    <s v="ESnipe Mart Worldwide Travel Adapter with Build in Dual USB Charger Ports with 125V 6A, 250V Protected Electrical Plug for Laptops, Cameras (White)"/>
    <x v="6"/>
    <s v="Electrical"/>
    <s v="Adapters&amp;Multi-Outlets"/>
    <x v="14"/>
    <s v="PowerBanks"/>
    <n v="425"/>
    <n v="999"/>
    <n v="0.56999999999999995"/>
    <x v="0"/>
    <n v="4"/>
    <n v="4"/>
    <n v="4"/>
    <n v="2581"/>
    <n v="13.647824951721606"/>
    <n v="1096925"/>
    <n v="574"/>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8WCFPQF"/>
    <s v="Cafe JEI French Press Coffee and Tea Maker 600ml with 4 Level Filtration System, Heat Resistant Borosilicate Glass (Black, 600ml)"/>
    <x v="2"/>
    <s v="Kitchen&amp;HomeAppliances"/>
    <s v="Coffee,Tea&amp;Espresso"/>
    <x v="137"/>
    <s v="CoffeePresses"/>
    <n v="1099"/>
    <n v="1500"/>
    <n v="0.27"/>
    <x v="1"/>
    <n v="4.5"/>
    <n v="5"/>
    <n v="4.5"/>
    <n v="1065"/>
    <n v="13.624907421107491"/>
    <n v="1170435"/>
    <n v="401"/>
    <x v="1"/>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926V9CTV"/>
    <s v="Elv Mobile Phone Mount Tabletop Holder for Phones and Tablets - Black"/>
    <x v="0"/>
    <s v="Mobiles&amp;Accessories"/>
    <s v="MobileAccessories"/>
    <x v="28"/>
    <s v="Stands"/>
    <n v="89"/>
    <n v="599"/>
    <n v="0.85"/>
    <x v="0"/>
    <n v="4.3"/>
    <n v="4"/>
    <n v="4.04"/>
    <n v="2351"/>
    <n v="13.620606762312569"/>
    <n v="209239"/>
    <n v="510"/>
    <x v="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B61DSF17"/>
    <s v="beatXP Kitchen Scale Multipurpose Portable Electronic Digital Weighing Scale | Weight Machine With Back light LCD Display | White |10 kg | 2 Year Warranty |"/>
    <x v="2"/>
    <s v="Kitchen&amp;HomeAppliances"/>
    <s v="SmallKitchenAppliances"/>
    <x v="31"/>
    <s v="DigitalKitchenScales"/>
    <n v="199"/>
    <n v="1999"/>
    <n v="0.9"/>
    <x v="0"/>
    <n v="3.7"/>
    <n v="4"/>
    <n v="4.1166666666666663"/>
    <n v="2031"/>
    <n v="13.617619246535579"/>
    <n v="404169"/>
    <n v="1800"/>
    <x v="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9FFK1PQG"/>
    <s v="Duracell 38W Fast Car Charger Adapter with Dual Output. Quick Charge, Type C PD 20W &amp; Qualcomm Certified 3.0 Compatible for iPhone, All Smartphones, Tablets &amp; More (Copper &amp; Black)"/>
    <x v="0"/>
    <s v="Mobiles&amp;Accessories"/>
    <s v="MobileAccessories"/>
    <x v="5"/>
    <s v="Chargers"/>
    <n v="873"/>
    <n v="1699"/>
    <n v="0.49"/>
    <x v="1"/>
    <n v="4.4000000000000004"/>
    <n v="4"/>
    <n v="4.2200000000000006"/>
    <n v="1680"/>
    <n v="13.61189575071457"/>
    <n v="1466640"/>
    <n v="826"/>
    <x v="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763K5HLQ"/>
    <s v="InstaCuppa Milk Frother for Coffee - Handheld Battery-Operated Electric Milk and Coffee Frother, Stainless Steel Whisk and Stand, Portable Foam Maker for Coffee, Cappuccino, Lattes, and Egg Beaters"/>
    <x v="2"/>
    <s v="Kitchen&amp;HomeAppliances"/>
    <s v="Coffee,Tea&amp;Espresso"/>
    <x v="138"/>
    <s v="MilkFrothers"/>
    <n v="1099"/>
    <n v="1499"/>
    <n v="0.27"/>
    <x v="1"/>
    <n v="4.0999999999999996"/>
    <n v="4"/>
    <n v="3.7333333333333329"/>
    <n v="4401"/>
    <n v="13.602960142678029"/>
    <n v="4836699"/>
    <n v="400"/>
    <x v="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MY4W73Q"/>
    <s v="Amozo Ultra Hybrid Camera and Drop Protection Back Cover Case for iPhone 13 (Polycarbonate| Back Transparent - Sides Black)"/>
    <x v="0"/>
    <s v="Mobiles&amp;Accessories"/>
    <s v="MobileAccessories"/>
    <x v="113"/>
    <s v="Cases&amp;Covers"/>
    <n v="474"/>
    <n v="1799"/>
    <n v="0.74"/>
    <x v="0"/>
    <n v="4.3"/>
    <n v="4"/>
    <n v="4.3"/>
    <n v="1454"/>
    <n v="13.600310871284282"/>
    <n v="689196"/>
    <n v="1325"/>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BBFJLP21"/>
    <s v="Redmi 11 Prime 5G (Thunder Black, 4GB RAM, 64GB Storage) | Prime Design | MTK Dimensity 700 | 50 MP Dual Cam | 5000mAh | 7 Band 5G"/>
    <x v="0"/>
    <s v="Mobiles&amp;Accessories"/>
    <s v="Smartphones&amp;BasicMobiles"/>
    <x v="3"/>
    <s v="Smartphones"/>
    <n v="13999"/>
    <n v="15999"/>
    <n v="0.13"/>
    <x v="1"/>
    <n v="3.9"/>
    <n v="4"/>
    <n v="4.05"/>
    <n v="2180"/>
    <n v="13.521555445593735"/>
    <n v="30517820"/>
    <n v="2000"/>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B2PQL5N3"/>
    <s v="Lapster Gel Mouse pad with Wrist Rest , Gaming Mouse Pad with Lycra Cloth Nonslip for Laptop , Computer, , Home &amp; Office (Black)"/>
    <x v="1"/>
    <s v="Accessories&amp;Peripherals"/>
    <s v="Keyboards,Mice&amp;InputDevices"/>
    <x v="68"/>
    <s v="Keyboard&amp;MiceAccessories"/>
    <n v="230"/>
    <n v="999"/>
    <n v="0.77"/>
    <x v="0"/>
    <n v="4.2"/>
    <n v="4"/>
    <n v="4.2666666666666666"/>
    <n v="1528"/>
    <n v="13.586805271092567"/>
    <n v="351440"/>
    <n v="769"/>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0LP9RFSU"/>
    <s v="Eureka Forbes Aquasure Amrit Twin Cartridge (Pack of 2), White"/>
    <x v="2"/>
    <s v="Kitchen&amp;HomeAppliances"/>
    <s v="WaterPurifiers&amp;Accessories"/>
    <x v="105"/>
    <s v="WaterPurifierAccessories"/>
    <n v="825"/>
    <n v="825"/>
    <n v="0"/>
    <x v="1"/>
    <n v="4"/>
    <n v="4"/>
    <n v="3.8666666666666663"/>
    <n v="3246"/>
    <n v="13.577731516020537"/>
    <n v="2677950"/>
    <n v="0"/>
    <x v="1"/>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92R48XXB"/>
    <s v="Mi Robot Vacuum-Mop P, Best-in-class Laser Navigation in 10-20K INR price band, Intelligent mapping, Robotic Floor Cleaner with 2 in 1 Mopping and Vacuum, App Control (WiFi, Alexa,GA), Strong suction"/>
    <x v="2"/>
    <s v="Kitchen&amp;HomeAppliances"/>
    <s v="Vacuum,Cleaning&amp;Ironing"/>
    <x v="47"/>
    <s v="Vacuums&amp;FloorCare"/>
    <n v="18999"/>
    <n v="29999"/>
    <n v="0.37"/>
    <x v="1"/>
    <n v="4.0999999999999996"/>
    <n v="4"/>
    <n v="3.9874999999999994"/>
    <n v="2536"/>
    <n v="13.57472786304665"/>
    <n v="48181464"/>
    <n v="11000"/>
    <x v="1"/>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8RZ5K9YH"/>
    <s v="MI 33W SonicCharge 2.0 USB Charger for Cellular Phones - White"/>
    <x v="0"/>
    <s v="Mobiles&amp;Accessories"/>
    <s v="MobileAccessories"/>
    <x v="5"/>
    <s v="Chargers"/>
    <n v="999"/>
    <n v="1999"/>
    <n v="0.5"/>
    <x v="0"/>
    <n v="4.3"/>
    <n v="4"/>
    <n v="4.1750000000000007"/>
    <n v="1777"/>
    <n v="13.568465083947766"/>
    <n v="1775223"/>
    <n v="1000"/>
    <x v="1"/>
    <s v="100cm Fast Charging Type C Cable Included|Overheat Protection|BIS Certified|Made in Ind|Universal Support. Customer care: 1800 103 6286 Available from 9 AM - 9 PM Supported Languages : English, Hindi, Tamil, Telugu, Kannada, Malayalam, Marathi, Gujarati, Bengali &amp; Punjabi."/>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7QMRHWJD"/>
    <s v="SWAPKART Portable Flexible Adjustable Eye Protection USB LED Desk Light Table Lamp for Reading, Working on PC, Laptop, Power Bank, Bedroom ( Multicolour )"/>
    <x v="1"/>
    <s v="Accessories&amp;Peripherals"/>
    <s v="USBGadgets"/>
    <x v="90"/>
    <s v="Lamps"/>
    <n v="298"/>
    <n v="999"/>
    <n v="0.7"/>
    <x v="0"/>
    <n v="4.3"/>
    <n v="4"/>
    <n v="4.25"/>
    <n v="1552"/>
    <n v="13.562478686846374"/>
    <n v="462496"/>
    <n v="701"/>
    <x v="0"/>
    <s v="14 Highlight LED Lamp,super bright white light|Long life lasting LED Lamp life expectancy up to 10000hours|smooth and high-class, small and light weight|standard USB, plug directly into USB to take power|Super-saving power, the power consumption is less than 40ma"/>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84N133Y7"/>
    <s v="Belkin Apple Certified Lightning To Type C Cable, Fast Charging For Iphone, Ipad, Air Pods, 3.3 Feet (1 Meters)    White"/>
    <x v="1"/>
    <s v="Accessories&amp;Peripherals"/>
    <s v="Cables&amp;Accessories"/>
    <x v="0"/>
    <s v="Cables"/>
    <n v="1499"/>
    <n v="1999"/>
    <n v="0.25"/>
    <x v="1"/>
    <n v="4.4000000000000004"/>
    <n v="4"/>
    <n v="4.117333333333332"/>
    <n v="1951"/>
    <n v="13.54800221808682"/>
    <n v="2924549"/>
    <n v="500"/>
    <x v="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9XX51X2G"/>
    <s v="STRIFF Laptop Tabletop Stand, Fold-Up, Adjustable, Ventilated, Portable Holder for Desk, Aluminum Foldable Laptop Ergonomic Compatibility with up to 15.6-inch Laptop, All Mac, Tab, and Mobile (Silver)"/>
    <x v="1"/>
    <s v="Accessories&amp;Peripherals"/>
    <s v="LaptopAccessories"/>
    <x v="56"/>
    <s v="Lapdesks"/>
    <n v="449"/>
    <n v="999"/>
    <n v="0.55000000000000004"/>
    <x v="0"/>
    <n v="4"/>
    <n v="4"/>
    <n v="4.0749999999999993"/>
    <n v="2102"/>
    <n v="13.540570036196756"/>
    <n v="943798"/>
    <n v="550"/>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5F614J"/>
    <s v="Morphy Richards OFR Room Heater, 09 Fin 2000 Watts Oil Filled Room Heater , ISI Approved (OFR 9 Grey)"/>
    <x v="2"/>
    <s v="Heating,Cooling&amp;AirQuality"/>
    <s v="RoomHeaters"/>
    <x v="139"/>
    <s v="RoomHeaters"/>
    <n v="6549"/>
    <n v="13999"/>
    <n v="0.53"/>
    <x v="0"/>
    <n v="4"/>
    <n v="4"/>
    <n v="3.9"/>
    <n v="2961"/>
    <n v="13.539181711322239"/>
    <n v="19391589"/>
    <n v="7450"/>
    <x v="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9F5Z694W"/>
    <s v="Canon E4570 All-in-One Wi-Fi Ink Efficient Colour Printer with FAX/ADF/Duplex Printing (Black)- Smart Speaker Compatible, Standard"/>
    <x v="1"/>
    <s v="Printers,Inks&amp;Accessories"/>
    <s v="Printers"/>
    <x v="123"/>
    <s v="InkjetPrinters"/>
    <n v="8349"/>
    <n v="9625"/>
    <n v="0.13"/>
    <x v="1"/>
    <n v="3.8"/>
    <n v="4"/>
    <n v="3.8"/>
    <n v="3652"/>
    <n v="13.538068754405282"/>
    <n v="30490548"/>
    <n v="1276"/>
    <x v="1"/>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84MZXJNK"/>
    <s v="Belkin Apple Certified Lightning To Type C Cable, Tough Unbreakable Braided Fast Charging For Iphone, Ipad, Air Pods, 3.3 Feet (1 Meters)    White"/>
    <x v="1"/>
    <s v="Accessories&amp;Peripherals"/>
    <s v="Cables&amp;Accessories"/>
    <x v="0"/>
    <s v="Cables"/>
    <n v="1599"/>
    <n v="1999"/>
    <n v="0.2"/>
    <x v="1"/>
    <n v="4.4000000000000004"/>
    <n v="4"/>
    <n v="4.1135135135135128"/>
    <n v="1951"/>
    <n v="13.535433178079144"/>
    <n v="3119649"/>
    <n v="400"/>
    <x v="1"/>
    <s v="Charges Usb-Pd Enabled Iphones/Ipads From Zero To 50% When Paired With 18W Or Higher Usb-C Charger"/>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GM5S4CQ"/>
    <s v="Havells Instanio 10 Litre Storage Water Heater with Flexi Pipe and Free installation (White Blue)"/>
    <x v="2"/>
    <s v="Heating,Cooling&amp;AirQuality"/>
    <s v="WaterHeaters&amp;Geysers"/>
    <x v="74"/>
    <s v="StorageWaterHeaters"/>
    <n v="6990"/>
    <n v="14290"/>
    <n v="0.51"/>
    <x v="0"/>
    <n v="4.4000000000000004"/>
    <n v="4"/>
    <n v="4.166666666666667"/>
    <n v="1771"/>
    <n v="13.535265489795968"/>
    <n v="12379290"/>
    <n v="7300"/>
    <x v="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TI8E7BI"/>
    <s v="Philips HD9306/06 1.5-Litre Electric Kettle (Multicolor)"/>
    <x v="2"/>
    <s v="Kitchen&amp;HomeAppliances"/>
    <s v="SmallKitchenAppliances"/>
    <x v="17"/>
    <s v="Kettles&amp;HotWaterDispensers"/>
    <n v="2695"/>
    <n v="2695"/>
    <n v="0"/>
    <x v="1"/>
    <n v="4.4000000000000004"/>
    <n v="4"/>
    <n v="3.9764705882352938"/>
    <n v="2518"/>
    <n v="13.524883771933672"/>
    <n v="6786010"/>
    <n v="0"/>
    <x v="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BBFJ9M3X"/>
    <s v="Redmi 11 Prime 5G (Meadow Green, 4GB RAM 64GB ROM) | Prime Design | MTK Dimensity 700 | 50 MP Dual Cam | 5000mAh | 7 Band 5G"/>
    <x v="0"/>
    <s v="Mobiles&amp;Accessories"/>
    <s v="Smartphones&amp;BasicMobiles"/>
    <x v="3"/>
    <s v="Smartphones"/>
    <n v="13999"/>
    <n v="15999"/>
    <n v="0.13"/>
    <x v="1"/>
    <n v="3.9"/>
    <n v="4"/>
    <n v="4.0714285714285712"/>
    <n v="2180"/>
    <n v="13.593098066998992"/>
    <n v="30517820"/>
    <n v="2000"/>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7Q4NJQC5"/>
    <s v="Ionix Jewellery Scale | Weight Scale | Digital Weight Machine | weight machine for gold | Electronic weighing machines for Jewellery 0.01G to 200G Small Weight Machine for Shop - Silver"/>
    <x v="2"/>
    <s v="Kitchen&amp;HomeAppliances"/>
    <s v="SmallKitchenAppliances"/>
    <x v="31"/>
    <s v="DigitalKitchenScales"/>
    <n v="295"/>
    <n v="599"/>
    <n v="0.51"/>
    <x v="0"/>
    <n v="4"/>
    <n v="4"/>
    <n v="4.2000000000000011"/>
    <n v="1644"/>
    <n v="13.507896789601174"/>
    <n v="484980"/>
    <n v="304"/>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CMM3VGK"/>
    <s v="Ambrane 60W / 3A Type C Fast Charging Unbreakable 1.5m L Shaped Braided Cable, PD Technology, 480Mbps Data Transfer for Smartphones, Tablet, Laptops &amp; other type c devices (ABLC10, Black)"/>
    <x v="1"/>
    <s v="Accessories&amp;Peripherals"/>
    <s v="Cables&amp;Accessories"/>
    <x v="0"/>
    <s v="Cables"/>
    <n v="179"/>
    <n v="499"/>
    <n v="0.64"/>
    <x v="0"/>
    <n v="4"/>
    <n v="4"/>
    <n v="4.10958904109589"/>
    <n v="1934"/>
    <n v="13.506908093239437"/>
    <n v="346186"/>
    <n v="320"/>
    <x v="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09LJ2BXA"/>
    <s v="Hp Wired On Ear Headphones With Mic With 3.5 Mm Drivers, In-Built Noise Cancelling, Foldable And Adjustable For Laptop/Pc/Office/Home/ 1 Year Warranty (B4B09Pa)"/>
    <x v="1"/>
    <s v="Accessories&amp;Peripherals"/>
    <s v="Audio&amp;VideoAccessories"/>
    <x v="140"/>
    <s v="PCHeadsets"/>
    <n v="649"/>
    <n v="999"/>
    <n v="0.35"/>
    <x v="1"/>
    <n v="3.5"/>
    <n v="4"/>
    <n v="3.5"/>
    <n v="7222"/>
    <n v="13.50551165201102"/>
    <n v="4687078"/>
    <n v="350"/>
    <x v="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8H6CZSHT"/>
    <s v="Philips EasySpeed Plus Steam Iron GC2145/20-2200W, Quick Heat Up with up to 30 g/min steam, 110 g steam Boost, Scratch Resistant Ceramic Soleplate, Vertical steam &amp; Drip-Stop"/>
    <x v="2"/>
    <s v="Kitchen&amp;HomeAppliances"/>
    <s v="Vacuum,Cleaning&amp;Ironing"/>
    <x v="32"/>
    <s v="Irons,Steamers&amp;Accessories"/>
    <n v="2903"/>
    <n v="3295"/>
    <n v="0.12"/>
    <x v="1"/>
    <n v="4.3"/>
    <n v="4"/>
    <n v="4.0124999999999993"/>
    <n v="2299"/>
    <n v="13.48893294202059"/>
    <n v="6673997"/>
    <n v="392"/>
    <x v="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P434WJY"/>
    <s v="RC PRINT GI 790 Ink Refill for Canon G1000, G1010, G1100, G2000, G2002, G2010, G2012, G2100, G3000, G3010, G3012, G3100, G4000, G4010"/>
    <x v="1"/>
    <s v="Printers,Inks&amp;Accessories"/>
    <s v="Inks,Toners&amp;Cartridges"/>
    <x v="141"/>
    <s v="InkjetInkRefills&amp;Kits"/>
    <n v="549"/>
    <n v="1999"/>
    <n v="0.73"/>
    <x v="0"/>
    <n v="4.3"/>
    <n v="4"/>
    <n v="4.3"/>
    <n v="1367"/>
    <n v="13.485170218751618"/>
    <n v="750483"/>
    <n v="1450"/>
    <x v="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0OFM6PEO"/>
    <s v="Storite USB Extension Cable USB 3.0 Male to Female Extension Cable High Speed 5GBps Extension Cable Data Transfer for Keyboard, Mouse, Flash Drive, Hard Drive, Printer and More- 1.5M - Blue"/>
    <x v="1"/>
    <s v="Accessories&amp;Peripherals"/>
    <s v="Cables&amp;Accessories"/>
    <x v="0"/>
    <s v="Cables"/>
    <n v="299"/>
    <n v="799"/>
    <n v="0.63"/>
    <x v="0"/>
    <n v="4.3"/>
    <n v="4"/>
    <n v="4.1111111111111107"/>
    <n v="1902"/>
    <n v="13.482137240735527"/>
    <n v="568698"/>
    <n v="500"/>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9VZBGL1N"/>
    <s v="STRIFF Multi Angle Tablet/Mobile Stand. Holder for iPhone, Android, Samsung, OnePlus, Xiaomi. Portable,Foldable Stand.Perfect for Bed,Office, Home,Gift and Desktop (Black)"/>
    <x v="0"/>
    <s v="Mobiles&amp;Accessories"/>
    <s v="MobileAccessories"/>
    <x v="28"/>
    <s v="Stands"/>
    <n v="99"/>
    <n v="499"/>
    <n v="0.8"/>
    <x v="0"/>
    <n v="4.0999999999999996"/>
    <n v="4"/>
    <n v="3.9749999999999996"/>
    <n v="2451"/>
    <n v="13.473343851739349"/>
    <n v="242649"/>
    <n v="400"/>
    <x v="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99Z83VRC"/>
    <s v="Wipro Vesta Electric Egg Boiler, 360 Watts, 3 Boiling Modes, Stainless Steel Body and Heating Plate, Boils up to 7 Eggs at a time, Automatic Shut Down, White, Standard (VB021070)"/>
    <x v="2"/>
    <s v="Kitchen&amp;HomeAppliances"/>
    <s v="SmallKitchenAppliances"/>
    <x v="54"/>
    <s v="EggBoilers"/>
    <n v="1052"/>
    <n v="1790"/>
    <n v="0.41"/>
    <x v="1"/>
    <n v="4.3"/>
    <n v="4"/>
    <n v="4.2666666666666657"/>
    <n v="1404"/>
    <n v="13.43008565009535"/>
    <n v="1477008"/>
    <n v="738"/>
    <x v="1"/>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78KRFWQB"/>
    <s v="Havells Cista Room Heater, White, 2000 Watts"/>
    <x v="2"/>
    <s v="Heating,Cooling&amp;AirQuality"/>
    <s v="RoomHeaters"/>
    <x v="97"/>
    <s v="ElectricHeaters"/>
    <n v="2499"/>
    <n v="3945"/>
    <n v="0.37"/>
    <x v="1"/>
    <n v="3.8"/>
    <n v="4"/>
    <n v="3.9052631578947361"/>
    <n v="2732"/>
    <n v="13.420982140610283"/>
    <n v="6827268"/>
    <n v="1446"/>
    <x v="1"/>
    <s v="Cool touch body with One year warranty|Warranty: One year warranty|Includes: room Heater|Heat setting: Two heat Settings: 1 W &amp; 2 W ; Peak Air Velocity: 3. m/s ; Power input: (22 - 24)V ; Power consumption: 1 W , 2 W ; Frequency (hertz): AC 5 Hz|Touch Sensor: No"/>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B1F6GQPS"/>
    <s v="Boult Audio FXCharge with ENC, 32H Playtime, 5min=7H Type C Fast Charging, Zen ENC, 14.2 mm BoomX Rich Bass, IPX5, Bluetooth Wireless in Ear Earphones Neckband with mic (Black)"/>
    <x v="0"/>
    <s v="Headphones,Earbuds&amp;Accessories"/>
    <s v="Headphones"/>
    <x v="7"/>
    <s v="In-Ear"/>
    <n v="999"/>
    <n v="4499"/>
    <n v="0.78"/>
    <x v="0"/>
    <n v="3.8"/>
    <n v="4"/>
    <n v="3.7727272727272734"/>
    <n v="3390"/>
    <n v="13.318963934162783"/>
    <n v="3386610"/>
    <n v="3500"/>
    <x v="1"/>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91V8HK8Z"/>
    <s v="Milton Go Electro 2.0 Stainless Steel Electric Kettle, 1 Piece, 2 Litres, Silver | Power Indicator | 1500 Watts | Auto Cut-off | Detachable 360 Degree Connector | Boiler for Water"/>
    <x v="2"/>
    <s v="Kitchen&amp;HomeAppliances"/>
    <s v="SmallKitchenAppliances"/>
    <x v="17"/>
    <s v="Kettles&amp;HotWaterDispensers"/>
    <n v="1345"/>
    <n v="1750"/>
    <n v="0.23"/>
    <x v="1"/>
    <n v="3.8"/>
    <n v="4"/>
    <n v="3.9499999999999993"/>
    <n v="2466"/>
    <n v="13.399068140484456"/>
    <n v="3316770"/>
    <n v="405"/>
    <x v="1"/>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8XXF5V6G"/>
    <s v="Kodak 139 cm (55 inches) 4K Ultra HD Smart LED TV 55CA0909 (Black)"/>
    <x v="0"/>
    <s v="HomeTheater,TV&amp;Video"/>
    <s v="Televisions"/>
    <x v="22"/>
    <s v="SmartTelevisions"/>
    <n v="29999"/>
    <n v="50999"/>
    <n v="0.41"/>
    <x v="1"/>
    <n v="4.4000000000000004"/>
    <n v="4"/>
    <n v="4.1428571428571423"/>
    <n v="1712"/>
    <n v="13.396994789428541"/>
    <n v="51358288"/>
    <n v="21000"/>
    <x v="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B217Z5VK"/>
    <s v="Noise Buds VS402 Truly Wireless in Ear Earbuds, 35-Hours of Playtime, Instacharge, Quad Mic with ENC, Hyper Sync, Low Latency, 10mm Driver, Bluetooth v5.3 and Breathing LED Lights (Neon Black)"/>
    <x v="0"/>
    <s v="Headphones,Earbuds&amp;Accessories"/>
    <s v="Headphones"/>
    <x v="7"/>
    <s v="In-Ear"/>
    <n v="1799"/>
    <n v="3999"/>
    <n v="0.55000000000000004"/>
    <x v="0"/>
    <n v="3.9"/>
    <n v="4"/>
    <n v="3.7700000000000005"/>
    <n v="3517"/>
    <n v="13.36953529840784"/>
    <n v="6327083"/>
    <n v="2200"/>
    <x v="1"/>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0LUGTJGO"/>
    <s v="Bajaj RHX-2 800-Watt Room Heater (White)"/>
    <x v="2"/>
    <s v="Heating,Cooling&amp;AirQuality"/>
    <s v="RoomHeaters"/>
    <x v="97"/>
    <s v="ElectricHeaters"/>
    <n v="1399"/>
    <n v="1549"/>
    <n v="0.1"/>
    <x v="1"/>
    <n v="3.9"/>
    <n v="4"/>
    <n v="3.9111111111111105"/>
    <n v="2602"/>
    <n v="13.358298968605007"/>
    <n v="3640198"/>
    <n v="150"/>
    <x v="1"/>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9RWZRCP1"/>
    <s v="boAt Type C A750 Stress Resistant, Tangle-free, Sturdy Flat Cable with 6.5A Fast Charging &amp; 480Mbps Data Transmission, 10000+ Bends Lifespan and Extended 1.5m Length(Rebellious Black)"/>
    <x v="1"/>
    <s v="Accessories&amp;Peripherals"/>
    <s v="Cables&amp;Accessories"/>
    <x v="0"/>
    <s v="Cables"/>
    <n v="399"/>
    <n v="999"/>
    <n v="0.6"/>
    <x v="0"/>
    <n v="4.0999999999999996"/>
    <n v="4"/>
    <n v="4.1084507042253522"/>
    <n v="1780"/>
    <n v="13.355192469118707"/>
    <n v="710220"/>
    <n v="60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RX1FK54"/>
    <s v="boAt Type C A750 Stress Resistant, Tangle-free, Sturdy Flat Cable with 6.5A Fast Charging &amp; 480Mbps Data Transmission, 10000+ Bends Lifespan and Extended 1.5m Length(Radiant Red)"/>
    <x v="1"/>
    <s v="Accessories&amp;Peripherals"/>
    <s v="Cables&amp;Accessories"/>
    <x v="0"/>
    <s v="Cables"/>
    <n v="399"/>
    <n v="999"/>
    <n v="0.6"/>
    <x v="0"/>
    <n v="4.0999999999999996"/>
    <n v="4"/>
    <n v="4.1085714285714285"/>
    <n v="1780"/>
    <n v="13.355584903394698"/>
    <n v="710220"/>
    <n v="60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Y14JLP3"/>
    <s v="STRIFF UPH2W Multi Angle Tablet/Mobile Stand. Holder for iPhone, Android, Samsung, OnePlus, Xiaomi. Portable,Foldable Stand.Perfect for Bed,Office, Home,Gift and Desktop (White)"/>
    <x v="0"/>
    <s v="Mobiles&amp;Accessories"/>
    <s v="MobileAccessories"/>
    <x v="28"/>
    <s v="Stands"/>
    <n v="99"/>
    <n v="499"/>
    <n v="0.8"/>
    <x v="0"/>
    <n v="4.0999999999999996"/>
    <n v="4"/>
    <n v="3.9333333333333331"/>
    <n v="2451"/>
    <n v="13.332113832329084"/>
    <n v="242649"/>
    <n v="400"/>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8CGW4GYR"/>
    <s v="Milk Frother, Immersion Blender Cordlesss Foam Maker USB Rechargeable Small Mixer Handheld with 2 Stainless WhisksÔºåWisker for Stirring 3-Speed Adjustable Mini Frother for Cappuccino Latte Coffee Egg"/>
    <x v="2"/>
    <s v="Kitchen&amp;HomeAppliances"/>
    <s v="SmallKitchenAppliances"/>
    <x v="73"/>
    <s v="HandBlenders"/>
    <n v="375"/>
    <n v="999"/>
    <n v="0.62"/>
    <x v="0"/>
    <n v="3.6"/>
    <n v="4"/>
    <n v="4.041666666666667"/>
    <n v="1988"/>
    <n v="13.33198224846126"/>
    <n v="745500"/>
    <n v="624"/>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7NKNBTT3"/>
    <s v="Pick Ur Needs¬Æ Lint Remover for Clothes High Range Rechargeable Lint Shaver for All Types of Clothes, Fabrics, Blanket with 1 Extra Blade Multicolor (Rechargeable)"/>
    <x v="2"/>
    <s v="Kitchen&amp;HomeAppliances"/>
    <s v="Vacuum,Cleaning&amp;Ironing"/>
    <x v="32"/>
    <s v="Irons,Steamers&amp;Accessories"/>
    <n v="799"/>
    <n v="1230"/>
    <n v="0.35"/>
    <x v="1"/>
    <n v="4.0999999999999996"/>
    <n v="4"/>
    <n v="4.0032258064516126"/>
    <n v="2138"/>
    <n v="13.331585753720212"/>
    <n v="1708262"/>
    <n v="431"/>
    <x v="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7F366Z51"/>
    <s v="Singer Aroma 1.8 Liter Electric Kettle High Grade Stainless Steel with Cool and Touch Body and Cordless Base, 1500 watts, Auto Shut Off with Dry Boiling (Silver/Black)"/>
    <x v="2"/>
    <s v="Kitchen&amp;HomeAppliances"/>
    <s v="SmallKitchenAppliances"/>
    <x v="17"/>
    <s v="Kettles&amp;HotWaterDispensers"/>
    <n v="949"/>
    <n v="2385"/>
    <n v="0.6"/>
    <x v="0"/>
    <n v="4.0999999999999996"/>
    <n v="4"/>
    <n v="3.9599999999999995"/>
    <n v="2311"/>
    <n v="13.321391805804025"/>
    <n v="2193139"/>
    <n v="1436"/>
    <x v="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96TWZRJC"/>
    <s v="Sounce 360 Adjustable Mobile Phone Holder, Universal Phone Holder Clip Lazy Bracket Flexible Gooseneck Clamp Long Arms Mount for Mobile Tabletop Stand for Bedroom, Office, Bathroom, White"/>
    <x v="0"/>
    <s v="Mobiles&amp;Accessories"/>
    <s v="MobileAccessories"/>
    <x v="94"/>
    <s v="Mounts"/>
    <n v="499"/>
    <n v="1899"/>
    <n v="0.74"/>
    <x v="0"/>
    <n v="4.0999999999999996"/>
    <n v="4"/>
    <n v="4.1999999999999993"/>
    <n v="1475"/>
    <n v="13.310162701445494"/>
    <n v="736025"/>
    <n v="1400"/>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1NBX5RSB"/>
    <s v="HP 65W AC Laptops Charger Adapter 4.5mm for HP Pavilion Black (Without Power Cable)"/>
    <x v="1"/>
    <s v="Accessories&amp;Peripherals"/>
    <s v="LaptopAccessories"/>
    <x v="101"/>
    <s v="LaptopChargers&amp;PowerSupplies"/>
    <n v="770"/>
    <n v="1547"/>
    <n v="0.5"/>
    <x v="0"/>
    <n v="4.3"/>
    <n v="4"/>
    <n v="3.9"/>
    <n v="2585"/>
    <n v="13.309251230123063"/>
    <n v="1990450"/>
    <n v="777"/>
    <x v="1"/>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VRMK55F"/>
    <s v="Zebronics Zeb Buds C2 in Ear Type C Wired Earphones with Mic, Braided 1.2 Metre Cable, Metallic Design, 10mm Drivers, in Line Mic &amp; Volume Controller (Blue)"/>
    <x v="0"/>
    <s v="Headphones,Earbuds&amp;Accessories"/>
    <s v="Headphones"/>
    <x v="7"/>
    <s v="In-Ear"/>
    <n v="399"/>
    <n v="699"/>
    <n v="0.43"/>
    <x v="1"/>
    <n v="3.4"/>
    <n v="3"/>
    <n v="3.7555555555555551"/>
    <n v="3454"/>
    <n v="13.288838238645036"/>
    <n v="1378146"/>
    <n v="300"/>
    <x v="0"/>
    <s v="Metallic Design, Sturdy Built|Comfortable Fit|Extra Ear tips|Compatible with Phone, Tablet, Audio Devices with Type C Input Port"/>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7DXRGWDJ"/>
    <s v="Philips Handheld Garment Steamer GC360/30 - Vertical &amp; Horizontal Steaming, 1200 Watt, up to 22g/min"/>
    <x v="2"/>
    <s v="Kitchen&amp;HomeAppliances"/>
    <s v="Vacuum,Cleaning&amp;Ironing"/>
    <x v="32"/>
    <s v="Irons,Steamers&amp;Accessories"/>
    <n v="4280"/>
    <n v="5995"/>
    <n v="0.28999999999999998"/>
    <x v="1"/>
    <n v="3.8"/>
    <n v="4"/>
    <n v="3.9999999999999996"/>
    <n v="2112"/>
    <n v="13.299597988209252"/>
    <n v="9039360"/>
    <n v="1715"/>
    <x v="1"/>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B21XL94T"/>
    <s v="Toshiba 108 cm (43 inches) V Series Full HD Smart Android LED TV 43V35KP (Silver)"/>
    <x v="0"/>
    <s v="HomeTheater,TV&amp;Video"/>
    <s v="Televisions"/>
    <x v="22"/>
    <s v="SmartTelevisions"/>
    <n v="21990"/>
    <n v="34990"/>
    <n v="0.37"/>
    <x v="1"/>
    <n v="4.3"/>
    <n v="4"/>
    <n v="4.13"/>
    <n v="1657"/>
    <n v="13.296884093264872"/>
    <n v="36437430"/>
    <n v="13000"/>
    <x v="1"/>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KH58JZR"/>
    <s v="Portronics Konnect L POR-1403 Fast Charging 3A Type-C Cable 1.2 Meter with Charge &amp; Sync Function for All Type-C Devices (White)"/>
    <x v="1"/>
    <s v="Accessories&amp;Peripherals"/>
    <s v="Cables&amp;Accessories"/>
    <x v="0"/>
    <s v="Cables"/>
    <n v="210"/>
    <n v="399"/>
    <n v="0.47"/>
    <x v="1"/>
    <n v="4.0999999999999996"/>
    <n v="4"/>
    <n v="4.1086956521739131"/>
    <n v="1717"/>
    <n v="13.29172559009994"/>
    <n v="360570"/>
    <n v="189"/>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09P2LK08"/>
    <s v="Bajaj Minor 1000 Watts Radiant Room Heater (Steel, ISI Approved)"/>
    <x v="2"/>
    <s v="Heating,Cooling&amp;AirQuality"/>
    <s v="RoomHeaters"/>
    <x v="97"/>
    <s v="ElectricHeaters"/>
    <n v="749"/>
    <n v="1129"/>
    <n v="0.34"/>
    <x v="1"/>
    <n v="4"/>
    <n v="4"/>
    <n v="3.9117647058823519"/>
    <n v="2446"/>
    <n v="13.255538762464347"/>
    <n v="1832054"/>
    <n v="380"/>
    <x v="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8CF4SCNP"/>
    <s v="Quantum QHM-7406 Full-Sized Keyboard with () Rupee Symbol, Hotkeys and 3-pieces LED function for Desktop/Laptop/Smart TV Spill-Resistant Wired USB Keyboard with 10 million keystrokes lifespan (Black)"/>
    <x v="1"/>
    <s v="Accessories&amp;Peripherals"/>
    <s v="Keyboards,Mice&amp;InputDevices"/>
    <x v="45"/>
    <s v="Keyboards"/>
    <n v="299"/>
    <n v="599"/>
    <n v="0.5"/>
    <x v="0"/>
    <n v="3.8"/>
    <n v="4"/>
    <n v="3.8"/>
    <n v="3066"/>
    <n v="13.249512348733443"/>
    <n v="916734"/>
    <n v="300"/>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B2DJ5RVQ"/>
    <s v="WeCool B1 Mobile Holder for Bikes or Bike Mobile Holder for Maps and GPS Navigation, one Click Locking, Firm Gripping, Anti Shake and Stable Cradle Clamp with 360¬∞ Rotation Bicycle Phone Mount"/>
    <x v="0"/>
    <s v="Mobiles&amp;Accessories"/>
    <s v="MobileAccessories"/>
    <x v="94"/>
    <s v="Mounts"/>
    <n v="689"/>
    <n v="1999"/>
    <n v="0.66"/>
    <x v="0"/>
    <n v="4.3"/>
    <n v="4"/>
    <n v="4.3"/>
    <n v="1193"/>
    <n v="13.231118605211405"/>
    <n v="821977"/>
    <n v="1310"/>
    <x v="1"/>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B9959XF3"/>
    <s v="Acer 80 cm (32 inches) S Series HD Ready Android Smart LED TV AR32AR2841HDSB (Black)"/>
    <x v="0"/>
    <s v="HomeTheater,TV&amp;Video"/>
    <s v="Televisions"/>
    <x v="22"/>
    <s v="SmartTelevisions"/>
    <n v="12499"/>
    <n v="22990"/>
    <n v="0.46"/>
    <x v="1"/>
    <n v="4.3"/>
    <n v="4"/>
    <n v="4.1210526315789471"/>
    <n v="1611"/>
    <n v="13.217720128096225"/>
    <n v="20135889"/>
    <n v="10491"/>
    <x v="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BM4KTNL1"/>
    <s v="FIGMENT Handheld Milk Frother Rechargeable, 3-Speed Electric Frother for Coffee with 2 Whisks and Coffee Decoration Tool, Coffee Frother Mixer, CRESCENT ENTERPRISES VRW0.50BK (A1)"/>
    <x v="2"/>
    <s v="Kitchen&amp;HomeAppliances"/>
    <s v="SmallKitchenAppliances"/>
    <x v="73"/>
    <s v="HandBlenders"/>
    <n v="699"/>
    <n v="1599"/>
    <n v="0.56000000000000005"/>
    <x v="0"/>
    <n v="4.7"/>
    <n v="5"/>
    <n v="4.0818181818181811"/>
    <n v="1729"/>
    <n v="13.217115457316627"/>
    <n v="1208571"/>
    <n v="900"/>
    <x v="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7R679HTT"/>
    <s v="AGARO Imperial 240-Watt Slow Juicer with Cold Press Technology"/>
    <x v="2"/>
    <s v="Kitchen&amp;HomeAppliances"/>
    <s v="SmallKitchenAppliances"/>
    <x v="142"/>
    <s v="Juicers"/>
    <n v="12609"/>
    <n v="23999"/>
    <n v="0.47"/>
    <x v="1"/>
    <n v="4.4000000000000004"/>
    <n v="4"/>
    <n v="3.9333333333333331"/>
    <n v="2288"/>
    <n v="13.214606784519868"/>
    <n v="28849392"/>
    <n v="11390"/>
    <x v="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9163Q5CD"/>
    <s v="Verilux¬Æ USB C Hub Multiport Adapter- 6 in 1 Portable Aluminum Type C Hub with 4K HDMI Output, USB 2.0/3.0 Ports, SD/Micro SD Card Reader Compatible for MacBook Pro 2016-2020, MacBook Air 2018-2020, Type-C Devices"/>
    <x v="1"/>
    <s v="Accessories&amp;Peripherals"/>
    <s v="USBHubs"/>
    <x v="98"/>
    <s v="USBHubs"/>
    <n v="1187"/>
    <n v="1929"/>
    <n v="0.38"/>
    <x v="1"/>
    <n v="4.0999999999999996"/>
    <n v="4"/>
    <n v="4.0999999999999996"/>
    <n v="1662"/>
    <n v="13.205658221800029"/>
    <n v="1972794"/>
    <n v="742"/>
    <x v="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7T4D9FNY"/>
    <s v="iBELL SEK15L Premium 1.5 Litre Stainless Steel Electric Kettle,1500W Auto Cut-Off Feature,Silver with Black"/>
    <x v="2"/>
    <s v="Kitchen&amp;HomeAppliances"/>
    <s v="SmallKitchenAppliances"/>
    <x v="17"/>
    <s v="Kettles&amp;HotWaterDispensers"/>
    <n v="664"/>
    <n v="1490"/>
    <n v="0.55000000000000004"/>
    <x v="0"/>
    <n v="4"/>
    <n v="4"/>
    <n v="3.9499999999999993"/>
    <n v="2198"/>
    <n v="13.201789655975119"/>
    <n v="1459472"/>
    <n v="826"/>
    <x v="1"/>
    <s v="1.5 LTR | 1500W|1 Year Standard Warranty + 1 Year Additional Warranty on Free Registration"/>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8H6B3G96"/>
    <s v="Philips EasySpeed Plus Steam Iron GC2147/30-2400W, Quick Heat up with up to 30 g/min steam, 150g steam Boost, Scratch Resistant Ceramic Soleplate, Vertical steam, Drip-Stop"/>
    <x v="2"/>
    <s v="Kitchen&amp;HomeAppliances"/>
    <s v="Vacuum,Cleaning&amp;Ironing"/>
    <x v="32"/>
    <s v="Irons,Steamers&amp;Accessories"/>
    <n v="3349"/>
    <n v="3995"/>
    <n v="0.16"/>
    <x v="1"/>
    <n v="4.3"/>
    <n v="4"/>
    <n v="4.0068965517241377"/>
    <n v="1954"/>
    <n v="13.187284610801553"/>
    <n v="6543946"/>
    <n v="646"/>
    <x v="1"/>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B997FBZT"/>
    <s v="Acer 139 cm (55 inches) H Series 4K Ultra HD Android Smart LED TV AR55AR2851UDPRO (Black)"/>
    <x v="0"/>
    <s v="HomeTheater,TV&amp;Video"/>
    <s v="Televisions"/>
    <x v="22"/>
    <s v="SmartTelevisions"/>
    <n v="35999"/>
    <n v="49990"/>
    <n v="0.28000000000000003"/>
    <x v="1"/>
    <n v="4.3"/>
    <n v="4"/>
    <n v="4.1111111111111107"/>
    <n v="1611"/>
    <n v="13.185834042928404"/>
    <n v="57994389"/>
    <n v="13991"/>
    <x v="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1KNVNS9"/>
    <s v="Themisto 350 Watts Egg Boiler-Blue"/>
    <x v="2"/>
    <s v="Kitchen&amp;HomeAppliances"/>
    <s v="SmallKitchenAppliances"/>
    <x v="54"/>
    <s v="EggBoilers"/>
    <n v="368"/>
    <n v="699"/>
    <n v="0.47"/>
    <x v="1"/>
    <n v="4.0999999999999996"/>
    <n v="4"/>
    <n v="4.26"/>
    <n v="1240"/>
    <n v="13.179467789184589"/>
    <n v="456320"/>
    <n v="331"/>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8WKCTFF3"/>
    <s v="ZEBRONICS Aluminium Alloy Laptop Stand, Compatible with 9-15.6 inch Laptops, 7 Angles Adjustable, Anti Slip Silicon Rubber Pads, Foldable, Velvet Pouch Inside, Zeb-NS2000 (Dark Grey)"/>
    <x v="1"/>
    <s v="Accessories&amp;Peripherals"/>
    <s v="LaptopAccessories"/>
    <x v="56"/>
    <s v="Lapdesks"/>
    <n v="899"/>
    <n v="1999"/>
    <n v="0.55000000000000004"/>
    <x v="0"/>
    <n v="4.4000000000000004"/>
    <n v="4"/>
    <n v="4.0857142857142863"/>
    <n v="1667"/>
    <n v="13.16497241774703"/>
    <n v="1498633"/>
    <n v="1100"/>
    <x v="1"/>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97R4D42G"/>
    <s v="Bajaj New Shakti Neo 10L Vertical Storage Water Heater (Geyser 10 Litres) 4 Star BEE Rated Heater For Water Heating with Titanium Armour, Swirl Flow Technology, Glasslined Tank(White), 1 Yr Warranty"/>
    <x v="2"/>
    <s v="Heating,Cooling&amp;AirQuality"/>
    <s v="WaterHeaters&amp;Geysers"/>
    <x v="74"/>
    <s v="StorageWaterHeaters"/>
    <n v="4999"/>
    <n v="9650"/>
    <n v="0.48"/>
    <x v="1"/>
    <n v="4.2"/>
    <n v="4"/>
    <n v="4.05"/>
    <n v="1772"/>
    <n v="13.157270379183716"/>
    <n v="8858228"/>
    <n v="4651"/>
    <x v="1"/>
    <s v="Titanium Armour and Swirl Flow Technology|Copper element with efficient longer life|Suitable for 8 bar pressure|Unique Weldfree joint in outer metal body|It comes with Titanium glass lined enamel coated mild steel tank|Installation is not provided free by the brand."/>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1N90RZ4M"/>
    <s v="Tata Sky Universal Remote"/>
    <x v="0"/>
    <s v="HomeTheater,TV&amp;Video"/>
    <s v="Accessories"/>
    <x v="136"/>
    <s v="RemoteControls"/>
    <n v="230"/>
    <n v="499"/>
    <n v="0.54"/>
    <x v="0"/>
    <n v="3.7"/>
    <n v="4"/>
    <n v="3.7895833333333342"/>
    <n v="2960"/>
    <n v="13.155305131335702"/>
    <n v="680800"/>
    <n v="269"/>
    <x v="0"/>
    <s v="Universal remote control|Ensures long lastinga and consistent performance|Sturdy built"/>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8LVVTGZK"/>
    <s v="Lifelong LLSM120G Sandwich Griller , Classic Pro 750 W Sandwich Maker with 4 Slice Non-Stick Fixed Plates for Sandwiches at Home with 1 Year Warranty (Black)"/>
    <x v="2"/>
    <s v="Kitchen&amp;HomeAppliances"/>
    <s v="SmallKitchenAppliances"/>
    <x v="35"/>
    <s v="SandwichMakers"/>
    <n v="929"/>
    <n v="1300"/>
    <n v="0.28999999999999998"/>
    <x v="1"/>
    <n v="3.9"/>
    <n v="4"/>
    <n v="4.08"/>
    <n v="1672"/>
    <n v="13.15186343912657"/>
    <n v="1553288"/>
    <n v="371"/>
    <x v="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D2NMTTV"/>
    <s v="Black + Decker BD BXIR2201IN 2200-Watt Cord &amp; Cordless Steam Iron (Green)"/>
    <x v="2"/>
    <s v="Kitchen&amp;HomeAppliances"/>
    <s v="Vacuum,Cleaning&amp;Ironing"/>
    <x v="32"/>
    <s v="Irons,Steamers&amp;Accessories"/>
    <n v="3199"/>
    <n v="3500"/>
    <n v="0.09"/>
    <x v="1"/>
    <n v="4.2"/>
    <n v="4"/>
    <n v="3.9964285714285706"/>
    <n v="1899"/>
    <n v="13.103304569522196"/>
    <n v="6074901"/>
    <n v="301"/>
    <x v="1"/>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B2C5MJN6"/>
    <s v="Hisense 126 cm (50 inches) Bezelless Series 4K Ultra HD Smart LED Google TV 50A6H (Black)"/>
    <x v="0"/>
    <s v="HomeTheater,TV&amp;Video"/>
    <s v="Televisions"/>
    <x v="22"/>
    <s v="SmartTelevisions"/>
    <n v="32990"/>
    <n v="54990"/>
    <n v="0.4"/>
    <x v="1"/>
    <n v="4.0999999999999996"/>
    <n v="4"/>
    <n v="4.0999999999999996"/>
    <n v="1555"/>
    <n v="13.087239329880047"/>
    <n v="51299450"/>
    <n v="22000"/>
    <x v="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7D8VBYB4"/>
    <s v="SUJATA Powermatic Plus, Juicer Mixer Grinder, 900 Watts, 2 Jars (White)"/>
    <x v="2"/>
    <s v="Kitchen&amp;HomeAppliances"/>
    <s v="SmallKitchenAppliances"/>
    <x v="71"/>
    <s v="JuicerMixerGrinders"/>
    <n v="5865"/>
    <n v="7776"/>
    <n v="0.25"/>
    <x v="1"/>
    <n v="4.4000000000000004"/>
    <n v="4"/>
    <n v="3.8000000000000003"/>
    <n v="2737"/>
    <n v="13.062247086432292"/>
    <n v="16052505"/>
    <n v="1911"/>
    <x v="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9Q8WQ5QJ"/>
    <s v="Portronics Konnect L 60W PD Type C to Type C Mobile Charging Cable, 1.2M, Fast Data Sync, Tangle Resistant, TPE+Nylon Braided(Grey)"/>
    <x v="1"/>
    <s v="Accessories&amp;Peripherals"/>
    <s v="Cables&amp;Accessories"/>
    <x v="0"/>
    <s v="Cables"/>
    <n v="249"/>
    <n v="499"/>
    <n v="0.5"/>
    <x v="0"/>
    <n v="4.0999999999999996"/>
    <n v="4"/>
    <n v="4.1088235294117652"/>
    <n v="1508"/>
    <n v="13.06067314107794"/>
    <n v="375492"/>
    <n v="250"/>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8FTFXNNB"/>
    <s v="HP w100 480P 30 FPS Digital Webcam with Built-in Mic, Plug and Play Setup, Wide-Angle View for Video Calling on Skype, Zoom, Microsoft Teams and Other Apps (Black)"/>
    <x v="0"/>
    <s v="Cameras&amp;Photography"/>
    <s v="VideoCameras"/>
    <x v="143"/>
    <s v="VideoCameras"/>
    <n v="499"/>
    <n v="1999"/>
    <n v="0.75"/>
    <x v="0"/>
    <n v="3.7"/>
    <n v="4"/>
    <n v="3.7"/>
    <n v="3369"/>
    <n v="13.052230633223953"/>
    <n v="1681131"/>
    <n v="1500"/>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76VQS87V"/>
    <s v="Syska SDI-07 1000 W Stellar with Golden American Heritage Soleplate Dry Iron (Blue)"/>
    <x v="2"/>
    <s v="Kitchen&amp;HomeAppliances"/>
    <s v="Vacuum,Cleaning&amp;Ironing"/>
    <x v="32"/>
    <s v="Irons,Steamers&amp;Accessories"/>
    <n v="457"/>
    <n v="799"/>
    <n v="0.43"/>
    <x v="1"/>
    <n v="4.3"/>
    <n v="4"/>
    <n v="3.988888888888888"/>
    <n v="1868"/>
    <n v="13.05008599105556"/>
    <n v="853676"/>
    <n v="342"/>
    <x v="0"/>
    <s v="Golden American Heritage Soleplate,Overheat Safety, Multi Fabric Select, Swivel Cord, Dry Iron 1000W"/>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8D9MNH4B"/>
    <s v="HP Deskjet 2723 AIO Printer, Copy, Scan, WiFi, Bluetooth, USB, Simple Setup Smart App, Ideal for Home."/>
    <x v="1"/>
    <s v="Printers,Inks&amp;Accessories"/>
    <s v="Printers"/>
    <x v="103"/>
    <s v="Printers"/>
    <n v="5899"/>
    <n v="7005"/>
    <n v="0.16"/>
    <x v="1"/>
    <n v="3.6"/>
    <n v="4"/>
    <n v="3.6"/>
    <n v="4199"/>
    <n v="13.043697445432441"/>
    <n v="24769901"/>
    <n v="1106"/>
    <x v="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9GFN8WZL"/>
    <s v="Portronics Ruffpad 8.5M Multicolor LCD Writing Pad with Screen 21.5cm (8.5-inch) for Drawing, Playing, Handwriting Gifts for Kids &amp; Adults, India's first notepad to save and share your child's first creatives via Ruffpad app on your Smartphone(Black)"/>
    <x v="1"/>
    <s v="Accessories&amp;Peripherals"/>
    <s v="Keyboards,Mice&amp;InputDevices"/>
    <x v="87"/>
    <s v="GraphicTablets"/>
    <n v="378"/>
    <n v="999"/>
    <n v="0.62"/>
    <x v="0"/>
    <n v="4.0999999999999996"/>
    <n v="4"/>
    <n v="4.0125000000000002"/>
    <n v="1779"/>
    <n v="13.042310259264438"/>
    <n v="672462"/>
    <n v="621"/>
    <x v="0"/>
    <s v="Easy Electronic Writing|Environment Friendly|Single-Tap Erase|Long Battery Life"/>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DSXK8JX"/>
    <s v="Kodak 80 cm (32 inches) HD Ready Certified Android Smart LED TV 32HDX7XPROBL (Black)"/>
    <x v="0"/>
    <s v="HomeTheater,TV&amp;Video"/>
    <s v="Televisions"/>
    <x v="22"/>
    <s v="SmartTelevisions"/>
    <n v="10499"/>
    <n v="19499"/>
    <n v="0.46"/>
    <x v="1"/>
    <n v="4.2"/>
    <n v="4"/>
    <n v="4.0999999999999996"/>
    <n v="1510"/>
    <n v="13.034984303790003"/>
    <n v="15853490"/>
    <n v="9000"/>
    <x v="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0ZRBWPA0"/>
    <s v="Eveready Red 1012 AAA Batteries - Pack of 10"/>
    <x v="0"/>
    <s v="GeneralPurposeBatteries&amp;BatteryChargers"/>
    <s v="DisposableBatteries"/>
    <x v="24"/>
    <s v="Batteries"/>
    <n v="159"/>
    <n v="180"/>
    <n v="0.12"/>
    <x v="1"/>
    <n v="4.3"/>
    <n v="4"/>
    <n v="4.3499999999999996"/>
    <n v="989"/>
    <n v="13.031013096499342"/>
    <n v="157251"/>
    <n v="21"/>
    <x v="2"/>
    <s v="Think Battery - Think Eveready - Eveready Red 1012 AAA batteries are the No. 1 choice to Power your devices|Trusted by Millions - dependable performance from India's No. 1 Battery Brand"/>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8YD264ZS"/>
    <s v="Tarkan Portable Folding Laptop Desk for Bed, Lapdesk with Handle, Drawer, Cup &amp; Mobile/Tablet Holder for Study, Eating, Work (Black)"/>
    <x v="1"/>
    <s v="Accessories&amp;Peripherals"/>
    <s v="LaptopAccessories"/>
    <x v="56"/>
    <s v="Lapdesks"/>
    <n v="999"/>
    <n v="2499"/>
    <n v="0.6"/>
    <x v="0"/>
    <n v="4.3"/>
    <n v="4"/>
    <n v="4.0333333333333332"/>
    <n v="1690"/>
    <n v="13.020179217310892"/>
    <n v="1688310"/>
    <n v="1500"/>
    <x v="1"/>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7VVXJ2P5"/>
    <s v="SVM Products Unbreakable Set Top Box Stand with Dual Remote Holder (Black)"/>
    <x v="0"/>
    <s v="HomeTheater,TV&amp;Video"/>
    <s v="Accessories"/>
    <x v="134"/>
    <s v="TVMounts,Stands&amp;Turntables"/>
    <n v="96"/>
    <n v="399"/>
    <n v="0.76"/>
    <x v="0"/>
    <n v="3.6"/>
    <n v="4"/>
    <n v="4"/>
    <n v="1796"/>
    <n v="13.018192308435895"/>
    <n v="172416"/>
    <n v="303"/>
    <x v="2"/>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9PLD9TCD"/>
    <s v="Kodak 126 cm (50 inches) Bezel-Less Design Series 4K Ultra HD Smart Android LED TV 50UHDX7XPROBL (Black)"/>
    <x v="0"/>
    <s v="HomeTheater,TV&amp;Video"/>
    <s v="Televisions"/>
    <x v="22"/>
    <s v="SmartTelevisions"/>
    <n v="26999"/>
    <n v="42999"/>
    <n v="0.37"/>
    <x v="1"/>
    <n v="4.2"/>
    <n v="4"/>
    <n v="4.0933333333333337"/>
    <n v="1510"/>
    <n v="13.013789207361079"/>
    <n v="40768490"/>
    <n v="16000"/>
    <x v="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GM3YMF"/>
    <s v="Heart Home Waterproof Round Non Wovan Laundry Bag/Hamper|Metalic Printed With Handles|Foldable Bin &amp; 45 Liter Capicity|Size 37 x 37 x 49, Pack of 1 (Grey &amp; Black)-HEARTXY11447"/>
    <x v="2"/>
    <s v="HomeStorage&amp;Organization"/>
    <s v="LaundryOrganization"/>
    <x v="99"/>
    <s v="LaundryBaskets"/>
    <n v="199"/>
    <n v="499"/>
    <n v="0.6"/>
    <x v="0"/>
    <n v="4.0999999999999996"/>
    <n v="4"/>
    <n v="3.9428571428571426"/>
    <n v="1996"/>
    <n v="13.012919227204483"/>
    <n v="397204"/>
    <n v="300"/>
    <x v="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5LPT5F4"/>
    <s v="Solidaire 550-Watt Mixer Grinder with 3 Jars (Black) (SLD-550-B)"/>
    <x v="2"/>
    <s v="Kitchen&amp;HomeAppliances"/>
    <s v="SmallKitchenAppliances"/>
    <x v="41"/>
    <s v="MixerGrinders"/>
    <n v="1649"/>
    <n v="2800"/>
    <n v="0.41"/>
    <x v="1"/>
    <n v="3.9"/>
    <n v="4"/>
    <n v="3.8999999999999995"/>
    <n v="2162"/>
    <n v="13.006720425812455"/>
    <n v="3565138"/>
    <n v="1151"/>
    <x v="1"/>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0GGGOYEU"/>
    <s v="Storite USB 2.0 A to Mini 5 pin B Cable for External HDDS/Camera/Card Readers (150cm - 1.5M)"/>
    <x v="1"/>
    <s v="Accessories&amp;Peripherals"/>
    <s v="Cables&amp;Accessories"/>
    <x v="0"/>
    <s v="Cables"/>
    <n v="299"/>
    <n v="699"/>
    <n v="0.56999999999999995"/>
    <x v="0"/>
    <n v="3.9"/>
    <n v="4"/>
    <n v="4.1089552238805975"/>
    <n v="1454"/>
    <n v="12.996062418828751"/>
    <n v="434746"/>
    <n v="400"/>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9YLXYP7Y"/>
    <s v="Ambrane 60W / 3A Fast Charging Output Cable with Type-C to USB for Mobile, Neckband, True Wireless Earphone Charging, 480mbps Data Sync Speed, 1m Length (ACT - AZ10, Black)"/>
    <x v="1"/>
    <s v="Accessories&amp;Peripherals"/>
    <s v="Cables&amp;Accessories"/>
    <x v="0"/>
    <s v="Cables"/>
    <n v="179"/>
    <n v="399"/>
    <n v="0.55000000000000004"/>
    <x v="0"/>
    <n v="4"/>
    <n v="4"/>
    <n v="4.1121212121212123"/>
    <n v="1423"/>
    <n v="12.96761531964011"/>
    <n v="254717"/>
    <n v="220"/>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7ZR4S1G4"/>
    <s v="Universal Remote Control for All Sony TV for All LCD LED and Bravia TVs Remote"/>
    <x v="0"/>
    <s v="HomeTheater,TV&amp;Video"/>
    <s v="Accessories"/>
    <x v="136"/>
    <s v="RemoteControls"/>
    <n v="239"/>
    <n v="699"/>
    <n v="0.66"/>
    <x v="0"/>
    <n v="4.4000000000000004"/>
    <n v="4"/>
    <n v="3.7914893617021281"/>
    <n v="2640"/>
    <n v="12.973598491384552"/>
    <n v="630960"/>
    <n v="460"/>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78XFKBZL"/>
    <s v="Prestige Clean Home Water Purifier Cartridge"/>
    <x v="2"/>
    <s v="Kitchen&amp;HomeAppliances"/>
    <s v="WaterPurifiers&amp;Accessories"/>
    <x v="83"/>
    <s v="WaterCartridges"/>
    <n v="600"/>
    <n v="640"/>
    <n v="0.06"/>
    <x v="1"/>
    <n v="3.8"/>
    <n v="4"/>
    <n v="3.8"/>
    <n v="2593"/>
    <n v="12.973085892642633"/>
    <n v="1555800"/>
    <n v="40"/>
    <x v="1"/>
    <s v="The Activated Carbon Media Traps And Destroys The Microbes In The Water And Removes The Unwanted Chemicals In It,Making It Safe To Drink|The Cartridge, Doesn'T Just Remove Harmful Pathogens As Per Usepa Guidelines, But Also Removes Odour"/>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9YLX91QR"/>
    <s v="Ambrane 60W / 3A Fast Charging Output Cable with Type-C to USB for Mobile, Neckband, True Wireless Earphone Charging, 480mbps Data Sync Speed, 1m Length (ACT - AZ10, White)"/>
    <x v="1"/>
    <s v="Accessories&amp;Peripherals"/>
    <s v="Cables&amp;Accessories"/>
    <x v="0"/>
    <s v="Cables"/>
    <n v="179"/>
    <n v="399"/>
    <n v="0.55000000000000004"/>
    <x v="0"/>
    <n v="4"/>
    <n v="4"/>
    <n v="4.1138461538461533"/>
    <n v="1423"/>
    <n v="12.973054940600674"/>
    <n v="254717"/>
    <n v="220"/>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YLYB9PB"/>
    <s v="Ambrane 60W / 3A Fast Charging Output Cable with Micro to USB for Mobile, Neckband, True Wireless Earphone Charging, 480mbps Data Sync Speed, 1m Length (ACM - AZ1, Black)"/>
    <x v="1"/>
    <s v="Accessories&amp;Peripherals"/>
    <s v="Cables&amp;Accessories"/>
    <x v="0"/>
    <s v="Cables"/>
    <n v="149"/>
    <n v="399"/>
    <n v="0.63"/>
    <x v="0"/>
    <n v="4"/>
    <n v="4"/>
    <n v="4.1156249999999996"/>
    <n v="1423"/>
    <n v="12.978664549716258"/>
    <n v="212027"/>
    <n v="250"/>
    <x v="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MZ6WZ6V"/>
    <s v="INOVERA World Map Extended Anti Slip Rubber Gaming Stitched Mouse Pad Desk Mat for Computer Laptop (Black, 900L x 400B x 2H mm)"/>
    <x v="1"/>
    <s v="Accessories&amp;Peripherals"/>
    <s v="Keyboards,Mice&amp;InputDevices"/>
    <x v="68"/>
    <s v="Keyboard&amp;MiceAccessories"/>
    <n v="499"/>
    <n v="999"/>
    <n v="0.5"/>
    <x v="0"/>
    <n v="4.4000000000000004"/>
    <n v="4"/>
    <n v="4.3000000000000007"/>
    <n v="1030"/>
    <n v="12.957012260719123"/>
    <n v="513970"/>
    <n v="500"/>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XBJ1CTN"/>
    <s v="MI Xiaomi 22.5W Fast USB Type C Charger Combo for Tablets - White"/>
    <x v="0"/>
    <s v="Mobiles&amp;Accessories"/>
    <s v="MobileAccessories"/>
    <x v="5"/>
    <s v="Chargers"/>
    <n v="649"/>
    <n v="999"/>
    <n v="0.35"/>
    <x v="1"/>
    <n v="4.2"/>
    <n v="4"/>
    <n v="4.1333333333333337"/>
    <n v="1315"/>
    <n v="12.892924342348806"/>
    <n v="853435"/>
    <n v="350"/>
    <x v="1"/>
    <s v="22.5W Universal Fast Charging"/>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2"/>
    <s v="Kitchen&amp;HomeAppliances"/>
    <s v="Coffee,Tea&amp;Espresso"/>
    <x v="122"/>
    <s v="DripCoffeeMachines"/>
    <n v="293"/>
    <n v="499"/>
    <n v="0.41"/>
    <x v="1"/>
    <n v="4.0999999999999996"/>
    <n v="4"/>
    <n v="4.0749999999999993"/>
    <n v="1456"/>
    <n v="12.891097673462708"/>
    <n v="426608"/>
    <n v="206"/>
    <x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0P93X2H6"/>
    <s v="Classmate Pulse Spiral Notebook - 240 mm x 180 mm, Soft Cover, 200 Pages, Unruled"/>
    <x v="4"/>
    <s v="OfficePaperProducts"/>
    <s v="Paper"/>
    <x v="76"/>
    <s v="Stationery"/>
    <n v="67"/>
    <n v="75"/>
    <n v="0.11"/>
    <x v="1"/>
    <n v="4.0999999999999996"/>
    <n v="4"/>
    <n v="4.1500000000000004"/>
    <n v="1269"/>
    <n v="12.880785441967221"/>
    <n v="85023"/>
    <n v="8"/>
    <x v="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9HSKYMB3"/>
    <s v="MI REDMI 9i Sport (Carbon Black, 64 GB) (4 GB RAM)"/>
    <x v="0"/>
    <s v="Mobiles&amp;Accessories"/>
    <s v="Smartphones&amp;BasicMobiles"/>
    <x v="3"/>
    <s v="Smartphones"/>
    <n v="7915"/>
    <n v="9999"/>
    <n v="0.21"/>
    <x v="1"/>
    <n v="4.3"/>
    <n v="4"/>
    <n v="4.0999999999999996"/>
    <n v="1376"/>
    <n v="12.869629155053385"/>
    <n v="10891040"/>
    <n v="2084"/>
    <x v="1"/>
    <s v="Operating System Android 10|Primary Clock Speed 2 GHz|Secondary Clock Speed 1.5 GHz"/>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8J7VCT12"/>
    <s v="KENT 16068 Zoom Vacuum Cleaner for Home and Car 130 W | Cordless, Hoseless, Rechargeable HEPA Filters Vacuum Cleaner with Cyclonic Technology | Bagless Design and Multi Nozzle Operation | Blue"/>
    <x v="2"/>
    <s v="Kitchen&amp;HomeAppliances"/>
    <s v="Vacuum,Cleaning&amp;Ironing"/>
    <x v="47"/>
    <s v="Vacuums&amp;FloorCare"/>
    <n v="6999"/>
    <n v="14999"/>
    <n v="0.53"/>
    <x v="0"/>
    <n v="4.0999999999999996"/>
    <n v="4"/>
    <n v="3.9714285714285711"/>
    <n v="1728"/>
    <n v="12.858671544716435"/>
    <n v="12094272"/>
    <n v="8000"/>
    <x v="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94GFWBH"/>
    <s v="Lapster 1.5 mtr USB 2.0 Type A Male to USB A Male Cable for computer and laptop"/>
    <x v="1"/>
    <s v="Accessories&amp;Peripherals"/>
    <s v="Cables&amp;Accessories"/>
    <x v="0"/>
    <s v="Cables"/>
    <n v="139"/>
    <n v="999"/>
    <n v="0.86"/>
    <x v="0"/>
    <n v="4"/>
    <n v="4"/>
    <n v="4.117460317460317"/>
    <n v="1313"/>
    <n v="12.840692662524503"/>
    <n v="182507"/>
    <n v="860"/>
    <x v="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4G2MWSB"/>
    <s v="Lapster 5 pin mini usb cable, usb b cable,camera cable usb2.0 for External HDDS/Card Readers/Camera etc."/>
    <x v="1"/>
    <s v="Accessories&amp;Peripherals"/>
    <s v="Cables&amp;Accessories"/>
    <x v="0"/>
    <s v="Cables"/>
    <n v="149"/>
    <n v="999"/>
    <n v="0.85"/>
    <x v="0"/>
    <n v="4"/>
    <n v="4"/>
    <n v="4.1193548387096772"/>
    <n v="1313"/>
    <n v="12.846600907712077"/>
    <n v="195637"/>
    <n v="850"/>
    <x v="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3XY5YT4"/>
    <s v="LG 108 cm (43 inches) 4K Ultra HD Smart LED TV 43UQ7500PSF (Ceramic Black)"/>
    <x v="0"/>
    <s v="HomeTheater,TV&amp;Video"/>
    <s v="Televisions"/>
    <x v="22"/>
    <s v="SmartTelevisions"/>
    <n v="30990"/>
    <n v="49990"/>
    <n v="0.38"/>
    <x v="1"/>
    <n v="4.3"/>
    <n v="4"/>
    <n v="4.0857142857142863"/>
    <n v="1376"/>
    <n v="12.824787241621147"/>
    <n v="42642240"/>
    <n v="19000"/>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7B5XJ572"/>
    <s v="iBELL MPK120L Premium Stainless Steel Multi Purpose Kettle/Cooker with Inner Pot 1.2 Litre (Silver)"/>
    <x v="2"/>
    <s v="Kitchen&amp;HomeAppliances"/>
    <s v="SmallKitchenAppliances"/>
    <x v="17"/>
    <s v="Kettles&amp;HotWaterDispensers"/>
    <n v="1456"/>
    <n v="3190"/>
    <n v="0.54"/>
    <x v="0"/>
    <n v="4.0999999999999996"/>
    <n v="4"/>
    <n v="3.9461538461538455"/>
    <n v="1776"/>
    <n v="12.823766542031688"/>
    <n v="2585856"/>
    <n v="1734"/>
    <x v="1"/>
    <s v="iBELL Premium 1.2 Litre Stainless Steel Multi Purpose Electric Kettle with Glass Lid"/>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7MP21WJD"/>
    <s v="Lint Roller with 40 Paper Sheets, 22 x 5 cm (Grey)"/>
    <x v="2"/>
    <s v="Kitchen&amp;HomeAppliances"/>
    <s v="Vacuum,Cleaning&amp;Ironing"/>
    <x v="32"/>
    <s v="Irons,Steamers&amp;Accessories"/>
    <n v="245"/>
    <n v="299"/>
    <n v="0.18"/>
    <x v="1"/>
    <n v="4.0999999999999996"/>
    <n v="4"/>
    <n v="3.9769230769230761"/>
    <n v="1660"/>
    <n v="12.807162307518237"/>
    <n v="406700"/>
    <n v="54"/>
    <x v="0"/>
    <s v="This product will be an excellent pick for you|This product comes in a proper packaging|It ensures you get the best usage for a longer period|It is made up of premium quality material"/>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B3XXSB1K"/>
    <s v="LG 139 cm (55 inches) 4K Ultra HD Smart LED TV 55UQ7500PSF (Ceramic Black)"/>
    <x v="0"/>
    <s v="HomeTheater,TV&amp;Video"/>
    <s v="Televisions"/>
    <x v="22"/>
    <s v="SmartTelevisions"/>
    <n v="47990"/>
    <n v="79990"/>
    <n v="0.4"/>
    <x v="1"/>
    <n v="4.3"/>
    <n v="4"/>
    <n v="4.0692307692307699"/>
    <n v="1376"/>
    <n v="12.773046572276252"/>
    <n v="66034240"/>
    <n v="32000"/>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2KVTRW8"/>
    <s v="KENT 16055 Amaze Cool Touch Electric Kettle 1.8 L 1500 W | Plastic Outer &amp; Stainless Steel Inside body | Auto shut off Over heating protection | Multipurpose hot water Kettle | 1 Year Warranty"/>
    <x v="2"/>
    <s v="Kitchen&amp;HomeAppliances"/>
    <s v="SmallKitchenAppliances"/>
    <x v="17"/>
    <s v="Kettles&amp;HotWaterDispensers"/>
    <n v="1199"/>
    <n v="1900"/>
    <n v="0.37"/>
    <x v="1"/>
    <n v="4"/>
    <n v="4"/>
    <n v="3.9333333333333322"/>
    <n v="1765"/>
    <n v="12.771496750350092"/>
    <n v="2116235"/>
    <n v="701"/>
    <x v="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B5GJRTHB"/>
    <s v="Wecool Moonwalk M1 ENC True Wireless in Ear Earbuds with Mic, Titanium Drivers for Rich Bass Experience, 40+ Hours Play Time, Type C Fast Charging, Low Latency, BT 5.3, IPX5, Deep Bass (Black)"/>
    <x v="0"/>
    <s v="Headphones,Earbuds&amp;Accessories"/>
    <s v="Headphones"/>
    <x v="7"/>
    <s v="In-Ear"/>
    <n v="889"/>
    <n v="1999"/>
    <n v="0.56000000000000005"/>
    <x v="0"/>
    <n v="4.2"/>
    <n v="4"/>
    <n v="3.8"/>
    <n v="2284"/>
    <n v="12.763767576742302"/>
    <n v="2030476"/>
    <n v="1110"/>
    <x v="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0S9BSJC8"/>
    <s v="Philips Viva Collection HR1832/00 1.5-Litre400-Watt Juicer (Ink Black)"/>
    <x v="2"/>
    <s v="Kitchen&amp;HomeAppliances"/>
    <s v="SmallKitchenAppliances"/>
    <x v="142"/>
    <s v="Juicers"/>
    <n v="6499"/>
    <n v="8995"/>
    <n v="0.28000000000000003"/>
    <x v="1"/>
    <n v="4.3"/>
    <n v="4"/>
    <n v="3.7"/>
    <n v="2810"/>
    <n v="12.760785128747532"/>
    <n v="18262190"/>
    <n v="2496"/>
    <x v="1"/>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94DQWV9B"/>
    <s v="Kanget [2 Pack] Type C Female to USB A Male Charger | Charging Cable Adapter Converter compatible for iPhone 14, 13, 12,11 Pro Max/Mini/XR/XS/X/SE, Samsung S20 ultra/S21/S10/S8/S9/MacBook Pro iPad (Grey)"/>
    <x v="1"/>
    <s v="Accessories&amp;Peripherals"/>
    <s v="Adapters"/>
    <x v="116"/>
    <s v="USBtoUSBAdapters"/>
    <n v="149"/>
    <n v="399"/>
    <n v="0.63"/>
    <x v="0"/>
    <n v="4"/>
    <n v="4"/>
    <n v="4"/>
    <n v="1540"/>
    <n v="12.751210554873678"/>
    <n v="229460"/>
    <n v="250"/>
    <x v="2"/>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8PPHFXG3"/>
    <s v="Posh 1.5 Meter High Speed Gold Plated HDMI Male to Female Extension Cable (Black)"/>
    <x v="0"/>
    <s v="HomeTheater,TV&amp;Video"/>
    <s v="Accessories"/>
    <x v="0"/>
    <s v="Cables"/>
    <n v="173"/>
    <n v="999"/>
    <n v="0.83"/>
    <x v="0"/>
    <n v="4.3"/>
    <n v="4"/>
    <n v="4.1213114754098363"/>
    <n v="1237"/>
    <n v="12.746065083173486"/>
    <n v="214001"/>
    <n v="826"/>
    <x v="2"/>
    <s v="perfect|100 % compatible"/>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93QCY6YJ"/>
    <s v="ZEBRONICS ZEB-USB150WF1 WiFi USB Mini Adapter Supports 150 Mbps Wireless Data, Comes with Advanced Security WPA/WPA2 encryption Standards"/>
    <x v="1"/>
    <s v="NetworkingDevices"/>
    <s v="NetworkAdapters"/>
    <x v="9"/>
    <s v="WirelessUSBAdapters"/>
    <n v="290"/>
    <n v="349"/>
    <n v="0.17"/>
    <x v="1"/>
    <n v="3.7"/>
    <n v="4"/>
    <n v="3.8666666666666671"/>
    <n v="1977"/>
    <n v="12.745408310743155"/>
    <n v="573330"/>
    <n v="59"/>
    <x v="0"/>
    <s v="Supports 150Mbps Wireless data transmission rate|Fully compliant with USB v2.0 High-speed mode|Advanced Security WPA/WPA2 encryption standards|IEEE 802.11 b/g/n client|Access Point mode for Hotspot|Miniature Design"/>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7TTSS5MP"/>
    <s v="Lifelong LLMG74 750 Watt Mixer Grinder with 3 Jars (White and Grey)"/>
    <x v="2"/>
    <s v="Kitchen&amp;HomeAppliances"/>
    <s v="SmallKitchenAppliances"/>
    <x v="41"/>
    <s v="MixerGrinders"/>
    <n v="1799"/>
    <n v="3299"/>
    <n v="0.45"/>
    <x v="1"/>
    <n v="3.8"/>
    <n v="4"/>
    <n v="3.9000000000000004"/>
    <n v="1846"/>
    <n v="12.739220892216943"/>
    <n v="3320954"/>
    <n v="1500"/>
    <x v="1"/>
    <s v="Warranty: 1 Year"/>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SGGRKV8"/>
    <s v="ZEBRONICS Zeb-Buds 30 3.5Mm Stereo Wired in Ear Earphones with Mic for Calling, Volume Control, Multifunction Button, 14Mm Drivers, Stylish Eartip,1.2 Meter Durable Cable and Lightweight Design(Red)"/>
    <x v="0"/>
    <s v="Headphones,Earbuds&amp;Accessories"/>
    <s v="Headphones"/>
    <x v="7"/>
    <s v="In-Ear"/>
    <n v="199"/>
    <n v="499"/>
    <n v="0.6"/>
    <x v="0"/>
    <n v="3.6"/>
    <n v="4"/>
    <n v="3.7428571428571424"/>
    <n v="2492"/>
    <n v="12.713446242399836"/>
    <n v="495908"/>
    <n v="300"/>
    <x v="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9ZK6THRR"/>
    <s v="Croma 1100 W Dry Iron with Weilburger Dual Soleplate Coating (CRSHAH702SIR11, White)"/>
    <x v="2"/>
    <s v="Kitchen&amp;HomeAppliances"/>
    <s v="Vacuum,Cleaning&amp;Ironing"/>
    <x v="32"/>
    <s v="Irons,Steamers&amp;Accessories"/>
    <n v="479"/>
    <n v="1000"/>
    <n v="0.52"/>
    <x v="0"/>
    <n v="4.2"/>
    <n v="4"/>
    <n v="3.9719999999999995"/>
    <n v="1559"/>
    <n v="12.683090904663921"/>
    <n v="746761"/>
    <n v="521"/>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9MT94QLL"/>
    <s v="Havells Glaze 74W Pearl Ivory Gold Ceiling Fan, Sweep: 1200 Mm"/>
    <x v="2"/>
    <s v="Heating,Cooling&amp;AirQuality"/>
    <s v="Fans"/>
    <x v="49"/>
    <s v="CeilingFans"/>
    <n v="1999"/>
    <n v="4775"/>
    <n v="0.57999999999999996"/>
    <x v="0"/>
    <n v="4.2"/>
    <n v="4"/>
    <n v="4.05"/>
    <n v="1353"/>
    <n v="12.683055590613957"/>
    <n v="2704647"/>
    <n v="2776"/>
    <x v="1"/>
    <s v="Hplv Motor For Superior Air Delivery Even At A Low Voltage Of 180V|Colour: Pearl Ivory Gold|Voltage: 220-240 V|Speed: 390 Rpm"/>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58F7KK7"/>
    <s v="Caprigo Heavy Duty TV Wall Mount Bracket for 14 to 32 Inch LED/HD/Smart TV‚Äôs, Universal Fixed TV Wall Mount Stand (M452)"/>
    <x v="0"/>
    <s v="HomeTheater,TV&amp;Video"/>
    <s v="Accessories"/>
    <x v="134"/>
    <s v="TVMounts,Stands&amp;Turntables"/>
    <n v="399"/>
    <n v="999"/>
    <n v="0.6"/>
    <x v="0"/>
    <n v="4"/>
    <n v="4"/>
    <n v="4.0999999999999996"/>
    <n v="1236"/>
    <n v="12.678715768479393"/>
    <n v="493164"/>
    <n v="600"/>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B12K5BPM"/>
    <s v="ZEBRONICS Zeb-Astra 20 Wireless BT v5.0 Portable Speaker with 10W RMS Output, TWS, 10H Backup Approx, Built in Rechargeable Battery FM Radio, AUX, mSD, USB, Call Function and Dual 52mm Drivers Multi"/>
    <x v="0"/>
    <s v="HomeAudio"/>
    <s v="Speakers"/>
    <x v="25"/>
    <s v="BluetoothSpeakers"/>
    <n v="1049"/>
    <n v="2299"/>
    <n v="0.54"/>
    <x v="0"/>
    <n v="3.9"/>
    <n v="4"/>
    <n v="3.9"/>
    <n v="1779"/>
    <n v="12.676638009004687"/>
    <n v="1866171"/>
    <n v="1250"/>
    <x v="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83GQGT3Z"/>
    <s v="Caprigo Heavy Duty TV Wall Mount Stand for 12 to 27 inches LED/LCD/Monitor Screen's, Full Motion Rotatable Universal TV &amp; Monitor Wall Mount Bracket with Swivel &amp; Tilt Adjustments (Single Arm - M416)"/>
    <x v="0"/>
    <s v="HomeTheater,TV&amp;Video"/>
    <s v="Accessories"/>
    <x v="134"/>
    <s v="TVMounts,Stands&amp;Turntables"/>
    <n v="399"/>
    <n v="799"/>
    <n v="0.5"/>
    <x v="0"/>
    <n v="4.0999999999999996"/>
    <n v="4"/>
    <n v="4.1333333333333329"/>
    <n v="1161"/>
    <n v="12.669518662624489"/>
    <n v="463239"/>
    <n v="400"/>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8CZHGHKH"/>
    <s v="BESTOR¬Æ LCD Writing Tablet/pad 12 inches | Electronic Writing Scribble Board for Kids | Kids Learning Toy | Portable Ruff for LCD Paperless Memo Digital Tablet Notepad E-Writer/Writing/Drawing Pad Home/School/Office (Black)"/>
    <x v="1"/>
    <s v="Accessories&amp;Peripherals"/>
    <s v="Keyboards,Mice&amp;InputDevices"/>
    <x v="87"/>
    <s v="GraphicTablets"/>
    <n v="499"/>
    <n v="1399"/>
    <n v="0.64"/>
    <x v="0"/>
    <n v="3.9"/>
    <n v="4"/>
    <n v="4"/>
    <n v="1462"/>
    <n v="12.660977304501243"/>
    <n v="729538"/>
    <n v="900"/>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9YLFHFDW"/>
    <s v="Sony WI-C100 Wireless Headphones with Customizable Equalizer for Deep Bass &amp; 25 Hrs Battery, DSEE-Upscale, Splash Proof, 360RA, Fast Pair, in-Ear Bluetooth Headset with mic for Phone Calls (Black)"/>
    <x v="0"/>
    <s v="Headphones,Earbuds&amp;Accessories"/>
    <s v="Headphones"/>
    <x v="7"/>
    <s v="In-Ear"/>
    <n v="1599"/>
    <n v="2790"/>
    <n v="0.43"/>
    <x v="1"/>
    <n v="3.6"/>
    <n v="4"/>
    <n v="3.7666666666666671"/>
    <n v="2272"/>
    <n v="12.643191207897392"/>
    <n v="3632928"/>
    <n v="1191"/>
    <x v="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09P2LITG"/>
    <s v="Bajaj Majesty RX11 2000 Watts Heat Convector Room Heater (White, ISI Approved)"/>
    <x v="2"/>
    <s v="Heating,Cooling&amp;AirQuality"/>
    <s v="RoomHeaters"/>
    <x v="97"/>
    <s v="ElectricHeaters"/>
    <n v="2169"/>
    <n v="3279"/>
    <n v="0.34"/>
    <x v="1"/>
    <n v="4.0999999999999996"/>
    <n v="4"/>
    <n v="3.9062499999999996"/>
    <n v="1716"/>
    <n v="12.635821465472327"/>
    <n v="3722004"/>
    <n v="1110"/>
    <x v="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9VKWGZD7"/>
    <s v="AGARO Supreme High Pressure Washer, 1800 Watts, 120 Bars, 6.5L/Min Flow Rate, 8 Meters Outlet Hose, Portable, for Car,Bike and Home Cleaning Purpose, Black and Orange"/>
    <x v="2"/>
    <s v="Kitchen&amp;HomeAppliances"/>
    <s v="Vacuum,Cleaning&amp;Ironing"/>
    <x v="144"/>
    <s v="PressureWashers,Steam&amp;WindowCleaners"/>
    <n v="4789"/>
    <n v="8990"/>
    <n v="0.47"/>
    <x v="1"/>
    <n v="4.3"/>
    <n v="4"/>
    <n v="4.1999999999999993"/>
    <n v="1017"/>
    <n v="12.632540667603106"/>
    <n v="4870413"/>
    <n v="4201"/>
    <x v="1"/>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7B275VN9"/>
    <s v="Airtel DigitalTV DTH Television, Setup Box Remote Compatible for SD and HD Recording (Black)"/>
    <x v="0"/>
    <s v="HomeTheater,TV&amp;Video"/>
    <s v="Accessories"/>
    <x v="136"/>
    <s v="RemoteControls"/>
    <n v="179"/>
    <n v="799"/>
    <n v="0.78"/>
    <x v="0"/>
    <n v="3.7"/>
    <n v="4"/>
    <n v="3.7782608695652176"/>
    <n v="2201"/>
    <n v="12.63003585399327"/>
    <n v="393979"/>
    <n v="620"/>
    <x v="2"/>
    <s v="This is Generic Airtel Tv Remote|Universal configuration with any TV|Shining black colour with LED indicator"/>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9CKSYBLR"/>
    <s v="InstaCuppa Rechargeable Mini Electric Chopper - Stainless Steel Blades, One Touch Operation, for Mincing Garlic, Ginger, Onion, Vegetable, Meat, Nuts, (White, 250 ML, Pack of 1, 45 Watts)"/>
    <x v="2"/>
    <s v="Kitchen&amp;HomeAppliances"/>
    <s v="SmallKitchenAppliances"/>
    <x v="107"/>
    <s v="MiniFoodProcessors&amp;Choppers"/>
    <n v="999"/>
    <n v="1499"/>
    <n v="0.33"/>
    <x v="1"/>
    <n v="4.0999999999999996"/>
    <n v="4"/>
    <n v="3.9166666666666665"/>
    <n v="1646"/>
    <n v="12.598716596748204"/>
    <n v="1644354"/>
    <n v="500"/>
    <x v="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85HY1DGR"/>
    <s v="Sounce Spiral Charger Cable Protector Data Cable Saver Charging Cord Protective Cable Cover Headphone MacBook Laptop Earphone Cell Phone Set of 3 (Cable Protector (12 Units))"/>
    <x v="1"/>
    <s v="Accessories&amp;Peripherals"/>
    <s v="Cables&amp;Accessories"/>
    <x v="100"/>
    <s v="CableConnectionProtectors"/>
    <n v="99"/>
    <n v="999"/>
    <n v="0.9"/>
    <x v="0"/>
    <n v="4"/>
    <n v="4"/>
    <n v="4"/>
    <n v="1396"/>
    <n v="12.580785624456727"/>
    <n v="138204"/>
    <n v="900"/>
    <x v="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9MDCZJXS"/>
    <s v="Wings Phantom Pro Earphones Gaming Earbuds with LED Battery Indicator, 50ms Low Latency, Bluetooth 5.3, 40 Hours Playtime, MEMs Mic, IPX4 Resist, 12mm Driver, 500mah case, Headphones, (Black TWS)"/>
    <x v="1"/>
    <s v="Accessories&amp;Peripherals"/>
    <s v="PCGamingPeripherals"/>
    <x v="80"/>
    <s v="Headsets"/>
    <n v="1199"/>
    <n v="5499"/>
    <n v="0.78"/>
    <x v="0"/>
    <n v="3.8"/>
    <n v="4"/>
    <n v="3.8"/>
    <n v="2043"/>
    <n v="12.579827387558165"/>
    <n v="2449557"/>
    <n v="4300"/>
    <x v="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9X1M3DHX"/>
    <s v="iFFALCON 80 cm (32 inches) HD Ready Smart LED TV¬†32F53 (Black)"/>
    <x v="0"/>
    <s v="HomeTheater,TV&amp;Video"/>
    <s v="Televisions"/>
    <x v="22"/>
    <s v="SmartTelevisions"/>
    <n v="9999"/>
    <n v="27990"/>
    <n v="0.64"/>
    <x v="0"/>
    <n v="4.2"/>
    <n v="4"/>
    <n v="4.0500000000000007"/>
    <n v="1269"/>
    <n v="12.570405069871628"/>
    <n v="12688731"/>
    <n v="17991"/>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8LKS3LSP"/>
    <s v="Gilary Multi Charging Cable, 3 in 1 Nylon Braided Fast Charging Cable for iPhone Micro USB Type C Mobile Phone | Colour May Vary |"/>
    <x v="1"/>
    <s v="Accessories&amp;Peripherals"/>
    <s v="Cables&amp;Accessories"/>
    <x v="0"/>
    <s v="Cables"/>
    <n v="345"/>
    <n v="999"/>
    <n v="0.65"/>
    <x v="0"/>
    <n v="3.7"/>
    <n v="4"/>
    <n v="4.1183333333333341"/>
    <n v="1097"/>
    <n v="12.522213970703127"/>
    <n v="378465"/>
    <n v="654"/>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B4T6MR8N"/>
    <s v="pTron Solero M241 2.4A Micro USB Data &amp; Charging Cable, Made in India, 480Mbps Data Sync, Durable 1-Meter Long USB Cable for Micro USB Devices (White)"/>
    <x v="1"/>
    <s v="Accessories&amp;Peripherals"/>
    <s v="Cables&amp;Accessories"/>
    <x v="0"/>
    <s v="Cables"/>
    <n v="89"/>
    <n v="800"/>
    <n v="0.89"/>
    <x v="0"/>
    <n v="3.9"/>
    <n v="4"/>
    <n v="4.1254237288135593"/>
    <n v="1075"/>
    <n v="12.507510285454444"/>
    <n v="95675"/>
    <n v="711"/>
    <x v="2"/>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RP2L2NL"/>
    <s v="King Shine Multi Retractable 3.0A Fast Charger Cord, Multiple Charging Cable 4Ft/1.2m 3-in-1 USB Charge Cord Compatible with Phone/Type C/Micro USB for All Android and iOS Smartphones (Random Colour)"/>
    <x v="1"/>
    <s v="Accessories&amp;Peripherals"/>
    <s v="Cables&amp;Accessories"/>
    <x v="0"/>
    <s v="Cables"/>
    <n v="347"/>
    <n v="999"/>
    <n v="0.65"/>
    <x v="0"/>
    <n v="3.5"/>
    <n v="4"/>
    <n v="4.1293103448275863"/>
    <n v="1121"/>
    <n v="12.594367055730588"/>
    <n v="388987"/>
    <n v="652"/>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5YBGCKD"/>
    <s v="POPIO Tempered Glass Compatible for iPhone 13 / iPhone 13 Pro/iPhone 14 (Transparent) Edge to Edge Full Screen Coverage with Installation Kit, Pack of 2"/>
    <x v="0"/>
    <s v="Mobiles&amp;Accessories"/>
    <s v="MobileAccessories"/>
    <x v="65"/>
    <s v="Maintenance,Upkeep&amp;Repairs"/>
    <n v="150"/>
    <n v="599"/>
    <n v="0.75"/>
    <x v="0"/>
    <n v="4.3"/>
    <n v="4"/>
    <n v="4.4000000000000004"/>
    <n v="714"/>
    <n v="12.558946583924756"/>
    <n v="107100"/>
    <n v="449"/>
    <x v="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B2931FCV"/>
    <s v="ZEBRONICS Zeb-Sound Bomb N1 True Wireless in Ear Earbuds with Mic ENC, Gaming Mode (up to 50ms), up to 18H Playback, BT V5.2, Fidget Case, Voice Assistant, Splash Proof, Type C (Midnight Black)"/>
    <x v="0"/>
    <s v="Headphones,Earbuds&amp;Accessories"/>
    <s v="Headphones"/>
    <x v="7"/>
    <s v="In-Ear"/>
    <n v="999"/>
    <n v="4199"/>
    <n v="0.76"/>
    <x v="0"/>
    <n v="3.5"/>
    <n v="4"/>
    <n v="3.8"/>
    <n v="1913"/>
    <n v="12.471379347075134"/>
    <n v="1911087"/>
    <n v="3200"/>
    <x v="1"/>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B4HJNPV4"/>
    <s v="pTron Solero T351 3.5Amps Fast Charging Type-C to Type-C PD Data &amp; Charging USB Cable, Made in India, 480Mbps Data Sync, Durable 1 Meter Long Cable for Type-C Smartphones, Tablets &amp; Laptops (Black)"/>
    <x v="1"/>
    <s v="Accessories&amp;Peripherals"/>
    <s v="Cables&amp;Accessories"/>
    <x v="0"/>
    <s v="Cables"/>
    <n v="199"/>
    <n v="999"/>
    <n v="0.8"/>
    <x v="0"/>
    <n v="3.9"/>
    <n v="4"/>
    <n v="4.1403508771929829"/>
    <n v="1075"/>
    <n v="12.55276659708715"/>
    <n v="213925"/>
    <n v="800"/>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B4T8RSJ1"/>
    <s v="pTron Solero T241 2.4A Type-C Data &amp; Charging USB Cable, Made in India, 480Mbps Data Sync, Durable 1-Meter Long USB Cable for Smartphone, Type-C USB Devices (White)"/>
    <x v="1"/>
    <s v="Accessories&amp;Peripherals"/>
    <s v="Cables&amp;Accessories"/>
    <x v="0"/>
    <s v="Cables"/>
    <n v="99"/>
    <n v="800"/>
    <n v="0.88"/>
    <x v="0"/>
    <n v="3.9"/>
    <n v="4"/>
    <n v="4.1446428571428573"/>
    <n v="1075"/>
    <n v="12.565779074567482"/>
    <n v="106425"/>
    <n v="701"/>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9FPP3R1D"/>
    <s v="Glen 3 in 1 Electric Multi Cooker - Steam, Cook &amp; Egg Boiler with 350 W (SA 3035MC) - 350 Watts"/>
    <x v="2"/>
    <s v="Kitchen&amp;HomeAppliances"/>
    <s v="SmallKitchenAppliances"/>
    <x v="54"/>
    <s v="EggBoilers"/>
    <n v="1624"/>
    <n v="2495"/>
    <n v="0.35"/>
    <x v="1"/>
    <n v="4.0999999999999996"/>
    <n v="4"/>
    <n v="4.3"/>
    <n v="827"/>
    <n v="12.547530448174985"/>
    <n v="1343048"/>
    <n v="871"/>
    <x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8RDWBYCQ"/>
    <s v="T TOPLINE 180 W Electric Hand Mixer,Hand Blender , Egg Beater, Cake maker , Beater Cream Mix, Food Blender, Beater for Whipping Cream Beater for Cake With 7 -Speed with spatula and oil brush"/>
    <x v="2"/>
    <s v="Kitchen&amp;HomeAppliances"/>
    <s v="SmallKitchenAppliances"/>
    <x v="73"/>
    <s v="HandBlenders"/>
    <n v="549"/>
    <n v="999"/>
    <n v="0.45"/>
    <x v="1"/>
    <n v="4"/>
    <n v="4"/>
    <n v="4.0199999999999987"/>
    <n v="1313"/>
    <n v="12.536753368199518"/>
    <n v="720837"/>
    <n v="450"/>
    <x v="1"/>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B31FR4Y2"/>
    <s v="Boult Audio Omega with 30dB ANC+ ENC, 32H Playtime, 45ms Latency Gaming Mode, Quad Mic Zen ENC, 3 Equalizer Modes, ANC, Type-C Fast Charging, IPX5 True Wireless in Ear Bluetooth Earbuds (Black)"/>
    <x v="0"/>
    <s v="Headphones,Earbuds&amp;Accessories"/>
    <s v="Headphones"/>
    <x v="7"/>
    <s v="In-Ear"/>
    <n v="1999"/>
    <n v="9999"/>
    <n v="0.8"/>
    <x v="0"/>
    <n v="3.7"/>
    <n v="4"/>
    <n v="3.875"/>
    <n v="1986"/>
    <n v="12.780516735050533"/>
    <n v="3970014"/>
    <n v="8000"/>
    <x v="1"/>
    <s v="Note : If the size of the earbud tips does not match the size of your ear canals or the headset is not worn properly in your ears, you may not obtain the correct sound qualities or call performance. Change the earbud tips to ones that fit more snugly in your ears"/>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ZPL5VYM"/>
    <s v="Ambrane Mobile Holding Stand, 180¬∞ Perfect View, Height Adjustment, Wide Compatibility, Multipurpose, Anti-Skid Design (Twistand, Black)"/>
    <x v="0"/>
    <s v="Mobiles&amp;Accessories"/>
    <s v="MobileAccessories"/>
    <x v="28"/>
    <s v="Stands"/>
    <n v="199"/>
    <n v="499"/>
    <n v="0.6"/>
    <x v="0"/>
    <n v="4.0999999999999996"/>
    <n v="4"/>
    <n v="3.8499999999999996"/>
    <n v="1786"/>
    <n v="12.520679527146729"/>
    <n v="355414"/>
    <n v="300"/>
    <x v="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B4HKH19N"/>
    <s v="pTron Solero 331 3.4Amps Multifunction Fast Charging Cable, 3-in-1 USB Cable Micro USB/Type-C/iOS, Made in India, Durable &amp; Strong &amp; Tangle-free 118cm in Length (Black)"/>
    <x v="1"/>
    <s v="Accessories&amp;Peripherals"/>
    <s v="Cables&amp;Accessories"/>
    <x v="0"/>
    <s v="Cables"/>
    <n v="249"/>
    <n v="931"/>
    <n v="0.73"/>
    <x v="0"/>
    <n v="3.9"/>
    <n v="4"/>
    <n v="4.1490909090909094"/>
    <n v="1075"/>
    <n v="12.579264733047102"/>
    <n v="267675"/>
    <n v="682"/>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CHKQ8D4"/>
    <s v="Wayona Type C to Lightning MFI Certified 20W Fast charging Nylon Braided USB C Cable for iPhone 14, 14 Pro, 14 Pro Max, 14 Plus, 13, 13 Pro, 13 Pro Max, 13 Mini, 12, 12 Pro, 11, 11 Pro Max iPhone 12 Mini, X, 8 (2M, Grey)"/>
    <x v="1"/>
    <s v="Accessories&amp;Peripherals"/>
    <s v="Cables&amp;Accessories"/>
    <x v="0"/>
    <s v="Cables"/>
    <n v="719"/>
    <n v="1499"/>
    <n v="0.52"/>
    <x v="0"/>
    <n v="4.0999999999999996"/>
    <n v="4"/>
    <n v="4.1537037037037043"/>
    <n v="1045"/>
    <n v="12.542239941488161"/>
    <n v="751355"/>
    <n v="780"/>
    <x v="1"/>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HV71RL1"/>
    <s v="Wayona Type C to Lightning MFI Certified 20W Fast charging Nylon Braided USB C Cable for iPhone 14 Pro, 14 Pro Max, 14, 14 Plus, 13, 13 Pro, 13 Pro Max, 13 Mini, 12, 12 Pro, 11, 11 Pro Max, iPhone 12 Mini (2M, Black)"/>
    <x v="1"/>
    <s v="Accessories&amp;Peripherals"/>
    <s v="Cables&amp;Accessories"/>
    <x v="0"/>
    <s v="Cables"/>
    <n v="719"/>
    <n v="1499"/>
    <n v="0.52"/>
    <x v="0"/>
    <n v="4.0999999999999996"/>
    <n v="4"/>
    <n v="4.1547169811320757"/>
    <n v="1045"/>
    <n v="12.545299564788349"/>
    <n v="751355"/>
    <n v="780"/>
    <x v="1"/>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9K9ZX65"/>
    <s v="Hisense 108 cm (43 inches) 4K Ultra HD Smart Certified Android LED TV 43A6GE (Black)"/>
    <x v="0"/>
    <s v="HomeTheater,TV&amp;Video"/>
    <s v="Televisions"/>
    <x v="22"/>
    <s v="SmartTelevisions"/>
    <n v="20990"/>
    <n v="44990"/>
    <n v="0.53"/>
    <x v="0"/>
    <n v="4.0999999999999996"/>
    <n v="4"/>
    <n v="4.036363636363637"/>
    <n v="1259"/>
    <n v="12.514222927565438"/>
    <n v="26426410"/>
    <n v="24000"/>
    <x v="1"/>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9KPXTZXN"/>
    <s v="Rico Japanese Technology Rechargeable Wireless Electric Chopper with Replacement Warranty - Stainless Steel Blades, One Touch Operation, 10 Seconds Chopping, Mincing Vegetable, Meat - 250 ML, 30 Watts"/>
    <x v="2"/>
    <s v="Kitchen&amp;HomeAppliances"/>
    <s v="SmallKitchenAppliances"/>
    <x v="107"/>
    <s v="MiniFoodProcessors&amp;Choppers"/>
    <n v="949"/>
    <n v="1999"/>
    <n v="0.53"/>
    <x v="0"/>
    <n v="4"/>
    <n v="4"/>
    <n v="3.88"/>
    <n v="1679"/>
    <n v="12.514200013096348"/>
    <n v="1593371"/>
    <n v="1050"/>
    <x v="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VZYMQNZ"/>
    <s v="Borosil Rio 1.5 L Electric Kettle, Stainless Steel Inner Body, Boil Water For Tea, Coffee, Soup, Silver"/>
    <x v="2"/>
    <s v="Kitchen&amp;HomeAppliances"/>
    <s v="SmallKitchenAppliances"/>
    <x v="17"/>
    <s v="Kettles&amp;HotWaterDispensers"/>
    <n v="1180"/>
    <n v="1440"/>
    <n v="0.18"/>
    <x v="1"/>
    <n v="4.2"/>
    <n v="4"/>
    <n v="3.9272727272727268"/>
    <n v="1527"/>
    <n v="12.504920809377616"/>
    <n v="1801860"/>
    <n v="260"/>
    <x v="1"/>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7RY2X9MP"/>
    <s v="AmazonBasics 10.2 Gbps High-Speed 4K HDMI Cable with Braided Cord (10-Foot, Dark Grey)"/>
    <x v="0"/>
    <s v="HomeTheater,TV&amp;Video"/>
    <s v="Accessories"/>
    <x v="0"/>
    <s v="Cables"/>
    <n v="609"/>
    <n v="1500"/>
    <n v="0.59"/>
    <x v="0"/>
    <n v="4.5"/>
    <n v="5"/>
    <n v="4.1557692307692315"/>
    <n v="1029"/>
    <n v="12.520656235745919"/>
    <n v="626661"/>
    <n v="891"/>
    <x v="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8CHJLWJ"/>
    <s v="Kyosei Advanced Tempered Glass Compatible with Google Pixel 6a with Military-Grade Anti-Explosion Edge-to-Edge Coverage Screen Protector Guard"/>
    <x v="0"/>
    <s v="Mobiles&amp;Accessories"/>
    <s v="MobileAccessories"/>
    <x v="65"/>
    <s v="Maintenance,Upkeep&amp;Repairs"/>
    <n v="299"/>
    <n v="1199"/>
    <n v="0.75"/>
    <x v="0"/>
    <n v="4.5"/>
    <n v="5"/>
    <n v="4.5"/>
    <n v="596"/>
    <n v="12.49188449008216"/>
    <n v="178204"/>
    <n v="900"/>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7WVQG8WZ"/>
    <s v="Black+Decker Handheld Portable Garment Steamer 1500 Watts with Anti Calc (Violet)"/>
    <x v="2"/>
    <s v="Kitchen&amp;HomeAppliances"/>
    <s v="Vacuum,Cleaning&amp;Ironing"/>
    <x v="32"/>
    <s v="Irons,Steamers&amp;Accessories"/>
    <n v="3299"/>
    <n v="4995"/>
    <n v="0.34"/>
    <x v="1"/>
    <n v="3.8"/>
    <n v="4"/>
    <n v="3.962499999999999"/>
    <n v="1393"/>
    <n v="12.459141241031885"/>
    <n v="4595507"/>
    <n v="1696"/>
    <x v="1"/>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7LFWP97N"/>
    <s v="Gizga Essentials Laptop Bag Sleeve Case Cover Pouch with Handle for 14.1 Inch Laptop for Men &amp; Women, Padded Laptop Compartment, Premium Zipper Closure, Water Repellent Nylon Fabric, Grey"/>
    <x v="1"/>
    <s v="Accessories&amp;Peripherals"/>
    <s v="LaptopAccessories"/>
    <x v="43"/>
    <s v="Bags&amp;Sleeves"/>
    <n v="269"/>
    <n v="1099"/>
    <n v="0.76"/>
    <x v="0"/>
    <n v="4.0999999999999996"/>
    <n v="4"/>
    <n v="4.0999999999999996"/>
    <n v="1092"/>
    <n v="12.458342663993781"/>
    <n v="293748"/>
    <n v="830"/>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B5RP43VN"/>
    <s v="iBELL SM1515NEW Sandwich Maker with Floating Hinges, 1000Watt, Panini / Grill / Toast (Black)"/>
    <x v="2"/>
    <s v="Kitchen&amp;HomeAppliances"/>
    <s v="SmallKitchenAppliances"/>
    <x v="35"/>
    <s v="SandwichMakers"/>
    <n v="1474"/>
    <n v="4650"/>
    <n v="0.68"/>
    <x v="0"/>
    <n v="4.0999999999999996"/>
    <n v="4"/>
    <n v="4.125"/>
    <n v="1045"/>
    <n v="12.455568198691429"/>
    <n v="1540330"/>
    <n v="3176"/>
    <x v="1"/>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0KRCBA6E"/>
    <s v="Maharaja Whiteline Lava Neo 1200-Watts Halogen Heater (White and Red)"/>
    <x v="2"/>
    <s v="Heating,Cooling&amp;AirQuality"/>
    <s v="RoomHeaters"/>
    <x v="139"/>
    <s v="RoomHeaters"/>
    <n v="2499"/>
    <n v="5000"/>
    <n v="0.5"/>
    <x v="0"/>
    <n v="3.8"/>
    <n v="4"/>
    <n v="3.8"/>
    <n v="1889"/>
    <n v="12.450554855858329"/>
    <n v="4720611"/>
    <n v="2501"/>
    <x v="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7HK53XM4"/>
    <s v="Bulfyss Plastic Sticky Lint Roller Hair Remover Cleaner Set of 5 Rolls 150 Sheets, 30 Sheets Each roll Lint Roller Remover for Clothes, Furniture, Carpet, Dog Fur, Sweater, Dust &amp; Dirt"/>
    <x v="2"/>
    <s v="Kitchen&amp;HomeAppliances"/>
    <s v="Vacuum,Cleaning&amp;Ironing"/>
    <x v="32"/>
    <s v="Irons,Steamers&amp;Accessories"/>
    <n v="279"/>
    <n v="599"/>
    <n v="0.53"/>
    <x v="0"/>
    <n v="3.5"/>
    <n v="4"/>
    <n v="3.969565217391303"/>
    <n v="1367"/>
    <n v="12.448898290920347"/>
    <n v="381393"/>
    <n v="320"/>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9NNHFSSF"/>
    <s v="CP PLUS 2MP Full HD Smart Wi-fi CCTV Security Camera | 360¬∞ with Pan Tilt | Two Way Talk | Cloud Monitor | Motion Detect | Night Vision | Supports SD Card (Up to 128 GB) | Alexa &amp; Ok Google | CP-E21A"/>
    <x v="0"/>
    <s v="Cameras&amp;Photography"/>
    <s v="SecurityCameras"/>
    <x v="18"/>
    <s v="DomeCameras"/>
    <n v="1999"/>
    <n v="4700"/>
    <n v="0.56999999999999995"/>
    <x v="0"/>
    <n v="3.8"/>
    <n v="4"/>
    <n v="3.8"/>
    <n v="1880"/>
    <n v="12.442677423091439"/>
    <n v="3758120"/>
    <n v="2701"/>
    <x v="1"/>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71VMP1Z4"/>
    <s v="LRIPL Compatible Sony Bravia LCD/led Remote Works with Almost All Sony led/LCD tv's"/>
    <x v="0"/>
    <s v="HomeTheater,TV&amp;Video"/>
    <s v="Accessories"/>
    <x v="136"/>
    <s v="RemoteControls"/>
    <n v="399"/>
    <n v="399"/>
    <n v="0"/>
    <x v="1"/>
    <n v="3.9"/>
    <n v="4"/>
    <n v="3.7800000000000007"/>
    <n v="1951"/>
    <n v="12.438013694389946"/>
    <n v="778449"/>
    <n v="0"/>
    <x v="0"/>
    <s v="Before Order Please Match Your Remote With Image Shown|Compatible Sony Bravia LED/LCD Remote|Easy to use|Soft Rubber Keypad|Best Quality Plastic Body"/>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15GX9Y0W"/>
    <s v="Lifelong LLWM105 750-Watt Belgian Waffle Maker for Home| Makes 2 Square Shape Waffles| Non-stick Plates| Easy to Use¬†with Indicator Lights (1 Year Warranty, Black)"/>
    <x v="2"/>
    <s v="Kitchen&amp;HomeAppliances"/>
    <s v="SmallKitchenAppliances"/>
    <x v="145"/>
    <s v="WaffleMakers&amp;Irons"/>
    <n v="1199"/>
    <n v="2400"/>
    <n v="0.5"/>
    <x v="0"/>
    <n v="3.9"/>
    <n v="4"/>
    <n v="4.0333333333333341"/>
    <n v="1202"/>
    <n v="12.423738030270709"/>
    <n v="1441198"/>
    <n v="1201"/>
    <x v="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PFSZ7FH"/>
    <s v="STRIFF Laptop Stand Adjustable Laptop Computer Stand Multi-Angle Stand Phone Stand Portable Foldable Laptop Riser Notebook Holder Stand Compatible for 9 to 15.6‚Äù Laptops Black(Black)"/>
    <x v="1"/>
    <s v="Accessories&amp;Peripherals"/>
    <s v="LaptopAccessories"/>
    <x v="34"/>
    <s v="NotebookComputerStands"/>
    <n v="299"/>
    <n v="1499"/>
    <n v="0.8"/>
    <x v="0"/>
    <n v="4.2"/>
    <n v="4"/>
    <n v="4.2"/>
    <n v="903"/>
    <n v="12.415907407996526"/>
    <n v="269997"/>
    <n v="1200"/>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814LP6S9"/>
    <s v="PrettyKrafts Laundry Basket for clothes with Lid &amp; Handles, Toys Organiser, 75 Ltr Grey"/>
    <x v="2"/>
    <s v="HomeStorage&amp;Organization"/>
    <s v="LaundryOrganization"/>
    <x v="99"/>
    <s v="LaundryBaskets"/>
    <n v="351"/>
    <n v="1099"/>
    <n v="0.68"/>
    <x v="0"/>
    <n v="3.7"/>
    <n v="4"/>
    <n v="3.9166666666666665"/>
    <n v="1470"/>
    <n v="12.406482968182827"/>
    <n v="515970"/>
    <n v="748"/>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8TM71L54"/>
    <s v="PHILIPS Handheld Garment Steamer STH3000/20 - Compact &amp; Foldable, Convenient Vertical Steaming, 1000 Watt Quick Heat Up, up to 20g/min, Kills 99.9%* Bacteria (Reno Blue), Small"/>
    <x v="2"/>
    <s v="Kitchen&amp;HomeAppliances"/>
    <s v="Vacuum,Cleaning&amp;Ironing"/>
    <x v="32"/>
    <s v="Irons,Steamers&amp;Accessories"/>
    <n v="3190"/>
    <n v="4195"/>
    <n v="0.24"/>
    <x v="1"/>
    <n v="4"/>
    <n v="4"/>
    <n v="3.9909090909090903"/>
    <n v="1282"/>
    <n v="12.404650019532667"/>
    <n v="4089580"/>
    <n v="1005"/>
    <x v="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8QSDKFGQ"/>
    <s v="Zoul USB Type C Fast Charging 3A Nylon Braided Data Cable Quick Charger Cable QC 3.0 for Samsung Galaxy M31s M30 S10 S9 S20 Plus, Note 10 9 8, A20e A40 A50 A70 (1M, Grey)"/>
    <x v="1"/>
    <s v="Accessories&amp;Peripherals"/>
    <s v="Cables&amp;Accessories"/>
    <x v="0"/>
    <s v="Cables"/>
    <n v="339"/>
    <n v="1099"/>
    <n v="0.69"/>
    <x v="0"/>
    <n v="4.3"/>
    <n v="4"/>
    <n v="4.1490196078431367"/>
    <n v="974"/>
    <n v="12.40143875846687"/>
    <n v="330186"/>
    <n v="760"/>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QSC1XY8"/>
    <s v="Zoul USB C 60W Fast Charging 3A 6ft/2M Long Type C Nylon Braided Data Cable Quick Charger Cable QC 3.0 for Samsung Galaxy M31S M30 S10 S9 S20 Plus, Note 10 9 8, A20e A40 A50 A70 (2M, Grey)"/>
    <x v="1"/>
    <s v="Accessories&amp;Peripherals"/>
    <s v="Cables&amp;Accessories"/>
    <x v="0"/>
    <s v="Cables"/>
    <n v="389"/>
    <n v="1099"/>
    <n v="0.65"/>
    <x v="0"/>
    <n v="4.3"/>
    <n v="4"/>
    <n v="4.1459999999999999"/>
    <n v="974"/>
    <n v="12.392413136686134"/>
    <n v="378886"/>
    <n v="710"/>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WD18LJZ"/>
    <s v="TVARA LCD Writing Tablet 8.5 Inch E-Note Pad LCD Writing Tablet, Kids Drawing Pad 8.5 Inch Doodle Board, Toddler Boy and Girl Learning Gift for 3 4 5 6 Years Old, Black"/>
    <x v="1"/>
    <s v="Accessories&amp;Peripherals"/>
    <s v="Keyboards,Mice&amp;InputDevices"/>
    <x v="87"/>
    <s v="GraphicTablets"/>
    <n v="249"/>
    <n v="600"/>
    <n v="0.59"/>
    <x v="0"/>
    <n v="4"/>
    <n v="4"/>
    <n v="4.0166666666666666"/>
    <n v="1208"/>
    <n v="12.381078975124099"/>
    <n v="300792"/>
    <n v="351"/>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75S9FVRY"/>
    <s v="Sujata Supermix, Mixer Grinder, 900 Watts, 3 Jars (White)"/>
    <x v="2"/>
    <s v="Kitchen&amp;HomeAppliances"/>
    <s v="SmallKitchenAppliances"/>
    <x v="41"/>
    <s v="MixerGrinders"/>
    <n v="5490"/>
    <n v="7200"/>
    <n v="0.24"/>
    <x v="1"/>
    <n v="4.5"/>
    <n v="5"/>
    <n v="3.9200000000000004"/>
    <n v="1408"/>
    <n v="12.343731092988678"/>
    <n v="7729920"/>
    <n v="1710"/>
    <x v="1"/>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0SH18114"/>
    <s v="Ikea 903.391.72 Polypropylene Plastic Solid Bevara Sealing Clip (Multicolour) - 30 Pack, Adjustable"/>
    <x v="2"/>
    <s v="Kitchen&amp;HomeAppliances"/>
    <s v="SmallKitchenAppliances"/>
    <x v="106"/>
    <s v="VacuumSealers"/>
    <n v="160"/>
    <n v="299"/>
    <n v="0.46"/>
    <x v="1"/>
    <n v="4.5999999999999996"/>
    <n v="5"/>
    <n v="3.5833333333333335"/>
    <n v="2781"/>
    <n v="12.342279700267433"/>
    <n v="444960"/>
    <n v="139"/>
    <x v="2"/>
    <s v="30 units|Perfect to Seal Food/Snack|Keep Food Fresh|Freezer Safe|Dishwasher Safe"/>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9P564ZTJ"/>
    <s v="Wembley LCD Writing Pad/Tab | Writing, Drawing, Reusable, Portable Pad with Colorful Letters | 9 Inch Graphic Tablet (Assorted)"/>
    <x v="1"/>
    <s v="Accessories&amp;Peripherals"/>
    <s v="Keyboards,Mice&amp;InputDevices"/>
    <x v="87"/>
    <s v="GraphicTablets"/>
    <n v="235"/>
    <n v="1599"/>
    <n v="0.85"/>
    <x v="0"/>
    <n v="3.8"/>
    <n v="4"/>
    <n v="4.0199999999999996"/>
    <n v="1173"/>
    <n v="12.340065749584614"/>
    <n v="275655"/>
    <n v="1364"/>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9BF8JBWX"/>
    <s v="Lava A1 Josh 21(Blue Silver) -Dual Sim,Call Blink Notification,Military Grade Certified with 4 Day Battery Backup, Keypad Mobile"/>
    <x v="0"/>
    <s v="Mobiles&amp;Accessories"/>
    <s v="Smartphones&amp;BasicMobiles"/>
    <x v="19"/>
    <s v="BasicMobiles"/>
    <n v="1055"/>
    <n v="1249"/>
    <n v="0.16"/>
    <x v="1"/>
    <n v="3.8"/>
    <n v="4"/>
    <n v="3.65"/>
    <n v="2352"/>
    <n v="12.306420034192477"/>
    <n v="2481360"/>
    <n v="194"/>
    <x v="1"/>
    <s v="Display Size- 1.77Inch|Battery- 800MAh | 4 days long Battery|Auto Call recording available|Bluetooth Support|Number Talker"/>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8S6RKT4L"/>
    <s v="Balzano High Speed Nutri Blender/Mixer/Smoothie Maker - 500 Watt - Silver, 2 Jar"/>
    <x v="2"/>
    <s v="Kitchen&amp;HomeAppliances"/>
    <s v="SmallKitchenAppliances"/>
    <x v="71"/>
    <s v="JuicerMixerGrinders"/>
    <n v="2599"/>
    <n v="4290"/>
    <n v="0.39"/>
    <x v="1"/>
    <n v="4.4000000000000004"/>
    <n v="4"/>
    <n v="3.7000000000000006"/>
    <n v="2116"/>
    <n v="12.305167174671826"/>
    <n v="5499484"/>
    <n v="1691"/>
    <x v="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7KKJPTWB"/>
    <s v="Brayden Chopro, Electric Vegetable Chopper for Kitchen with 500 ML Capacity, 400 Watts Copper Motor and 4 Bi-Level SS Blades (Black)"/>
    <x v="2"/>
    <s v="Kitchen&amp;HomeAppliances"/>
    <s v="SmallKitchenAppliances"/>
    <x v="107"/>
    <s v="MiniFoodProcessors&amp;Choppers"/>
    <n v="1599"/>
    <n v="1999"/>
    <n v="0.2"/>
    <x v="1"/>
    <n v="4.4000000000000004"/>
    <n v="4"/>
    <n v="3.8499999999999996"/>
    <n v="1558"/>
    <n v="12.29245754347704"/>
    <n v="2491242"/>
    <n v="400"/>
    <x v="1"/>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B9RN5X8B"/>
    <s v="V-Guard Zio Instant Water Geyser | 3 Litre | 3000 W Heating | White-Blue | | 2 Year Warranty"/>
    <x v="2"/>
    <s v="Heating,Cooling&amp;AirQuality"/>
    <s v="WaterHeaters&amp;Geysers"/>
    <x v="29"/>
    <s v="InstantWaterHeaters"/>
    <n v="2699"/>
    <n v="4700"/>
    <n v="0.43"/>
    <x v="1"/>
    <n v="4.2"/>
    <n v="4"/>
    <n v="3.9461538461538463"/>
    <n v="1296"/>
    <n v="12.284140059470255"/>
    <n v="3497904"/>
    <n v="2001"/>
    <x v="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9CMQRQM6"/>
    <s v="Ambrane Fast 100W Output Cable with Type-C to Type-C for Mobile, Laptop, Macbook &amp; Table Charging, 480mbps Data Sync Speed, Braided Cable, 1.5m Length (ABCC-100, Black-Grey)"/>
    <x v="1"/>
    <s v="Accessories&amp;Peripherals"/>
    <s v="Cables&amp;Accessories"/>
    <x v="0"/>
    <s v="Cables"/>
    <n v="499"/>
    <n v="899"/>
    <n v="0.44"/>
    <x v="1"/>
    <n v="4.2"/>
    <n v="4"/>
    <n v="4.1428571428571432"/>
    <n v="919"/>
    <n v="12.278549570431586"/>
    <n v="458581"/>
    <n v="400"/>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9939XJX8"/>
    <s v="TVARA LCD Writing Tablet, 8.5&quot; Inch Colorful Toddler Doodle Board Drawing Tablet, Erasable Reusable Electronic Drawing Pads, Educational and Learning Tool for 3-6 Years Old Boy and Girls Mix Colors"/>
    <x v="1"/>
    <s v="Accessories&amp;Peripherals"/>
    <s v="Keyboards,Mice&amp;InputDevices"/>
    <x v="87"/>
    <s v="GraphicTablets"/>
    <n v="354"/>
    <n v="1500"/>
    <n v="0.76"/>
    <x v="0"/>
    <n v="4"/>
    <n v="4"/>
    <n v="4.0749999999999993"/>
    <n v="1026"/>
    <n v="12.272149557658906"/>
    <n v="363204"/>
    <n v="1146"/>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7Q7561HD"/>
    <s v="Eveready 1015 Carbon Zinc AA Battery - 10 Pieces"/>
    <x v="0"/>
    <s v="GeneralPurposeBatteries&amp;BatteryChargers"/>
    <s v="DisposableBatteries"/>
    <x v="24"/>
    <s v="Batteries"/>
    <n v="149"/>
    <n v="180"/>
    <n v="0.17"/>
    <x v="1"/>
    <n v="4.4000000000000004"/>
    <n v="4"/>
    <n v="4.3666666666666663"/>
    <n v="644"/>
    <n v="12.268410753907334"/>
    <n v="95956"/>
    <n v="31"/>
    <x v="2"/>
    <s v="Eveready‚Äôs Zinc Carbon Battery are considered one of the best battery for remote controls, clocks, small toys, torches, etc.|Highly durable &amp; reliable technology|Available in wide range of sizes - AAA, AA, D, C and 9V sizes"/>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718ZN31Q"/>
    <s v="Rts‚Ñ¢ High Speed 3D Full HD 1080p Support (10 Meters) HDMI Male to HDMI Male Cable TV Lead 1.4V for All Hdmi Devices- Black (10M - 30 FEET)"/>
    <x v="0"/>
    <s v="HomeTheater,TV&amp;Video"/>
    <s v="Accessories"/>
    <x v="0"/>
    <s v="Cables"/>
    <n v="598"/>
    <n v="4999"/>
    <n v="0.88"/>
    <x v="0"/>
    <n v="4.2"/>
    <n v="4"/>
    <n v="4.1416666666666666"/>
    <n v="910"/>
    <n v="12.2573386112965"/>
    <n v="544180"/>
    <n v="4401"/>
    <x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B25DJ352"/>
    <s v="GILTON Egg Boiler Electric Automatic Off 7 Egg Poacher for Steaming, Cooking Also Boiling and Frying, Multi Color"/>
    <x v="2"/>
    <s v="Kitchen&amp;HomeAppliances"/>
    <s v="SmallKitchenAppliances"/>
    <x v="54"/>
    <s v="EggBoilers"/>
    <n v="353"/>
    <n v="1199"/>
    <n v="0.71"/>
    <x v="0"/>
    <n v="4.3"/>
    <n v="4"/>
    <n v="4.3666666666666663"/>
    <n v="629"/>
    <n v="12.223787065947306"/>
    <n v="222037"/>
    <n v="846"/>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8K36NZSV"/>
    <s v="KONVIO NEER 10 Inch Spun Filter (PP SPUN) Cartridge Compatible for 10 Inch Pre-Filter Housing of Water Purifier | Pack of 4 Spun"/>
    <x v="2"/>
    <s v="Kitchen&amp;HomeAppliances"/>
    <s v="WaterPurifiers&amp;Accessories"/>
    <x v="105"/>
    <s v="WaterPurifierAccessories"/>
    <n v="499"/>
    <n v="999"/>
    <n v="0.5"/>
    <x v="0"/>
    <n v="4.3"/>
    <n v="4"/>
    <n v="3.8499999999999996"/>
    <n v="1436"/>
    <n v="12.156208557316768"/>
    <n v="716564"/>
    <n v="500"/>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9YL9SN9B"/>
    <s v="LG 80 cm (32 inches) HD Ready Smart LED TV 32LQ576BPSA (Ceramic Black)"/>
    <x v="0"/>
    <s v="HomeTheater,TV&amp;Video"/>
    <s v="Televisions"/>
    <x v="22"/>
    <s v="SmartTelevisions"/>
    <n v="15990"/>
    <n v="23990"/>
    <n v="0.33"/>
    <x v="1"/>
    <n v="4.3"/>
    <n v="4"/>
    <n v="4.03"/>
    <n v="1035"/>
    <n v="12.151899814299135"/>
    <n v="16549650"/>
    <n v="8000"/>
    <x v="1"/>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FZ89DK6"/>
    <s v="Eureka Forbes Supervac 1600 Watts Powerful Suction,bagless Vacuum Cleaner with cyclonic Technology,7 Accessories,1 Year Warranty,Compact,Lightweight &amp; Easy to use (Red)"/>
    <x v="2"/>
    <s v="Kitchen&amp;HomeAppliances"/>
    <s v="Vacuum,Cleaning&amp;Ironing"/>
    <x v="47"/>
    <s v="Vacuums&amp;FloorCare"/>
    <n v="5999"/>
    <n v="9999"/>
    <n v="0.4"/>
    <x v="1"/>
    <n v="4.2"/>
    <n v="4"/>
    <n v="3.9499999999999997"/>
    <n v="1191"/>
    <n v="12.15129120884666"/>
    <n v="7144809"/>
    <n v="4000"/>
    <x v="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0B7GKXMG"/>
    <s v="Wipro Smartlife Super Deluxe Dry Iron- 1000W"/>
    <x v="2"/>
    <s v="Kitchen&amp;HomeAppliances"/>
    <s v="Vacuum,Cleaning&amp;Ironing"/>
    <x v="32"/>
    <s v="Irons,Steamers&amp;Accessories"/>
    <n v="699"/>
    <n v="850"/>
    <n v="0.18"/>
    <x v="1"/>
    <n v="4.0999999999999996"/>
    <n v="4"/>
    <n v="3.9904761904761905"/>
    <n v="1106"/>
    <n v="12.147598601411284"/>
    <n v="773094"/>
    <n v="151"/>
    <x v="1"/>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B7FJNSZR"/>
    <s v="Proven¬Æ Copper + Mineral RO+UV+UF 10 to 12 Liter RO + UV + TDS ADJUSTER Water Purifier with Copper Charge Technology black &amp; copper Best For Home and Office (Made In India)"/>
    <x v="2"/>
    <s v="Kitchen&amp;HomeAppliances"/>
    <s v="WaterPurifiers&amp;Accessories"/>
    <x v="59"/>
    <s v="WaterFilters&amp;Purifiers"/>
    <n v="5395"/>
    <n v="19990"/>
    <n v="0.73"/>
    <x v="0"/>
    <n v="4.4000000000000004"/>
    <n v="4"/>
    <n v="4.45"/>
    <n v="535"/>
    <n v="12.144783314132829"/>
    <n v="2886325"/>
    <n v="14595"/>
    <x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9NTHQRW3"/>
    <s v="InstaCuppa Portable Blender for Smoothie, Milk Shakes, Crushing Ice and Juices, USB Rechargeable Personal Blender Machine for Kitchen with 2000 mAh Rechargeable Battery, 150 Watt Motor, 400 ML"/>
    <x v="2"/>
    <s v="Kitchen&amp;HomeAppliances"/>
    <s v="SmallKitchenAppliances"/>
    <x v="73"/>
    <s v="HandBlenders"/>
    <n v="1999"/>
    <n v="2499"/>
    <n v="0.2"/>
    <x v="1"/>
    <n v="4.0999999999999996"/>
    <n v="4"/>
    <n v="4.0222222222222221"/>
    <n v="1034"/>
    <n v="12.126760073611589"/>
    <n v="2066966"/>
    <n v="500"/>
    <x v="1"/>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8V9C4B1J"/>
    <s v="Synqe Type C to Type C Short Fast Charging 60W Cable Compatible with Samsung Galaxy Z Fold3 5G, Z Flip3 5G, S22 5G, S22 Ultra, S21, S20, S20FE, A52, A73, A53 (0.25M, Black)"/>
    <x v="1"/>
    <s v="Accessories&amp;Peripherals"/>
    <s v="Cables&amp;Accessories"/>
    <x v="0"/>
    <s v="Cables"/>
    <n v="349"/>
    <n v="999"/>
    <n v="0.65"/>
    <x v="0"/>
    <n v="4.3"/>
    <n v="4"/>
    <n v="4.1404255319148939"/>
    <n v="838"/>
    <n v="12.105618671856705"/>
    <n v="292462"/>
    <n v="650"/>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NW8GHCJ"/>
    <s v="Synqe USB C to USB C 60W Nylon Braided Fast Charging Type C to Type C Cable Compatible with Samsung Galaxy Note 20/Ultra, S20 S22 S21 S20 FE A73 A53 A33 (2M, Black)"/>
    <x v="1"/>
    <s v="Accessories&amp;Peripherals"/>
    <s v="Cables&amp;Accessories"/>
    <x v="0"/>
    <s v="Cables"/>
    <n v="389"/>
    <n v="999"/>
    <n v="0.61"/>
    <x v="0"/>
    <n v="4.3"/>
    <n v="4"/>
    <n v="4.1369565217391306"/>
    <n v="838"/>
    <n v="12.09547611186308"/>
    <n v="325982"/>
    <n v="610"/>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7DL1KC3H"/>
    <s v="Isoelite Remote Compatible for Samsung LED/LCD Remote Control Works with All Samsung LED/LCD TV Model No :- BN59-607A (Please Match The Image with Your Old Remote)"/>
    <x v="0"/>
    <s v="HomeTheater,TV&amp;Video"/>
    <s v="Accessories"/>
    <x v="136"/>
    <s v="RemoteControls"/>
    <n v="299"/>
    <n v="899"/>
    <n v="0.67"/>
    <x v="0"/>
    <n v="4"/>
    <n v="4"/>
    <n v="3.7772727272727278"/>
    <n v="1588"/>
    <n v="12.091517993542421"/>
    <n v="474812"/>
    <n v="600"/>
    <x v="0"/>
    <s v="Compatible Device For Samsung LED/LCD Remote Control Works With All Samsung LED/LCD TV Model No :- BN59-607A|100% Best Quality Plastic Body and Soft Silicone Rubber Keypad|Remotes are checked by Testing Machine Before Shipment|Imported Generic Product Not by Samsung"/>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9Z28BQZT"/>
    <s v="Amazon Basics Multipurpose Foldable Laptop Table with Cup Holder, Brown"/>
    <x v="1"/>
    <s v="Accessories&amp;Peripherals"/>
    <s v="LaptopAccessories"/>
    <x v="56"/>
    <s v="Lapdesks"/>
    <n v="599"/>
    <n v="3999"/>
    <n v="0.85"/>
    <x v="0"/>
    <n v="3.9"/>
    <n v="4"/>
    <n v="3.9799999999999995"/>
    <n v="1087"/>
    <n v="12.085783003541399"/>
    <n v="651113"/>
    <n v="3400"/>
    <x v="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1JF2TFD"/>
    <s v="Boult Audio BassBuds Oak in-Ear Wired Earphones with 10mm Extra Bass Driver and HD Sound with mic(Brown)"/>
    <x v="0"/>
    <s v="Headphones,Earbuds&amp;Accessories"/>
    <s v="Headphones"/>
    <x v="7"/>
    <s v="In-Ear"/>
    <n v="499"/>
    <n v="1299"/>
    <n v="0.62"/>
    <x v="0"/>
    <n v="3.9"/>
    <n v="4"/>
    <n v="3.9333333333333336"/>
    <n v="1173"/>
    <n v="12.074027847852276"/>
    <n v="585327"/>
    <n v="800"/>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Y1RCCW5"/>
    <s v="ZIGMA WinoteK WinoteK Sun Instant Water Geyser, Water Heater, Portable Water Heater, Geysers Made of First Class ABS Plastic, automatic Reset Model, AE10-3 W (Yellow)"/>
    <x v="2"/>
    <s v="Heating,Cooling&amp;AirQuality"/>
    <s v="WaterHeaters&amp;Geysers"/>
    <x v="29"/>
    <s v="InstantWaterHeaters"/>
    <n v="1190"/>
    <n v="2550"/>
    <n v="0.53"/>
    <x v="0"/>
    <n v="3.8"/>
    <n v="4"/>
    <n v="3.9250000000000003"/>
    <n v="1181"/>
    <n v="12.060023595440056"/>
    <n v="1405390"/>
    <n v="1360"/>
    <x v="1"/>
    <s v="NOTE- In this order you will receive10 geysers. If Not received please return or replace immediately"/>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89BDBDGM"/>
    <s v="Kuber Industries Waterproof Round Laundry Bag/Hamper|Polka Dots Print Print with Handles|Foldable Bin &amp; 45 Liter Capicity|Size 37 x 37 x 49, Pack of 1(Black &amp; White)- CTKTC044992"/>
    <x v="2"/>
    <s v="HomeStorage&amp;Organization"/>
    <s v="LaundryOrganization"/>
    <x v="99"/>
    <s v="LaundryBaskets"/>
    <n v="219"/>
    <n v="249"/>
    <n v="0.12"/>
    <x v="1"/>
    <n v="4"/>
    <n v="4"/>
    <n v="3.96"/>
    <n v="1108"/>
    <n v="12.057928922750675"/>
    <n v="242652"/>
    <n v="30"/>
    <x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9C6HXFC1"/>
    <s v="Duracell USB Lightning Apple Certified (Mfi) Braided Sync &amp; Charge Cable For Iphone, Ipad And Ipod. Fast Charging Lightning Cable, 3.9 Feet (1.2M) - Black"/>
    <x v="1"/>
    <s v="Accessories&amp;Peripherals"/>
    <s v="Cables&amp;Accessories"/>
    <x v="0"/>
    <s v="Cables"/>
    <n v="970"/>
    <n v="1799"/>
    <n v="0.46"/>
    <x v="1"/>
    <n v="4.5"/>
    <n v="5"/>
    <n v="4.1333333333333337"/>
    <n v="815"/>
    <n v="12.034985989515961"/>
    <n v="790550"/>
    <n v="829"/>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9F3PDDRF"/>
    <s v="Lapster USB 3.0 sata Cable for 2.5 inch SSD and HDD , USB 3.0 to SATA III Hard Driver Adapter , sata to USB Cable-(Blue)"/>
    <x v="1"/>
    <s v="Accessories&amp;Peripherals"/>
    <s v="Cables&amp;Accessories"/>
    <x v="0"/>
    <s v="Cables"/>
    <n v="349"/>
    <n v="999"/>
    <n v="0.65"/>
    <x v="0"/>
    <n v="3.9"/>
    <n v="4"/>
    <n v="4.1249999999999991"/>
    <n v="817"/>
    <n v="12.015107377644206"/>
    <n v="285133"/>
    <n v="650"/>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B7B9V9QP"/>
    <s v="VU 108 cm (43 inches) Premium Series Full HD Smart LED TV 43GA (Black)"/>
    <x v="0"/>
    <s v="HomeTheater,TV&amp;Video"/>
    <s v="Televisions"/>
    <x v="22"/>
    <s v="SmartTelevisions"/>
    <n v="18999"/>
    <n v="35000"/>
    <n v="0.46"/>
    <x v="1"/>
    <n v="4"/>
    <n v="4"/>
    <n v="4"/>
    <n v="1001"/>
    <n v="12.003470886124907"/>
    <n v="19017999"/>
    <n v="16001"/>
    <x v="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C7TYHPB"/>
    <s v="iBELL Castor CTEK15L Premium 1.5 Litre Stainless Steel Electric Kettle,1500W Auto Cut-Off Feature,Silver"/>
    <x v="2"/>
    <s v="Kitchen&amp;HomeAppliances"/>
    <s v="SmallKitchenAppliances"/>
    <x v="17"/>
    <s v="Kettles&amp;HotWaterDispensers"/>
    <n v="664"/>
    <n v="1490"/>
    <n v="0.55000000000000004"/>
    <x v="0"/>
    <n v="4.0999999999999996"/>
    <n v="4"/>
    <n v="3.9"/>
    <n v="925"/>
    <n v="11.569782848059543"/>
    <n v="614200"/>
    <n v="826"/>
    <x v="1"/>
    <s v="1.5 Litre Capacity|1.5 Litre Capacity|Stainless Steel Body|Auto Cut-Off Feature|1500 Watts"/>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SKZ2RMG"/>
    <s v="Demokrazy New Nova Lint Cum Fuzz Remover for All Woolens Sweaters, Blankets, Jackets Remover Pill Remover from Carpets, Curtains (Pack of 1)"/>
    <x v="2"/>
    <s v="Kitchen&amp;HomeAppliances"/>
    <s v="Vacuum,Cleaning&amp;Ironing"/>
    <x v="32"/>
    <s v="Irons,Steamers&amp;Accessories"/>
    <n v="475"/>
    <n v="999"/>
    <n v="0.52"/>
    <x v="0"/>
    <n v="4.0999999999999996"/>
    <n v="4"/>
    <n v="3.9849999999999994"/>
    <n v="1021"/>
    <n v="11.992661819757794"/>
    <n v="484975"/>
    <n v="524"/>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96YCN3SD"/>
    <s v="Lifelong LLEK15 Electric Kettle 1.5L with Stainless Steel Body, Easy and Fast Boiling of Water for Instant Noodles, Soup, Tea etc. (1 Year Warranty, Silver)"/>
    <x v="2"/>
    <s v="Kitchen&amp;HomeAppliances"/>
    <s v="SmallKitchenAppliances"/>
    <x v="17"/>
    <s v="Kettles&amp;HotWaterDispensers"/>
    <n v="549"/>
    <n v="1000"/>
    <n v="0.45"/>
    <x v="1"/>
    <n v="3.6"/>
    <n v="4"/>
    <n v="3.8777777777777778"/>
    <n v="1074"/>
    <n v="11.755128378042409"/>
    <n v="589626"/>
    <n v="451"/>
    <x v="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H32678"/>
    <s v="JIALTO Mini Waffle Maker 4 Inch- 350 Watts: Stainless Steel Non-Stick Electric Iron Machine for Individual Belgian Waffles, Pan Cakes, Paninis or Other Snacks - Aqua blue"/>
    <x v="2"/>
    <s v="Kitchen&amp;HomeAppliances"/>
    <s v="SmallKitchenAppliances"/>
    <x v="145"/>
    <s v="WaffleMakers&amp;Irons"/>
    <n v="899"/>
    <n v="1999"/>
    <n v="0.55000000000000004"/>
    <x v="0"/>
    <n v="4"/>
    <n v="4"/>
    <n v="4.0999999999999996"/>
    <n v="832"/>
    <n v="11.974644505767827"/>
    <n v="747968"/>
    <n v="1100"/>
    <x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8XMG618K"/>
    <s v="Time Office Scanner Replacement Cable for Startek FM220U (Type C) Ivory"/>
    <x v="1"/>
    <s v="Accessories&amp;Peripherals"/>
    <s v="Cables&amp;Accessories"/>
    <x v="0"/>
    <s v="Cables"/>
    <n v="225"/>
    <n v="499"/>
    <n v="0.55000000000000004"/>
    <x v="0"/>
    <n v="4.0999999999999996"/>
    <n v="4"/>
    <n v="4.1302325581395349"/>
    <n v="789"/>
    <n v="11.96787375379494"/>
    <n v="177525"/>
    <n v="274"/>
    <x v="0"/>
    <s v="Approx. Length Of Cable: 2' Feet(60 Cm)|Can Be Used For Startek Fm220U Fingerprint Scanner|Color: Ivory(Off-White)|Type : Usb Type C Cable"/>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9DSQXCM8"/>
    <s v="House of Quirk Reusable Sticky Picker Cleaner Easy-Tear Sheets Travel Pet Hair Lint Rollers Brush (10cm Sheet, Set of 3 Rolls, 180 Sheets, 60 Sheets Each roll Lint Roller Remover, Multicolour)"/>
    <x v="2"/>
    <s v="Kitchen&amp;HomeAppliances"/>
    <s v="Vacuum,Cleaning&amp;Ironing"/>
    <x v="32"/>
    <s v="Irons,Steamers&amp;Accessories"/>
    <n v="299"/>
    <n v="499"/>
    <n v="0.4"/>
    <x v="1"/>
    <n v="3.9"/>
    <n v="4"/>
    <n v="3.9789473684210521"/>
    <n v="1015"/>
    <n v="11.964271806361118"/>
    <n v="303485"/>
    <n v="200"/>
    <x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9Y5FZK9N"/>
    <s v="Pigeon 1.5 litre Hot Kettle and Stainless Steel Water Bottle Combo used for boiling Water, Making Tea and Coffee, Instant Noodles, Soup, 1500 Watt with Auto Shut- off Feature - (Silver)"/>
    <x v="2"/>
    <s v="Kitchen&amp;HomeAppliances"/>
    <s v="SmallKitchenAppliances"/>
    <x v="17"/>
    <s v="Kettles&amp;HotWaterDispensers"/>
    <n v="809"/>
    <n v="1545"/>
    <n v="0.48"/>
    <x v="1"/>
    <n v="3.7"/>
    <n v="4"/>
    <n v="3.9125000000000001"/>
    <n v="976"/>
    <n v="11.6979624805497"/>
    <n v="789584"/>
    <n v="736"/>
    <x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8D6RCM3Q"/>
    <s v="PrettyKrafts Folding Laundry Basket for Clothes with Lid &amp; Handle, Toys Organiser, 75 Litre, (Pack of 1), Mushroom Print"/>
    <x v="2"/>
    <s v="HomeStorage&amp;Organization"/>
    <s v="LaundryOrganization"/>
    <x v="99"/>
    <s v="LaundryBaskets"/>
    <n v="355"/>
    <n v="899"/>
    <n v="0.61"/>
    <x v="0"/>
    <n v="4.0999999999999996"/>
    <n v="4"/>
    <n v="3.95"/>
    <n v="1051"/>
    <n v="11.936962172279994"/>
    <n v="373105"/>
    <n v="544"/>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9LQH3SD9"/>
    <s v="Lifelong LLQH922 Regalia 800 W (ISI Certified) Quartz Room Heater with 2 Power settings, Overheating Protection, 2 Rod Heater (1 Year Warranty, White)"/>
    <x v="2"/>
    <s v="Heating,Cooling&amp;AirQuality"/>
    <s v="RoomHeaters"/>
    <x v="97"/>
    <s v="ElectricHeaters"/>
    <n v="999"/>
    <n v="2000"/>
    <n v="0.5"/>
    <x v="0"/>
    <n v="3.8"/>
    <n v="4"/>
    <n v="3.8933333333333326"/>
    <n v="1163"/>
    <n v="11.936776936688664"/>
    <n v="1161837"/>
    <n v="1001"/>
    <x v="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82ZQ4479"/>
    <s v="Prestige PWG 07 Wet Grinder, 2L (Multicolor) with Coconut Scraper and Atta Kneader Attachments, 200 Watt"/>
    <x v="2"/>
    <s v="Kitchen&amp;HomeAppliances"/>
    <s v="SmallKitchenAppliances"/>
    <x v="110"/>
    <s v="Mills&amp;Grinders"/>
    <n v="3710"/>
    <n v="4330"/>
    <n v="0.14000000000000001"/>
    <x v="1"/>
    <n v="3.7"/>
    <n v="4"/>
    <n v="3.7"/>
    <n v="1662"/>
    <n v="11.917301322112221"/>
    <n v="6166020"/>
    <n v="620"/>
    <x v="1"/>
    <s v="2 Litres Capacity, 5 Years Warranty on Motor|High Quality Grinding Stones, Heavy Duty Motor|Compact Table Top Design, Coconut Scraper Attachment|Atta Kneader Attachment."/>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81XSZJ7"/>
    <s v="CROSSVOLT Compatible Dash/Warp Data Sync Fast Charging Cable Supported for All C Type Devices (Cable)"/>
    <x v="1"/>
    <s v="Accessories&amp;Peripherals"/>
    <s v="Cables&amp;Accessories"/>
    <x v="0"/>
    <s v="Cables"/>
    <n v="299"/>
    <n v="999"/>
    <n v="0.7"/>
    <x v="0"/>
    <n v="4.3"/>
    <n v="4"/>
    <n v="4.1309523809523805"/>
    <n v="766"/>
    <n v="11.916952277265432"/>
    <n v="229034"/>
    <n v="700"/>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84BR3QX8"/>
    <s v="LAPSTER Accessories Power Cable Cord 2 Pin Laptop Adapter and Tape Recorder 1.5M"/>
    <x v="1"/>
    <s v="Accessories&amp;Peripherals"/>
    <s v="LaptopAccessories"/>
    <x v="101"/>
    <s v="LaptopChargers&amp;PowerSupplies"/>
    <n v="149"/>
    <n v="999"/>
    <n v="0.85"/>
    <x v="0"/>
    <n v="3.5"/>
    <n v="4"/>
    <n v="3.5"/>
    <n v="2523"/>
    <n v="11.907312727002338"/>
    <n v="375927"/>
    <n v="850"/>
    <x v="2"/>
    <s v="Compatable with Philiphs tape recorders and Emergency light charging|2 Pin Laptop Adapter and Tape Recorder laptops adapter, Camera, Printer, VCRs, DVD Players, and many other non-polarized devices|Note: - Not for trimmer"/>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W9V2PXG"/>
    <s v="Themisto TH-WS20 Digital Kitchen Weighing Scale Stainless Steel (5Kg)"/>
    <x v="2"/>
    <s v="Kitchen&amp;HomeAppliances"/>
    <s v="SmallKitchenAppliances"/>
    <x v="31"/>
    <s v="DigitalKitchenScales"/>
    <n v="759"/>
    <n v="1999"/>
    <n v="0.62"/>
    <x v="0"/>
    <n v="4.3"/>
    <n v="4"/>
    <n v="4.25"/>
    <n v="532"/>
    <n v="11.588590638362932"/>
    <n v="403788"/>
    <n v="1240"/>
    <x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0GHL8VP2"/>
    <s v="USHA 1212 PTC with Adjustable Thermostat Fan Heater (Black/Brown, 1500-Watts)."/>
    <x v="2"/>
    <s v="Heating,Cooling&amp;AirQuality"/>
    <s v="RoomHeaters"/>
    <x v="97"/>
    <s v="ElectricHeaters"/>
    <n v="3487.77"/>
    <n v="4990"/>
    <n v="0.3"/>
    <x v="1"/>
    <n v="4.0999999999999996"/>
    <n v="4"/>
    <n v="3.8999999999999995"/>
    <n v="1127"/>
    <n v="11.904005488624559"/>
    <n v="3930716.79"/>
    <n v="1502.23"/>
    <x v="1"/>
    <s v="Meant for Spot Heating|Room Size: Upto 15 sq ft. Cord Winder :Yes|2 Stage Safety for Overheating Protection|Two Heating Elements For Energy SavingOptions|Fire Retardant Strong ABS Housing|ISI Mark|1 Year Warranty"/>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7NRTCDS5"/>
    <s v="Brayden Fito Atom Rechargeable Smoothie Blender with 2000 mAh Battery and 3.7V Motor with 400ml Tritan Jar (Blue)"/>
    <x v="2"/>
    <s v="Kitchen&amp;HomeAppliances"/>
    <s v="SmallKitchenAppliances"/>
    <x v="71"/>
    <s v="JuicerMixerGrinders"/>
    <n v="1199"/>
    <n v="1499"/>
    <n v="0.2"/>
    <x v="1"/>
    <n v="3.8"/>
    <n v="4"/>
    <n v="3.56"/>
    <n v="2206"/>
    <n v="11.903936306055492"/>
    <n v="2644994"/>
    <n v="300"/>
    <x v="1"/>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1MRARGBW"/>
    <s v="Eco Crystal J 5 inch Cartridge (Pack of 2)"/>
    <x v="2"/>
    <s v="Kitchen&amp;HomeAppliances"/>
    <s v="WaterPurifiers&amp;Accessories"/>
    <x v="105"/>
    <s v="WaterPurifierAccessories"/>
    <n v="199"/>
    <n v="400"/>
    <n v="0.5"/>
    <x v="0"/>
    <n v="4.0999999999999996"/>
    <n v="4"/>
    <n v="3.7857142857142856"/>
    <n v="1379"/>
    <n v="11.886685112804681"/>
    <n v="274421"/>
    <n v="201"/>
    <x v="2"/>
    <s v="removes dirt from water"/>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0RFWNJMC"/>
    <s v="Airtel DigitalTV DTH Remote SD/HD/HD Recording Compatible for Television (Shining Black )"/>
    <x v="0"/>
    <s v="HomeTheater,TV&amp;Video"/>
    <s v="Accessories"/>
    <x v="136"/>
    <s v="RemoteControls"/>
    <n v="195"/>
    <n v="499"/>
    <n v="0.61"/>
    <x v="0"/>
    <n v="3.7"/>
    <n v="4"/>
    <n v="3.7720930232558145"/>
    <n v="1383"/>
    <n v="11.848657530641486"/>
    <n v="269685"/>
    <n v="304"/>
    <x v="2"/>
    <s v="Compatible with SD and HD Recording"/>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QX1CC14"/>
    <s v="SKYWALL 81.28 cm (32 inches) HD Ready Smart LED TV 32SWELS-PRO (Black)"/>
    <x v="0"/>
    <s v="HomeTheater,TV&amp;Video"/>
    <s v="Televisions"/>
    <x v="22"/>
    <s v="SmartTelevisions"/>
    <n v="7299"/>
    <n v="19125"/>
    <n v="0.62"/>
    <x v="0"/>
    <n v="3.4"/>
    <n v="3"/>
    <n v="4"/>
    <n v="902"/>
    <n v="11.822751001254023"/>
    <n v="6583698"/>
    <n v="11826"/>
    <x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0H0B29DI"/>
    <s v="USHA Heat Convector 812 T 2000-Watt with Instant Heating Feature (Black)"/>
    <x v="2"/>
    <s v="Heating,Cooling&amp;AirQuality"/>
    <s v="RoomHeaters"/>
    <x v="146"/>
    <s v="HeatConvectors"/>
    <n v="2199"/>
    <n v="2990"/>
    <n v="0.26"/>
    <x v="1"/>
    <n v="3.8"/>
    <n v="4"/>
    <n v="3.7"/>
    <n v="1558"/>
    <n v="11.813530626198716"/>
    <n v="3426042"/>
    <n v="791"/>
    <x v="1"/>
    <s v="Meant for Spot Heating|Ideal for a small room only, i.e., up to 12 sq. ft|Twin Turbo Design for fast &amp; efficient heating|Side Vents to draw in air easily|ISI Mark|Inbuilt fan ensure instant heating|Customer Care Number: 18133111"/>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978V2CP6"/>
    <s v="Cubetek 3 in 1 LCD Display V5.0 Bluetooth Transmitter Receiver, Bypass Audio Adapter with Aux, Optical, Dual Link Support for TV, Home Stereo, PC, Headphones, Speakers, Model: CB-BT27"/>
    <x v="0"/>
    <s v="HomeTheater,TV&amp;Video"/>
    <s v="AVReceivers&amp;Amplifiers"/>
    <x v="147"/>
    <s v="AVReceivers&amp;Amplifiers"/>
    <n v="1990"/>
    <n v="3100"/>
    <n v="0.36"/>
    <x v="1"/>
    <n v="4"/>
    <n v="4"/>
    <n v="4"/>
    <n v="897"/>
    <n v="11.813105346669218"/>
    <n v="1785030"/>
    <n v="1110"/>
    <x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7RN7BBK"/>
    <s v="Kitchen Kit Electric Kettle, 1.8L Stainless Steel Tea Kettle, Fast Boil Water Warmer with Auto Shut Off and Boil Dry Protection Tech"/>
    <x v="2"/>
    <s v="Kitchen&amp;HomeAppliances"/>
    <s v="SmallKitchenAppliances"/>
    <x v="17"/>
    <s v="Kettles&amp;HotWaterDispensers"/>
    <n v="479"/>
    <n v="1999"/>
    <n v="0.76"/>
    <x v="0"/>
    <n v="3.4"/>
    <n v="3"/>
    <n v="3.9428571428571431"/>
    <n v="1066"/>
    <n v="11.939619710873624"/>
    <n v="510614"/>
    <n v="1520"/>
    <x v="0"/>
    <s v=". The tough pure metal stainless-steel build makes it very sturdy and the inside part is only made from premium food grade stainless steel that keep your water out of the contamination from plastic materials and chemicals"/>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HK9JH4F"/>
    <s v="Smashtronics¬Æ - Case for Firetv Remote, Fire Stick Remote Cover Case, Silicone Cover for TV Firestick 4K/TV 2nd Gen(3rd Gen) Remote Control - Light Weight/Anti Slip/Shockproof (Black)"/>
    <x v="0"/>
    <s v="HomeTheater,TV&amp;Video"/>
    <s v="Accessories"/>
    <x v="136"/>
    <s v="RemoteControls"/>
    <n v="199"/>
    <n v="399"/>
    <n v="0.5"/>
    <x v="0"/>
    <n v="4.2"/>
    <n v="4"/>
    <n v="3.7738095238095251"/>
    <n v="1335"/>
    <n v="11.796198181312267"/>
    <n v="265665"/>
    <n v="200"/>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BK1K598K"/>
    <s v="AGARO LR2007 Lint Remover, Rechargeable, for Woolen Sweaters, Blankets, Jackets, Burr Remover, Pill Remover From Carpets, Curtains"/>
    <x v="2"/>
    <s v="Kitchen&amp;HomeAppliances"/>
    <s v="Vacuum,Cleaning&amp;Ironing"/>
    <x v="32"/>
    <s v="Irons,Steamers&amp;Accessories"/>
    <n v="678"/>
    <n v="1499"/>
    <n v="0.55000000000000004"/>
    <x v="0"/>
    <n v="4.2"/>
    <n v="4"/>
    <n v="3.9833333333333334"/>
    <n v="900"/>
    <n v="11.769653750733267"/>
    <n v="610200"/>
    <n v="821"/>
    <x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L835C3V"/>
    <s v="Smashtronics¬Æ - Case for Firetv Remote, Fire Stick Remote Cover Case, Silicone Cover for TV Firestick 4K/TV 2nd Gen(3rd Gen) Remote Control - Light Weight/Anti Slip/Shockproof (Black)"/>
    <x v="0"/>
    <s v="HomeTheater,TV&amp;Video"/>
    <s v="Accessories"/>
    <x v="136"/>
    <s v="RemoteControls"/>
    <n v="199"/>
    <n v="399"/>
    <n v="0.5"/>
    <x v="0"/>
    <n v="4.2"/>
    <n v="4"/>
    <n v="3.7634146341463426"/>
    <n v="1335"/>
    <n v="11.763705768071443"/>
    <n v="265665"/>
    <n v="200"/>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7YCBSCYB"/>
    <s v="AmazonBasics Induction Cooktop 1600 Watt (Black)"/>
    <x v="2"/>
    <s v="Kitchen&amp;HomeAppliances"/>
    <s v="SmallKitchenAppliances"/>
    <x v="30"/>
    <s v="InductionCooktop"/>
    <n v="1999"/>
    <n v="3300"/>
    <n v="0.39"/>
    <x v="1"/>
    <n v="4.2"/>
    <n v="4"/>
    <n v="4.0666666666666664"/>
    <n v="780"/>
    <n v="11.763447537767687"/>
    <n v="1559220"/>
    <n v="1301"/>
    <x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H3BXWTK"/>
    <s v="Venus Digital Kitchen Weighing Scale &amp; Food Weight Machine for Health, Fitness, Home Baking &amp; Cooking Scale, 2 Year Warranty &amp; Battery Included (Weighing Scale Without Bowl) Capacity 10 Kg, 1 Gm"/>
    <x v="2"/>
    <s v="Kitchen&amp;HomeAppliances"/>
    <s v="SmallKitchenAppliances"/>
    <x v="31"/>
    <s v="DigitalKitchenScales"/>
    <n v="599"/>
    <n v="2799"/>
    <n v="0.79"/>
    <x v="0"/>
    <n v="3.9"/>
    <n v="4"/>
    <n v="4.2333333333333334"/>
    <n v="578"/>
    <n v="11.695339253112813"/>
    <n v="346222"/>
    <n v="2200"/>
    <x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977CGNJJ"/>
    <s v="AGARO Royal Stand 1000W Mixer with 5L SS Bowl and 8 Speed Setting, Includes Whisking Cone, Mixing Beater &amp; Dough Hook, and Splash Guard, 2 Years Warranty, (Black), Medium (33554)"/>
    <x v="2"/>
    <s v="Kitchen&amp;HomeAppliances"/>
    <s v="SmallKitchenAppliances"/>
    <x v="148"/>
    <s v="StandMixers"/>
    <n v="5999"/>
    <n v="11495"/>
    <n v="0.48"/>
    <x v="1"/>
    <n v="4.3"/>
    <n v="4"/>
    <n v="4.3"/>
    <n v="534"/>
    <n v="11.731921262691282"/>
    <n v="3203466"/>
    <n v="5496"/>
    <x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9J4YQYX3"/>
    <s v="Borosil Electric Egg Boiler, 8 Egg Capacity, For Hard, Soft, Medium Boiled Eggs, Steamed Vegetables, Transparent Lid, Stainless Steel Exterior (500 Watts)"/>
    <x v="2"/>
    <s v="Kitchen&amp;HomeAppliances"/>
    <s v="SmallKitchenAppliances"/>
    <x v="54"/>
    <s v="EggBoilers"/>
    <n v="1399"/>
    <n v="2290"/>
    <n v="0.39"/>
    <x v="1"/>
    <n v="4.4000000000000004"/>
    <n v="4"/>
    <n v="4.4000000000000004"/>
    <n v="461"/>
    <n v="11.724424692446954"/>
    <n v="644939"/>
    <n v="891"/>
    <x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CKJJN8R"/>
    <s v="Hindware Atlantic Xceed 5L 3kW Instant Water Heater with Copper Heating Element and High Grade Stainless Steel Tank"/>
    <x v="2"/>
    <s v="Heating,Cooling&amp;AirQuality"/>
    <s v="WaterHeaters&amp;Geysers"/>
    <x v="29"/>
    <s v="InstantWaterHeaters"/>
    <n v="3599"/>
    <n v="7290"/>
    <n v="0.51"/>
    <x v="0"/>
    <n v="3.9"/>
    <n v="4"/>
    <n v="3.9363636363636361"/>
    <n v="942"/>
    <n v="11.708759663229666"/>
    <n v="3390258"/>
    <n v="3691"/>
    <x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989W6J2F"/>
    <s v="ENEM Sealing Machine | 12 Inch (300 mm) | 1 Year Warranty | Full Customer Support | Beep Sound Function | Plastic Packing Machine | Plastic Bag Sealing Machine | Heat Sealer Machine | Plastic Sealing Machine | Blue | Made in India"/>
    <x v="2"/>
    <s v="Kitchen&amp;HomeAppliances"/>
    <s v="SmallKitchenAppliances"/>
    <x v="106"/>
    <s v="VacuumSealers"/>
    <n v="1595"/>
    <n v="1799"/>
    <n v="0.11"/>
    <x v="1"/>
    <n v="4"/>
    <n v="4"/>
    <n v="3.38"/>
    <n v="2877"/>
    <n v="11.691726868849981"/>
    <n v="4588815"/>
    <n v="204"/>
    <x v="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8Y57TPDM"/>
    <s v="Duracell CR2016 3V Lithium Coin Battery, 5 pcs, 2016 Coin Button Cell Battery, DL2016"/>
    <x v="0"/>
    <s v="GeneralPurposeBatteries&amp;BatteryChargers"/>
    <s v="Batteries"/>
    <x v="24"/>
    <s v="Batteries"/>
    <n v="116"/>
    <n v="200"/>
    <n v="0.42"/>
    <x v="1"/>
    <n v="4.3"/>
    <n v="4"/>
    <n v="4.3499999999999996"/>
    <n v="485"/>
    <n v="11.686867771290975"/>
    <n v="56260"/>
    <n v="84"/>
    <x v="2"/>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F6KL23R"/>
    <s v="SKYTONE Stainless Steel Electric Meat Grinders with Bowl 700W Heavy for Kitchen Food Chopper, Meat, Vegetables, Onion , Garlic Slicer Dicer, Fruit &amp; Nuts Blender (2L, 700 Watts)"/>
    <x v="2"/>
    <s v="Kitchen&amp;HomeAppliances"/>
    <s v="SmallKitchenAppliances"/>
    <x v="107"/>
    <s v="MiniFoodProcessors&amp;Choppers"/>
    <n v="1414"/>
    <n v="2799"/>
    <n v="0.49"/>
    <x v="1"/>
    <n v="4"/>
    <n v="4"/>
    <n v="3.6666666666666665"/>
    <n v="1498"/>
    <n v="11.644605987110358"/>
    <n v="2118172"/>
    <n v="1385"/>
    <x v="1"/>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5K14P86"/>
    <s v="Saiyam Stainless Steel Espresso Maker Stovetop Coffee Percolator Italian Coffee Maker Moka Pot (4 Cup - 200 ml, Silver)"/>
    <x v="2"/>
    <s v="Kitchen&amp;HomeAppliances"/>
    <s v="Coffee,Tea&amp;Espresso"/>
    <x v="149"/>
    <s v="StovetopEspressoPots"/>
    <n v="599"/>
    <n v="1299"/>
    <n v="0.54"/>
    <x v="0"/>
    <n v="4.2"/>
    <n v="4"/>
    <n v="4.2"/>
    <n v="590"/>
    <n v="11.640667419701273"/>
    <n v="353410"/>
    <n v="700"/>
    <x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BNDRK886"/>
    <s v="IONIX Activated Carbon Faucet Water Filters Universal Interface Home Kitchen Faucet Tap Water | Tap filter Multilayer | Clean Purifier Filter Cartridge Five Layer Water Filter-Pack of 1"/>
    <x v="2"/>
    <s v="Kitchen&amp;HomeAppliances"/>
    <s v="WaterPurifiers&amp;Accessories"/>
    <x v="105"/>
    <s v="WaterPurifierAccessories"/>
    <n v="185"/>
    <n v="599"/>
    <n v="0.69"/>
    <x v="0"/>
    <n v="3.9"/>
    <n v="4"/>
    <n v="3.7333333333333338"/>
    <n v="1306"/>
    <n v="11.634095526967366"/>
    <n v="241610"/>
    <n v="414"/>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N3BFP4M"/>
    <s v="Bajaj New Shakti Neo Plus 15 Litre 4 Star Rated Storage Water Heater (Geyser) with Multiple Safety System, White"/>
    <x v="2"/>
    <s v="Heating,Cooling&amp;AirQuality"/>
    <s v="WaterHeaters&amp;Geysers"/>
    <x v="74"/>
    <s v="StorageWaterHeaters"/>
    <n v="5499"/>
    <n v="11500"/>
    <n v="0.52"/>
    <x v="0"/>
    <n v="3.9"/>
    <n v="4"/>
    <n v="3.9"/>
    <n v="959"/>
    <n v="11.630857808854316"/>
    <n v="5273541"/>
    <n v="6001"/>
    <x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B4DT8MKT"/>
    <s v="Wecool Unbreakable 3 in 1 Charging Cable with 3A Speed, Fast Charging Multi Purpose Cable 1.25 Mtr Long, Type C cable, Micro Usb Cable and Cable for iPhone, White"/>
    <x v="1"/>
    <s v="Accessories&amp;Peripherals"/>
    <s v="Cables&amp;Accessories"/>
    <x v="0"/>
    <s v="Cables"/>
    <n v="348"/>
    <n v="1499"/>
    <n v="0.77"/>
    <x v="0"/>
    <n v="4.2"/>
    <n v="4"/>
    <n v="4.126829268292683"/>
    <n v="656"/>
    <n v="11.627611232427192"/>
    <n v="228288"/>
    <n v="1151"/>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912WJ87V"/>
    <s v="Reffair AX30 [MAX] Portable Air Purifier for Car, Home &amp; Office | Smart Ionizer Function | H13 Grade True HEPA Filter [Internationally Tested] Aromabuds Fragrance Option - Black"/>
    <x v="8"/>
    <s v="CarAccessories"/>
    <s v="InteriorAccessories"/>
    <x v="150"/>
    <s v="AirPurifiers&amp;Ionizers"/>
    <n v="2339"/>
    <n v="4000"/>
    <n v="0.42"/>
    <x v="1"/>
    <n v="3.8"/>
    <n v="4"/>
    <n v="3.8"/>
    <n v="1118"/>
    <n v="11.58555432880773"/>
    <n v="2615002"/>
    <n v="1661"/>
    <x v="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7F1T31ZZ"/>
    <s v="Raffles Premium Stainless Steel South Indian Coffee Filter/Drip Coffee Maker, 2-3 Cups, 150 ml"/>
    <x v="2"/>
    <s v="Kitchen&amp;HomeAppliances"/>
    <s v="Coffee,Tea&amp;Espresso"/>
    <x v="122"/>
    <s v="DripCoffeeMachines"/>
    <n v="249"/>
    <n v="400"/>
    <n v="0.38"/>
    <x v="1"/>
    <n v="4.0999999999999996"/>
    <n v="4"/>
    <n v="4.0666666666666664"/>
    <n v="693"/>
    <n v="11.55486184651641"/>
    <n v="172557"/>
    <n v="151"/>
    <x v="0"/>
    <s v="Crafted from Stainless Steel; Rust-proof|Ideal for making authentic South Indian filter coffee|Capacity: 150 ml; Size: Diameter - 5.5 cms; Height - 13.5 cms|Package Content: 1-Pc. Coffee Filter|Size Name: 2 Cups; Human Interface Input: Unknown"/>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81NHWT6Z"/>
    <s v="LOHAYA Television Remote Compatible with Samsung Smart LED/LCD/HD TV Remote Control [ Compatible for All Samsung Tv Remote Control ]"/>
    <x v="0"/>
    <s v="HomeTheater,TV&amp;Video"/>
    <s v="Accessories"/>
    <x v="136"/>
    <s v="RemoteControls"/>
    <n v="299"/>
    <n v="1199"/>
    <n v="0.75"/>
    <x v="0"/>
    <n v="3.9"/>
    <n v="4"/>
    <n v="3.7525000000000004"/>
    <n v="1193"/>
    <n v="11.546458736292047"/>
    <n v="356707"/>
    <n v="900"/>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8ZXZ362Z"/>
    <s v="akiara - Makes life easy Mini Sewing Machine for Home Tailoring use | Mini Silai Machine with Sewing Kit Set Sewing Box with Thread Scissors, Needle All in One Sewing Accessories (White &amp; Purple)"/>
    <x v="2"/>
    <s v="Kitchen&amp;HomeAppliances"/>
    <s v="SewingMachines&amp;Accessories"/>
    <x v="119"/>
    <s v="Sewing&amp;EmbroideryMachines"/>
    <n v="1563"/>
    <n v="3098"/>
    <n v="0.5"/>
    <x v="0"/>
    <n v="3.5"/>
    <n v="4"/>
    <n v="3.4333333333333336"/>
    <n v="2283"/>
    <n v="11.531523275203417"/>
    <n v="3568329"/>
    <n v="1535"/>
    <x v="1"/>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8XLR6DSB"/>
    <s v="akiara - Makes life easy Electric Handy Sewing/Stitch Handheld Cordless Portable White Sewing Machine for Home Tailoring, Hand Machine | Mini Silai | White Hand Machine with Adapter"/>
    <x v="2"/>
    <s v="Kitchen&amp;HomeAppliances"/>
    <s v="SewingMachines&amp;Accessories"/>
    <x v="119"/>
    <s v="Sewing&amp;EmbroideryMachines"/>
    <n v="721"/>
    <n v="1499"/>
    <n v="0.52"/>
    <x v="0"/>
    <n v="3.1"/>
    <n v="3"/>
    <n v="3.4000000000000004"/>
    <n v="2449"/>
    <n v="11.523164686839412"/>
    <n v="1765729"/>
    <n v="778"/>
    <x v="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WWKM5HQ"/>
    <s v="Crompton Highspeed Markle Prime 1200 mm (48 inch) Anti-Dust Ceiling Fan with Energy Efficient 55W Motor (Burgundy)"/>
    <x v="2"/>
    <s v="Heating,Cooling&amp;AirQuality"/>
    <s v="Fans"/>
    <x v="49"/>
    <s v="CeilingFans"/>
    <n v="2599"/>
    <n v="4780"/>
    <n v="0.46"/>
    <x v="1"/>
    <n v="3.9"/>
    <n v="4"/>
    <n v="3.9"/>
    <n v="898"/>
    <n v="11.519662797759592"/>
    <n v="2333902"/>
    <n v="2181"/>
    <x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7SYYVP69"/>
    <s v="iBELL SEK170BM Premium Electric Kettle, 1.7 Litre, Stainless Steel with Coating,1500W Auto Cut-Off, Silver with Black"/>
    <x v="2"/>
    <s v="Kitchen&amp;HomeAppliances"/>
    <s v="SmallKitchenAppliances"/>
    <x v="17"/>
    <s v="Kettles&amp;HotWaterDispensers"/>
    <n v="809"/>
    <n v="1950"/>
    <n v="0.59"/>
    <x v="0"/>
    <n v="3.9"/>
    <n v="4"/>
    <n v="4.0333333333333341"/>
    <n v="710"/>
    <n v="11.502540722943392"/>
    <n v="574390"/>
    <n v="1141"/>
    <x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9CMP1SC8"/>
    <s v="Ambrane 2 in 1 Type-C &amp; Micro USB Cable with 60W / 3A Fast Charging, 480 mbps High Data, PD Technology &amp; Quick Charge 3.0, Compatible with All Type-C &amp; Micro USB Devices (ABDC-10, Black)"/>
    <x v="1"/>
    <s v="Accessories&amp;Peripherals"/>
    <s v="Cables&amp;Accessories"/>
    <x v="0"/>
    <s v="Cables"/>
    <n v="199"/>
    <n v="499"/>
    <n v="0.6"/>
    <x v="0"/>
    <n v="4.0999999999999996"/>
    <n v="4"/>
    <n v="4.1249999999999991"/>
    <n v="602"/>
    <n v="11.468808912578121"/>
    <n v="119798"/>
    <n v="300"/>
    <x v="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WF4Q7B3"/>
    <s v="Wipro Vesta 1380W Cordless Steam Iron Quick heat up with 20gm/ min Steam Burst, Scratch resistant Ceramic soleplate ,Vertical and Horizontal Ironing, Steam burst of upto .8g/ shot"/>
    <x v="2"/>
    <s v="Kitchen&amp;HomeAppliances"/>
    <s v="Vacuum,Cleaning&amp;Ironing"/>
    <x v="32"/>
    <s v="Irons,Steamers&amp;Accessories"/>
    <n v="1799"/>
    <n v="2599"/>
    <n v="0.31"/>
    <x v="1"/>
    <n v="3.6"/>
    <n v="4"/>
    <n v="3.9705882352941178"/>
    <n v="771"/>
    <n v="11.465539280744833"/>
    <n v="1387029"/>
    <n v="800"/>
    <x v="1"/>
    <s v="Scratch resistant, easy glide ceramic soleplate. 360¬∞ Swivel Cord|Non-Stick PTFE coated Ceramic soleplate for smooth ironing, Dry/Steam/Spray Ironing|Variable Steam Control with self cleaning feature|Large 200 ml water tank for longer ironing session|Auto Cleaning Technology"/>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ZDVL7L8"/>
    <s v="TTK Prestige Limited Orion Mixer Grinder 500 Watts, 3 Jars (1200ml, 1000ml, 500ml) (Red)"/>
    <x v="2"/>
    <s v="Kitchen&amp;HomeAppliances"/>
    <s v="SmallKitchenAppliances"/>
    <x v="41"/>
    <s v="MixerGrinders"/>
    <n v="2199"/>
    <n v="3895"/>
    <n v="0.44"/>
    <x v="1"/>
    <n v="3.9"/>
    <n v="4"/>
    <n v="3.7750000000000004"/>
    <n v="1085"/>
    <n v="11.460257590329427"/>
    <n v="2385915"/>
    <n v="1696"/>
    <x v="1"/>
    <s v="Ergonomic Design|Strong 500 W Motor|Superior Quality Body|3 Super-effcient Blades|Sturdy Handles, 3 Stainless Steel Jars"/>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B2CPVXHX"/>
    <s v="Robustrion Anti-Scratch &amp; Smudge Proof Tempered Glass Screen Protector for Xiaomi Mi Pad 5 11 inch"/>
    <x v="1"/>
    <s v="Accessories&amp;Peripherals"/>
    <s v="TabletAccessories"/>
    <x v="37"/>
    <s v="ScreenProtectors"/>
    <n v="379"/>
    <n v="1499"/>
    <n v="0.75"/>
    <x v="0"/>
    <n v="4.0999999999999996"/>
    <n v="4"/>
    <n v="4.05"/>
    <n v="670"/>
    <n v="11.448226206684417"/>
    <n v="253930"/>
    <n v="1120"/>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18SJJ0GE"/>
    <s v="Libra Roti Maker Electric Automatic | chapati Maker Electric Automatic | roti Maker Machine with 900 Watts for Making Roti/Chapati/Parathas - Stainless Steel"/>
    <x v="2"/>
    <s v="Kitchen&amp;HomeAppliances"/>
    <s v="SmallKitchenAppliances"/>
    <x v="151"/>
    <s v="RotiMakers"/>
    <n v="1999"/>
    <n v="2999"/>
    <n v="0.33"/>
    <x v="1"/>
    <n v="4.4000000000000004"/>
    <n v="4"/>
    <n v="4.4000000000000004"/>
    <n v="388"/>
    <n v="11.395778245833116"/>
    <n v="775612"/>
    <n v="1000"/>
    <x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84N18QZY"/>
    <s v="Belkin USB C to USB-C Fast Charging Type C Cable, 60W PD, 3.3 feet (1 meter) for Laptop, Personal Computer, Tablet, Smartphone - Black, USB-IF Certified"/>
    <x v="1"/>
    <s v="Accessories&amp;Peripherals"/>
    <s v="Cables&amp;Accessories"/>
    <x v="0"/>
    <s v="Cables"/>
    <n v="599"/>
    <n v="849"/>
    <n v="0.28999999999999998"/>
    <x v="1"/>
    <n v="4.5"/>
    <n v="5"/>
    <n v="4.1256410256410252"/>
    <n v="577"/>
    <n v="11.394722800047772"/>
    <n v="345623"/>
    <n v="250"/>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9VGS66FV"/>
    <s v="Tesora - Inspired by you Large Premium Electric Kettle 1.8L, Stainless Steel Inner Body - Auto Power Cut, Boil Dry Protection &amp; Cool Touch Double Wall, Portable | 1500 Watts |1 Year Warranty | (White)"/>
    <x v="2"/>
    <s v="Kitchen&amp;HomeAppliances"/>
    <s v="SmallKitchenAppliances"/>
    <x v="17"/>
    <s v="Kettles&amp;HotWaterDispensers"/>
    <n v="1349"/>
    <n v="1850"/>
    <n v="0.27"/>
    <x v="1"/>
    <n v="4.4000000000000004"/>
    <n v="4"/>
    <n v="4.0600000000000005"/>
    <n v="638"/>
    <n v="11.390333484123106"/>
    <n v="860662"/>
    <n v="501"/>
    <x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1N1XVVLC"/>
    <s v="Bajaj OFR Room Heater, 13 Fin 2900 Watts Oil Filled Room Heater with 400W PTC Ceramic Fan Heater, ISI Approved (Majesty 13F Plus Black)"/>
    <x v="2"/>
    <s v="Heating,Cooling&amp;AirQuality"/>
    <s v="RoomHeaters"/>
    <x v="91"/>
    <s v="FanHeaters"/>
    <n v="9590"/>
    <n v="15999"/>
    <n v="0.4"/>
    <x v="1"/>
    <n v="4.0999999999999996"/>
    <n v="4"/>
    <n v="3.7833333333333337"/>
    <n v="1017"/>
    <n v="11.379312426769467"/>
    <n v="9753030"/>
    <n v="6409"/>
    <x v="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8HD7JQHX"/>
    <s v="HUMBLE Dynamic Lapel Collar Mic Voice Recording Filter Microphone for Singing Youtube SmartPhones, Black"/>
    <x v="1"/>
    <s v="Accessories&amp;Peripherals"/>
    <s v="Audio&amp;VideoAccessories"/>
    <x v="120"/>
    <s v="PCMicrophones"/>
    <n v="199"/>
    <n v="499"/>
    <n v="0.6"/>
    <x v="0"/>
    <n v="3.3"/>
    <n v="3"/>
    <n v="3.3"/>
    <n v="2804"/>
    <n v="11.378178456454195"/>
    <n v="557996"/>
    <n v="300"/>
    <x v="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93ZNQZ2Y"/>
    <s v="LOHAYA Remote Compatible for Mi Smart LED TV 4A Remote Control (32&quot;/43&quot;) [ Compatible for Mi Tv Remote Control ] [ Compatible for Mi Smart LED Tv Remote Control ]"/>
    <x v="0"/>
    <s v="HomeTheater,TV&amp;Video"/>
    <s v="Accessories"/>
    <x v="136"/>
    <s v="RemoteControls"/>
    <n v="249"/>
    <n v="799"/>
    <n v="0.69"/>
    <x v="0"/>
    <n v="3.8"/>
    <n v="4"/>
    <n v="3.7487179487179492"/>
    <n v="1079"/>
    <n v="11.371450078261336"/>
    <n v="268671"/>
    <n v="550"/>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9XRBJ94N"/>
    <s v="iBELL SM1301 3-in-1 Sandwich Maker with Detachable Plates for Toast / Waffle / Grill , 750 Watt (Black)"/>
    <x v="2"/>
    <s v="Kitchen&amp;HomeAppliances"/>
    <s v="SmallKitchenAppliances"/>
    <x v="35"/>
    <s v="SandwichMakers"/>
    <n v="2092"/>
    <n v="4600"/>
    <n v="0.55000000000000004"/>
    <x v="0"/>
    <n v="4.3"/>
    <n v="4"/>
    <n v="4.1333333333333337"/>
    <n v="562"/>
    <n v="11.368768032052232"/>
    <n v="1175704"/>
    <n v="2508"/>
    <x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9RZS1NQT"/>
    <s v="Sounce 65W OnePlus Dash Warp Charge Cable, 6.5A Type-C to USB C PD Data Sync Fast Charging Cable Compatible with One Plus 8T/ 9/ 9R/ 9 pro/ 9RT/ 10R/ Nord &amp; for All Type C Devices ‚Äì Red, 1 Meter"/>
    <x v="1"/>
    <s v="Accessories&amp;Peripherals"/>
    <s v="Cables&amp;Accessories"/>
    <x v="0"/>
    <s v="Cables"/>
    <n v="199"/>
    <n v="999"/>
    <n v="0.8"/>
    <x v="0"/>
    <n v="4"/>
    <n v="4"/>
    <n v="4.1157894736842096"/>
    <n v="576"/>
    <n v="11.364418346777796"/>
    <n v="114624"/>
    <n v="800"/>
    <x v="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9Q3M3WLJ"/>
    <s v="Robustrion [Anti-Scratch] &amp; [Smudge Proof] [Bubble Free] Premium Tempered Glass Screen Protector Guard for Samsung Galaxy Tab A8 10.5 inch [SM-X200/X205/X207] 2022"/>
    <x v="1"/>
    <s v="Accessories&amp;Peripherals"/>
    <s v="TabletAccessories"/>
    <x v="37"/>
    <s v="ScreenProtectors"/>
    <n v="399"/>
    <n v="1499"/>
    <n v="0.73"/>
    <x v="0"/>
    <n v="4"/>
    <n v="4"/>
    <n v="4"/>
    <n v="691"/>
    <n v="11.360424377827032"/>
    <n v="275709"/>
    <n v="1100"/>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B72BSW7K"/>
    <s v="SKE Bed Study Table Portable Wood Multifunction Laptop-Table Lapdesk for Children Bed Foldabe Table Work with Tablet Slot &amp; Cup Holder Brown Black"/>
    <x v="1"/>
    <s v="Accessories&amp;Peripherals"/>
    <s v="LaptopAccessories"/>
    <x v="56"/>
    <s v="Lapdesks"/>
    <n v="263"/>
    <n v="699"/>
    <n v="0.62"/>
    <x v="0"/>
    <n v="3.5"/>
    <n v="4"/>
    <n v="4"/>
    <n v="690"/>
    <n v="11.357912189496794"/>
    <n v="181470"/>
    <n v="436"/>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B16KD737"/>
    <s v="VW 80 cm (32 inches) Playwall Frameless Series HD Ready Android Smart LED TV VW3251 (Black)"/>
    <x v="0"/>
    <s v="HomeTheater,TV&amp;Video"/>
    <s v="Televisions"/>
    <x v="22"/>
    <s v="SmartTelevisions"/>
    <n v="8499"/>
    <n v="15999"/>
    <n v="0.47"/>
    <x v="1"/>
    <n v="4.3"/>
    <n v="4"/>
    <n v="4.0857142857142845"/>
    <n v="592"/>
    <n v="11.329909175745412"/>
    <n v="5031408"/>
    <n v="7500"/>
    <x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86GVRP63"/>
    <s v="Amazon Basics 650 Watt Drip Coffee Maker with Borosilicate Carafe"/>
    <x v="2"/>
    <s v="Kitchen&amp;HomeAppliances"/>
    <s v="Coffee,Tea&amp;Espresso"/>
    <x v="122"/>
    <s v="DripCoffeeMachines"/>
    <n v="1189"/>
    <n v="2400"/>
    <n v="0.5"/>
    <x v="0"/>
    <n v="4.0999999999999996"/>
    <n v="4"/>
    <n v="4.05"/>
    <n v="618"/>
    <n v="11.306347128531478"/>
    <n v="734802"/>
    <n v="1211"/>
    <x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B9LDCX89"/>
    <s v="STRIFF Mpad Mouse Mat 230X190X3mm Gaming Mouse Pad, Non-Slip Rubber Base, Waterproof Surface, Premium-Textured, Compatible with Laser and Optical Mice(Universe Black)"/>
    <x v="1"/>
    <s v="Accessories&amp;Peripherals"/>
    <s v="Keyboards,Mice&amp;InputDevices"/>
    <x v="68"/>
    <s v="Keyboard&amp;MiceAccessories"/>
    <n v="129"/>
    <n v="999"/>
    <n v="0.87"/>
    <x v="0"/>
    <n v="4.2"/>
    <n v="4"/>
    <n v="4.2"/>
    <n v="491"/>
    <n v="11.306253431622913"/>
    <n v="63339"/>
    <n v="870"/>
    <x v="2"/>
    <s v="9.4 Inches X 7.9 Inches) 240mm x 200mm x 2mm Size: This mouse pad is ideal for Gamers, Graphic Designers, Students, or anyone using mouse for long sessions. This helps to improve the gaming experience for gamers or the work efficiency in the office."/>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G147SZD"/>
    <s v="NEXOMS Instant Heating Water Tap Wall Mounted with 3 Pin Indian Plug (16Amp)"/>
    <x v="2"/>
    <s v="Heating,Cooling&amp;AirQuality"/>
    <s v="WaterHeaters&amp;Geysers"/>
    <x v="29"/>
    <s v="InstantWaterHeaters"/>
    <n v="2699"/>
    <n v="3799"/>
    <n v="0.28999999999999998"/>
    <x v="1"/>
    <n v="4"/>
    <n v="4"/>
    <n v="3.94"/>
    <n v="727"/>
    <n v="11.276797634493366"/>
    <n v="1962173"/>
    <n v="1100"/>
    <x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G2VTHQM"/>
    <s v="AGARO Classic Portable Yogurt Maker, 1.2L Capacity, Electric, Automatic, Grey and White, Medium (33603)"/>
    <x v="2"/>
    <s v="Kitchen&amp;HomeAppliances"/>
    <s v="SmallKitchenAppliances"/>
    <x v="152"/>
    <s v="YogurtMakers"/>
    <n v="587"/>
    <n v="1295"/>
    <n v="0.55000000000000004"/>
    <x v="0"/>
    <n v="4.0999999999999996"/>
    <n v="4"/>
    <n v="4.0999999999999996"/>
    <n v="557"/>
    <n v="11.261200215644072"/>
    <n v="326959"/>
    <n v="708"/>
    <x v="1"/>
    <s v="1.2 Litres Capacity|Double Deck Seal|Stainless Steel Bowl|Fully Automatic|1 Year Warranty|Product Dimensions: 16.5 x 16.5 x 11 Centimeters, Item Weight: 800 Grams"/>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B7DHSKS7"/>
    <s v="Nokia 8210 4G Volte keypad Phone with Dual SIM, Big Display, inbuilt MP3 Player &amp; Wireless FM Radio | Blue"/>
    <x v="0"/>
    <s v="Mobiles&amp;Accessories"/>
    <s v="Smartphones&amp;BasicMobiles"/>
    <x v="19"/>
    <s v="BasicMobiles"/>
    <n v="3799"/>
    <n v="5299"/>
    <n v="0.28000000000000003"/>
    <x v="1"/>
    <n v="3.5"/>
    <n v="4"/>
    <n v="3.5"/>
    <n v="1641"/>
    <n v="11.253806034741977"/>
    <n v="6234159"/>
    <n v="1500"/>
    <x v="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B2DJDCPX"/>
    <s v="SWAPKART Fast Charging Cable and Data Sync USB Cable Compatible for iPhone 6/6S/7/7+/8/8+/10/11, 12, 13 Pro max iPad Air/Mini, iPod and iOS Devices (White)"/>
    <x v="1"/>
    <s v="Accessories&amp;Peripherals"/>
    <s v="Cables&amp;Accessories"/>
    <x v="0"/>
    <s v="Cables"/>
    <n v="209"/>
    <n v="499"/>
    <n v="0.57999999999999996"/>
    <x v="0"/>
    <n v="3.9"/>
    <n v="4"/>
    <n v="4.1189189189189195"/>
    <n v="536"/>
    <n v="11.244542733530063"/>
    <n v="112024"/>
    <n v="290"/>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L7J3T31"/>
    <s v="Noir Aqua - 5pcs PP Spun Filter + 1 Spanner | for All Types of RO Water purifiers (5 Piece, White, 10 Inch, 5 Micron) - RO Spun Filter Cartridge Sponge Replacement Water Filter Candle"/>
    <x v="2"/>
    <s v="Kitchen&amp;HomeAppliances"/>
    <s v="WaterPurifiers&amp;Accessories"/>
    <x v="105"/>
    <s v="WaterPurifierAccessories"/>
    <n v="379"/>
    <n v="919"/>
    <n v="0.59"/>
    <x v="0"/>
    <n v="4"/>
    <n v="4"/>
    <n v="3.7"/>
    <n v="1090"/>
    <n v="11.239951577176866"/>
    <n v="413110"/>
    <n v="540"/>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8JV91JTK"/>
    <s v="JM SELLER 180 W 2021 Edition Electric Beater High Speed Hand Mixer Egg Beater for Cake Making and Whipping Cream with 7 Speed Control (White) with Free Spatula and Oil Brush"/>
    <x v="2"/>
    <s v="Kitchen&amp;HomeAppliances"/>
    <s v="SmallKitchenAppliances"/>
    <x v="62"/>
    <s v="HandMixers"/>
    <n v="474"/>
    <n v="1299"/>
    <n v="0.64"/>
    <x v="0"/>
    <n v="4.0999999999999996"/>
    <n v="4"/>
    <n v="4.0999999999999996"/>
    <n v="550"/>
    <n v="11.238721555292317"/>
    <n v="260700"/>
    <n v="825"/>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8Y5QJTVK"/>
    <s v="Duracell CR2025 3V Lithium Coin Battery, 5 pcs, 2025 Coin Button Cell Battery, DL2025"/>
    <x v="0"/>
    <s v="GeneralPurposeBatteries&amp;BatteryChargers"/>
    <s v="Batteries"/>
    <x v="24"/>
    <s v="Batteries"/>
    <n v="116"/>
    <n v="200"/>
    <n v="0.42"/>
    <x v="1"/>
    <n v="4.4000000000000004"/>
    <n v="4"/>
    <n v="4.4000000000000004"/>
    <n v="357"/>
    <n v="11.237085317233049"/>
    <n v="41412"/>
    <n v="84"/>
    <x v="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8498H13H"/>
    <s v="HP GK320 Wired Full Size RGB Backlight Mechanical Gaming Keyboard, 4 LED Indicators, Mechanical Switches, Double Injection Key Caps, and Windows Lock Key(4QN01AA)"/>
    <x v="1"/>
    <s v="Accessories&amp;Peripherals"/>
    <s v="PCGamingPeripherals"/>
    <x v="96"/>
    <s v="GamingKeyboards"/>
    <n v="1519"/>
    <n v="3499"/>
    <n v="0.56999999999999995"/>
    <x v="0"/>
    <n v="4.3"/>
    <n v="4"/>
    <n v="4.3"/>
    <n v="408"/>
    <n v="11.230410224431569"/>
    <n v="619752"/>
    <n v="1980"/>
    <x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9PTT8DZF"/>
    <s v="Lenovo USB A to Type-C Tangle-free¬†¬†Aramid fiber braided¬†1.2m cable with 4A Fast charging &amp; 480 MBPS data transmission, certified 10000+ bend lifespan, Metallic Grey"/>
    <x v="1"/>
    <s v="Accessories&amp;Peripherals"/>
    <s v="Cables&amp;Accessories"/>
    <x v="0"/>
    <s v="Cables"/>
    <n v="417.44"/>
    <n v="670"/>
    <n v="0.38"/>
    <x v="1"/>
    <n v="3.9"/>
    <n v="4"/>
    <n v="4.125"/>
    <n v="523"/>
    <n v="11.217241558807872"/>
    <n v="218321.12"/>
    <n v="252.56"/>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9R83SFYV"/>
    <s v="Akiara¬Æ - Makes life easy Mini Sewing Machine with Table Set | Tailoring Machine | Hand Sewing Machine with extension table, foot pedal, adapter"/>
    <x v="2"/>
    <s v="Kitchen&amp;HomeAppliances"/>
    <s v="SewingMachines&amp;Accessories"/>
    <x v="119"/>
    <s v="Sewing&amp;EmbroideryMachines"/>
    <n v="1484"/>
    <n v="2499"/>
    <n v="0.41"/>
    <x v="1"/>
    <n v="3.7"/>
    <n v="4"/>
    <n v="3.7"/>
    <n v="1067"/>
    <n v="11.20571363496239"/>
    <n v="1583428"/>
    <n v="1015"/>
    <x v="1"/>
    <s v="AFTER SALES SERVICE Tailoring Machine is user-friendly. Please Contact Us by EMAIL if there is any issue during operation. We are always here and happy to assist every customer."/>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8HDCWDXD"/>
    <s v="Eureka Forbes Active Clean 700 Watts Powerful Suction &amp; Blower Vacuum Cleaner with Washable HEPA Filter &amp; 6 Accessories,1 Year Warranty,Compact,Light Weight &amp; Easy to use (Red &amp; Black)"/>
    <x v="2"/>
    <s v="Kitchen&amp;HomeAppliances"/>
    <s v="Vacuum,Cleaning&amp;Ironing"/>
    <x v="47"/>
    <s v="Vacuums&amp;FloorCare"/>
    <n v="3179"/>
    <n v="6999"/>
    <n v="0.55000000000000004"/>
    <x v="0"/>
    <n v="4"/>
    <n v="4"/>
    <n v="3.9"/>
    <n v="743"/>
    <n v="11.199134448628927"/>
    <n v="2361997"/>
    <n v="3820"/>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BNXFDTZ2"/>
    <s v="Fire-Boltt Tank 1.85&quot; Bluetooth Calling Smart Watch, 123 Sports Mode, 8 UI Interactions, Built in Speaker &amp; Mic, 7 Days Battery &amp; Fire-Boltt Health Suite"/>
    <x v="0"/>
    <s v="WearableTechnology"/>
    <s v="SmartWatches"/>
    <x v="20"/>
    <s v="SmartWatches"/>
    <n v="2999"/>
    <n v="11999"/>
    <n v="0.75"/>
    <x v="0"/>
    <n v="4.4000000000000004"/>
    <n v="4"/>
    <n v="3.8769230769230769"/>
    <n v="768"/>
    <n v="11.188514425076317"/>
    <n v="2303232"/>
    <n v="9000"/>
    <x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B5GF6DQD"/>
    <s v="Noise Agile 2 Buzz Bluetooth Calling Smart Watch with 1.28&quot; TFT Display,Dual Button,in-Built Mic &amp; Speaker,AI Voice Assistant, Health Suite,in-Built Games, 100 Watch Faces-(Jet Black)"/>
    <x v="0"/>
    <s v="WearableTechnology"/>
    <s v="SmartWatches"/>
    <x v="20"/>
    <s v="SmartWatches"/>
    <n v="2499"/>
    <n v="5999"/>
    <n v="0.57999999999999996"/>
    <x v="0"/>
    <n v="3.7"/>
    <n v="4"/>
    <n v="3.8333333333333326"/>
    <n v="828"/>
    <n v="11.187792367109379"/>
    <n v="2069172"/>
    <n v="3500"/>
    <x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9X76VL5L"/>
    <s v="boAt Airdopes 191G True Wireless Earbuds with ENx‚Ñ¢ Tech Equipped Quad Mics, Beast‚Ñ¢ Mode(Low Latency- 65ms) for Gaming, 2x6mm Dual Drivers, 30H Playtime, IPX5, IWP‚Ñ¢, Appealing Case LEDs(Sport Blue)"/>
    <x v="0"/>
    <s v="Headphones,Earbuds&amp;Accessories"/>
    <s v="Headphones"/>
    <x v="7"/>
    <s v="In-Ear"/>
    <n v="1599"/>
    <n v="3490"/>
    <n v="0.54"/>
    <x v="0"/>
    <n v="3.7"/>
    <n v="4"/>
    <n v="3.95"/>
    <n v="676"/>
    <n v="11.180825241306321"/>
    <n v="1080924"/>
    <n v="1891"/>
    <x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NNGHG22"/>
    <s v="Sansui 140cm (55 inches) 4K Ultra HD Certified Android LED TV with Dolby Audio &amp; Dolby Vision JSW55ASUHD (Mystique Black)"/>
    <x v="0"/>
    <s v="HomeTheater,TV&amp;Video"/>
    <s v="Televisions"/>
    <x v="22"/>
    <s v="SmartTelevisions"/>
    <n v="32990"/>
    <n v="56790"/>
    <n v="0.42"/>
    <x v="1"/>
    <n v="4.3"/>
    <n v="4"/>
    <n v="4.05"/>
    <n v="567"/>
    <n v="11.155110759629626"/>
    <n v="18705330"/>
    <n v="23800"/>
    <x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95X38CJS"/>
    <s v="BRUSTRO Copytinta Coloured Craft Paper A4 Size 80 GSM Mixed Bright Colour 40 Sheets Pack (10 cols X 4 Sheets) Double Side Color for Office Printing, Art and Craft."/>
    <x v="4"/>
    <s v="OfficePaperProducts"/>
    <s v="Paper"/>
    <x v="153"/>
    <s v="Copy&amp;PrintingPaper"/>
    <n v="99"/>
    <n v="99"/>
    <n v="0"/>
    <x v="1"/>
    <n v="4.3"/>
    <n v="4"/>
    <n v="4.3"/>
    <n v="388"/>
    <n v="11.136783285700544"/>
    <n v="38412"/>
    <n v="0"/>
    <x v="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9MTLG4TP"/>
    <s v="SAIELLIN Electric Lint Remover for Clothes Fabric Shaver Lint Shaver for Woolen Clothes Blanket Jackets Stainless Steel Blades, Clothes and Furniture Lint Roller for Fabrics Portable Lint Shavers (White Orange)"/>
    <x v="2"/>
    <s v="Kitchen&amp;HomeAppliances"/>
    <s v="Vacuum,Cleaning&amp;Ironing"/>
    <x v="32"/>
    <s v="Irons,Steamers&amp;Accessories"/>
    <n v="453"/>
    <n v="999"/>
    <n v="0.55000000000000004"/>
    <x v="0"/>
    <n v="4.3"/>
    <n v="4"/>
    <n v="3.9937500000000008"/>
    <n v="610"/>
    <n v="11.126752083406203"/>
    <n v="276330"/>
    <n v="546"/>
    <x v="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841KQR1Z"/>
    <s v="Crypo‚Ñ¢ Universal Remote Compatible with Tata Sky Universal HD &amp; SD Set top Box (Also Works with All TV)"/>
    <x v="0"/>
    <s v="HomeTheater,TV&amp;Video"/>
    <s v="Accessories"/>
    <x v="136"/>
    <s v="RemoteControls"/>
    <n v="299"/>
    <n v="999"/>
    <n v="0.7"/>
    <x v="0"/>
    <n v="3.8"/>
    <n v="4"/>
    <n v="3.7473684210526326"/>
    <n v="928"/>
    <n v="11.122248359807756"/>
    <n v="277472"/>
    <n v="700"/>
    <x v="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9C6FML9B"/>
    <s v="Duracell Micro USB 3A Braided Sync &amp; Fast Charging Cable, 3.9 Feet (1.2M). Supports QC 2.0/3.0 Charging, High Speed Data Transmission - Black"/>
    <x v="1"/>
    <s v="Accessories&amp;Peripherals"/>
    <s v="Cables&amp;Accessories"/>
    <x v="0"/>
    <s v="Cables"/>
    <n v="320"/>
    <n v="599"/>
    <n v="0.47"/>
    <x v="1"/>
    <n v="4.0999999999999996"/>
    <n v="4"/>
    <n v="4.1314285714285717"/>
    <n v="491"/>
    <n v="11.121661538861723"/>
    <n v="157120"/>
    <n v="279"/>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D92GDQH"/>
    <s v="OnePlus Nord Watch with 1.78‚Äù AMOLED Display, 60 Hz Refresh Rate, 105 Fitness Modes, 10 Days Battery, SPO2, Heart Rate, Stress Monitor, Women Health Tracker &amp; Multiple Watch Face [Midnight Black]"/>
    <x v="0"/>
    <s v="WearableTechnology"/>
    <s v="SmartWatches"/>
    <x v="20"/>
    <s v="SmartWatches"/>
    <n v="4999"/>
    <n v="6999"/>
    <n v="0.28999999999999998"/>
    <x v="1"/>
    <n v="3.8"/>
    <n v="4"/>
    <n v="3.8454545454545452"/>
    <n v="758"/>
    <n v="11.075838829125345"/>
    <n v="3789242"/>
    <n v="2000"/>
    <x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9PDZNSBG"/>
    <s v="Goodscity Garment Steamer for Clothes, Steam Iron Press - Vertical &amp; Horizontal Steaming up to 22g/min, 1200 Watt, 230 ml Water tank &amp; 30 sec Fast Heating (GC 111)"/>
    <x v="2"/>
    <s v="Kitchen&amp;HomeAppliances"/>
    <s v="Vacuum,Cleaning&amp;Ironing"/>
    <x v="32"/>
    <s v="Irons,Steamers&amp;Accessories"/>
    <n v="2575"/>
    <n v="6700"/>
    <n v="0.62"/>
    <x v="0"/>
    <n v="4.2"/>
    <n v="4"/>
    <n v="3.973333333333334"/>
    <n v="611"/>
    <n v="11.072692317325032"/>
    <n v="1573325"/>
    <n v="4125"/>
    <x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4MZYBTV"/>
    <s v="Belkin USB C to USB-C Fast Charging Type C Cable, 60W PD, 3.3 feet (1 meter) for Laptop, Personal Computer, Tablet, Smartphone - White, USB-IF Certified"/>
    <x v="1"/>
    <s v="Accessories&amp;Peripherals"/>
    <s v="Cables&amp;Accessories"/>
    <x v="0"/>
    <s v="Cables"/>
    <n v="599"/>
    <n v="849"/>
    <n v="0.28999999999999998"/>
    <x v="1"/>
    <n v="4.5"/>
    <n v="5"/>
    <n v="4.132352941176471"/>
    <n v="474"/>
    <n v="11.061042710361582"/>
    <n v="283926"/>
    <n v="250"/>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78JBK4GX"/>
    <s v="Havells Instanio 1-Litre 3KW Instant Water Heater (Geyser), White Blue"/>
    <x v="2"/>
    <s v="Heating,Cooling&amp;AirQuality"/>
    <s v="WaterHeaters&amp;Geysers"/>
    <x v="29"/>
    <s v="InstantWaterHeaters"/>
    <n v="2599"/>
    <n v="4560"/>
    <n v="0.43"/>
    <x v="1"/>
    <n v="4.4000000000000004"/>
    <n v="4"/>
    <n v="3.933333333333334"/>
    <n v="646"/>
    <n v="11.056223503963558"/>
    <n v="1678954"/>
    <n v="1961"/>
    <x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99S26HWG"/>
    <s v="Classmate Pulse 1 Subject Notebook - 240mm x 180mm , Soft Cover, 180 Pages, Single Line, Pack of 4"/>
    <x v="4"/>
    <s v="OfficePaperProducts"/>
    <s v="Paper"/>
    <x v="76"/>
    <s v="Stationery"/>
    <n v="300"/>
    <n v="300"/>
    <n v="0"/>
    <x v="1"/>
    <n v="4.2"/>
    <n v="4"/>
    <n v="4.2"/>
    <n v="419"/>
    <n v="11.017647019671182"/>
    <n v="125700"/>
    <n v="0"/>
    <x v="0"/>
    <s v="The cover design of the notebook is subject to change, it depends on stock availability|Single line notebook, 180 pages, spiral binding, soft cover, 240mm x180mm|Classmate uses eco friendly and elemental chlorine free paper|This notebook consists of papers"/>
    <s v="Pages size is small but good quality,Okay,Quality,Best,Classmate pulse,Best paper,Good,I loved it..."/>
    <s v="Pages are small,Okay okay,Best product but size is too small,,Quality is goodGreat notebook,Beast paper and spring,Good,https://m.media-amazon.com/images/I/71wZSQwwaGL._SY88.jpg"/>
  </r>
  <r>
    <s v="B09LHXNZLR"/>
    <s v="Skadioo WiFi Adapter for pc | Car Accessories, WiFi Dongle for pc | USB WiFi Adapter for pc | Wi-Fi Receiver 2.4GHz, 802.11b/g/n UNano Size WiFi Dongle Compatible Adapter,WiFi dongle for pc"/>
    <x v="1"/>
    <s v="NetworkingDevices"/>
    <s v="NetworkAdapters"/>
    <x v="9"/>
    <s v="WirelessUSBAdapters"/>
    <n v="199"/>
    <n v="499"/>
    <n v="0.6"/>
    <x v="0"/>
    <n v="3.7"/>
    <n v="4"/>
    <n v="3.95"/>
    <n v="612"/>
    <n v="11.01046887434774"/>
    <n v="121788"/>
    <n v="300"/>
    <x v="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9NL7LBWT"/>
    <s v="Bulfyss USB Rechargeable Lint Remover Fabric Shaver Pet Hair Remover, Effectively and Quickly Remove Fuzz for Clothes, Sweater, Couch, Sofa, Blanket, Curtain, Wool, Cashmere (Grey, 1 Year Warranty)"/>
    <x v="2"/>
    <s v="Kitchen&amp;HomeAppliances"/>
    <s v="Vacuum,Cleaning&amp;Ironing"/>
    <x v="32"/>
    <s v="Irons,Steamers&amp;Accessories"/>
    <n v="1099"/>
    <n v="1999"/>
    <n v="0.45"/>
    <x v="1"/>
    <n v="4"/>
    <n v="4"/>
    <n v="3.9571428571428577"/>
    <n v="604"/>
    <n v="11.007803411124772"/>
    <n v="663796"/>
    <n v="900"/>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B9BXKBC7"/>
    <s v="WeCool S5 Long Selfie Stick, with Large Reinforced Tripod Stand up to 61 Inch / 156 Cms, Ultra Long Multi Function Bluetooth Selfie Stick with 1/4 Screw Compatible with Gopro, Camera, and Ring Light"/>
    <x v="0"/>
    <s v="Mobiles&amp;Accessories"/>
    <s v="MobileAccessories"/>
    <x v="64"/>
    <s v="Photo&amp;VideoAccessories"/>
    <n v="1799"/>
    <n v="3999"/>
    <n v="0.55000000000000004"/>
    <x v="0"/>
    <n v="4.5999999999999996"/>
    <n v="5"/>
    <n v="4.5999999999999996"/>
    <n v="245"/>
    <n v="10.998301492675544"/>
    <n v="440755"/>
    <n v="2200"/>
    <x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8TT63N58"/>
    <s v="ROYAL STEP - AMAZON'S BRAND - Portable Electric USB Juice Maker Juicer Bottle Blender Grinder Mixer,4 Blades Rechargeable Bottle with (Multi color) (MULTI)"/>
    <x v="2"/>
    <s v="Kitchen&amp;HomeAppliances"/>
    <s v="SmallKitchenAppliances"/>
    <x v="142"/>
    <s v="Juicers"/>
    <n v="499"/>
    <n v="2199"/>
    <n v="0.77"/>
    <x v="0"/>
    <n v="3.1"/>
    <n v="3"/>
    <n v="3.1"/>
    <n v="3527"/>
    <n v="10.997338587025324"/>
    <n v="1759973"/>
    <n v="1700"/>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9SDDQQKP"/>
    <s v="INALSA Vaccum Cleaner Handheld 800W High Powerful Motor- Dura Clean with HEPA Filtration &amp; Strong Powerful 16KPA Suction| Lightweight, Compact &amp; Durable Body|Includes Multiple Accessories,(Grey/Black)"/>
    <x v="2"/>
    <s v="Kitchen&amp;HomeAppliances"/>
    <s v="Vacuum,Cleaning&amp;Ironing"/>
    <x v="47"/>
    <s v="Vacuums&amp;FloorCare"/>
    <n v="1799"/>
    <n v="3295"/>
    <n v="0.45"/>
    <x v="1"/>
    <n v="3.8"/>
    <n v="4"/>
    <n v="3.875"/>
    <n v="687"/>
    <n v="10.995655198162606"/>
    <n v="1235913"/>
    <n v="1496"/>
    <x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CVJ3PVP"/>
    <s v="SupCares Laptop Stand 7 Height Adjustable, Aluminium, Ventilated, Foldable, Portable Laptop Holder for Desk &amp; Table Mount Upto 15.6 inch Laptop with Carry Pouch (Silver)"/>
    <x v="1"/>
    <s v="Accessories&amp;Peripherals"/>
    <s v="LaptopAccessories"/>
    <x v="56"/>
    <s v="Lapdesks"/>
    <n v="499"/>
    <n v="1299"/>
    <n v="0.62"/>
    <x v="0"/>
    <n v="4.5"/>
    <n v="5"/>
    <n v="4.166666666666667"/>
    <n v="434"/>
    <n v="10.993705237310991"/>
    <n v="216566"/>
    <n v="800"/>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3G5XZN5"/>
    <s v="InstaCuppa Portable Blender for Smoothie, Milk Shakes, Crushing Ice and Juices, USB Rechargeable Personal Blender Machine for Kitchen with 4000 mAh Rechargeable Battery, 230 Watt Motor, 500 ML"/>
    <x v="2"/>
    <s v="Kitchen&amp;HomeAppliances"/>
    <s v="SmallKitchenAppliances"/>
    <x v="73"/>
    <s v="HandBlenders"/>
    <n v="2799"/>
    <n v="3499"/>
    <n v="0.2"/>
    <x v="1"/>
    <n v="4.5"/>
    <n v="5"/>
    <n v="4.0125000000000002"/>
    <n v="546"/>
    <n v="10.986174146912893"/>
    <n v="1528254"/>
    <n v="700"/>
    <x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9C6HWG18"/>
    <s v="Duracell Type C To Type C 5A (100W) Braided Sync &amp; Fast Charging Cable, 3.9 Feet (1.2M). USB C to C Cable, Supports PD &amp; QC 3.0 Charging, 5 GBPS Data Transmission ‚Äì Black"/>
    <x v="1"/>
    <s v="Accessories&amp;Peripherals"/>
    <s v="Cables&amp;Accessories"/>
    <x v="0"/>
    <s v="Cables"/>
    <n v="970"/>
    <n v="1999"/>
    <n v="0.51"/>
    <x v="0"/>
    <n v="4.2"/>
    <n v="4"/>
    <n v="4.1212121212121211"/>
    <n v="462"/>
    <n v="10.985424690255808"/>
    <n v="448140"/>
    <n v="1029"/>
    <x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BJ6P3LSK"/>
    <s v="Aqua d pure Active Copper 12-L RO+UV Water Filter Purifier for Home, Kitchen Fully Automatic UF+TDS Controller"/>
    <x v="2"/>
    <s v="Kitchen&amp;HomeAppliances"/>
    <s v="WaterPurifiers&amp;Accessories"/>
    <x v="59"/>
    <s v="WaterFilters&amp;Purifiers"/>
    <n v="4999"/>
    <n v="24999"/>
    <n v="0.8"/>
    <x v="0"/>
    <n v="4.5"/>
    <n v="5"/>
    <n v="4.4666666666666659"/>
    <n v="287"/>
    <n v="10.985286445324563"/>
    <n v="1434713"/>
    <n v="20000"/>
    <x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C635BMM"/>
    <s v="Cotbolt Silicone Case Cover Compatible for Samsung BN59-01312A QLED 8K 4K Smart TV Remote Shockproof Protective Remote Cover (Black)"/>
    <x v="0"/>
    <s v="HomeTheater,TV&amp;Video"/>
    <s v="Accessories"/>
    <x v="136"/>
    <s v="RemoteControls"/>
    <n v="349"/>
    <n v="999"/>
    <n v="0.65"/>
    <x v="0"/>
    <n v="4"/>
    <n v="4"/>
    <n v="3.7459459459459468"/>
    <n v="839"/>
    <n v="10.954192136437213"/>
    <n v="292811"/>
    <n v="650"/>
    <x v="0"/>
    <s v="Type: Protective Cover For Remote Control|Material: Silicone|Available colors: Red, Black.|For your convenience we have list some remote models for your easy reference.(The remote model number is usually affixed in the back or battery box)"/>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BBW521YC"/>
    <s v="LAPSTER 12pcs Spiral Cable Protectors for Charger, Wires, Data Charger Cable Protector for Computers, Cell Phones etc.(Grey)"/>
    <x v="0"/>
    <s v="Mobiles&amp;Accessories"/>
    <s v="MobileAccessories"/>
    <x v="154"/>
    <s v="PhoneCharms"/>
    <n v="99"/>
    <n v="999"/>
    <n v="0.9"/>
    <x v="0"/>
    <n v="4.4000000000000004"/>
    <n v="4"/>
    <n v="4.4000000000000004"/>
    <n v="305"/>
    <n v="10.937174276518954"/>
    <n v="30195"/>
    <n v="900"/>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Q8HMKZX"/>
    <s v="Portronics Konnect L 20W PD Quick Charge Type-C to 8-Pin USB Mobile Charging Cable, 1.2M, Tangle Resistant, Fast Data Sync(Grey)"/>
    <x v="1"/>
    <s v="Accessories&amp;Peripherals"/>
    <s v="Cables&amp;Accessories"/>
    <x v="0"/>
    <s v="Cables"/>
    <n v="263"/>
    <n v="699"/>
    <n v="0.62"/>
    <x v="0"/>
    <n v="4.0999999999999996"/>
    <n v="4"/>
    <n v="4.1187500000000004"/>
    <n v="450"/>
    <n v="10.93188963185985"/>
    <n v="118350"/>
    <n v="436"/>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82YGCF6"/>
    <s v="Tokdis MX-1 Pro Bluetooth Calling Smartwatch - 1.69‚Äù LCD Display, Multiple Watch Faces, Sleep Monitor, Heart &amp; SpO2 Monitoring, Multiple Sports Modes, Water Resistant"/>
    <x v="0"/>
    <s v="WearableTechnology"/>
    <s v="SmartWatches"/>
    <x v="20"/>
    <s v="SmartWatches"/>
    <n v="899"/>
    <n v="3499"/>
    <n v="0.74"/>
    <x v="0"/>
    <n v="3"/>
    <n v="3"/>
    <n v="3.85"/>
    <n v="681"/>
    <n v="10.910069842427443"/>
    <n v="612219"/>
    <n v="2600"/>
    <x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9JFR8H3Q"/>
    <s v="Macmillan Aquafresh 5 Micron PS-05 10&quot; in PP Spun Filter Candle Set for All Type RO Water Purifier 10 inch (4)"/>
    <x v="2"/>
    <s v="Kitchen&amp;HomeAppliances"/>
    <s v="WaterPurifiers&amp;Accessories"/>
    <x v="105"/>
    <s v="WaterPurifierAccessories"/>
    <n v="215"/>
    <n v="1499"/>
    <n v="0.86"/>
    <x v="0"/>
    <n v="3.9"/>
    <n v="4"/>
    <n v="3.625"/>
    <n v="1004"/>
    <n v="10.882851973867341"/>
    <n v="215860"/>
    <n v="1284"/>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81B1JL35"/>
    <s v="CSI INTERNATIONAL¬Æ Instant Water Geyser, Water Heater, Portable Water Heater, Geyser Made of First Class ABS Plastic 3KW (Red)"/>
    <x v="2"/>
    <s v="Heating,Cooling&amp;AirQuality"/>
    <s v="WaterHeaters&amp;Geysers"/>
    <x v="29"/>
    <s v="InstantWaterHeaters"/>
    <n v="1049"/>
    <n v="2499"/>
    <n v="0.57999999999999996"/>
    <x v="0"/>
    <n v="3.7"/>
    <n v="4"/>
    <n v="3.875"/>
    <n v="638"/>
    <n v="10.871315825363801"/>
    <n v="669262"/>
    <n v="1450"/>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9VT6JKRP"/>
    <s v="Lapster USB 3.0 A to Micro B SuperSpeed for hard disk cable - short cable"/>
    <x v="1"/>
    <s v="Accessories&amp;Peripherals"/>
    <s v="Cables&amp;Accessories"/>
    <x v="0"/>
    <s v="Cables"/>
    <n v="199"/>
    <n v="999"/>
    <n v="0.8"/>
    <x v="0"/>
    <n v="4.0999999999999996"/>
    <n v="4"/>
    <n v="4.1193548387096781"/>
    <n v="425"/>
    <n v="10.83147115501346"/>
    <n v="84575"/>
    <n v="800"/>
    <x v="2"/>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77BTLQ67"/>
    <s v="Orient Electric Aura Neo Instant 3L Water Heater (Geyser), 5-level Safety Shield, Stainless Steel Tank (White &amp; Turquoise)"/>
    <x v="2"/>
    <s v="Heating,Cooling&amp;AirQuality"/>
    <s v="WaterHeaters&amp;Geysers"/>
    <x v="29"/>
    <s v="InstantWaterHeaters"/>
    <n v="2790"/>
    <n v="4890"/>
    <n v="0.43"/>
    <x v="1"/>
    <n v="3.9"/>
    <n v="4"/>
    <n v="3.9"/>
    <n v="588"/>
    <n v="10.803449649669696"/>
    <n v="1640520"/>
    <n v="2100"/>
    <x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9MFR93KS"/>
    <s v="Bajaj Rex DLX 750 W 4 Jars Mixer Grinder, White and Blue"/>
    <x v="2"/>
    <s v="Kitchen&amp;HomeAppliances"/>
    <s v="SmallKitchenAppliances"/>
    <x v="41"/>
    <s v="MixerGrinders"/>
    <n v="3041.67"/>
    <n v="5999"/>
    <n v="0.49"/>
    <x v="1"/>
    <n v="4"/>
    <n v="4"/>
    <n v="3.7333333333333329"/>
    <n v="777"/>
    <n v="10.792990495428171"/>
    <n v="2363377.59"/>
    <n v="2957.33"/>
    <x v="1"/>
    <s v="Powerful motor - 2000 RPM, 750 Watts|4 Stainless Steel Jars - 1.5L Liquidizing jar, 1.0L dry / wet grinding jar, 0.4L chutney jar, 1.5L polycarbonate blending jar with fruit filter|3 speed with incher facility|Unbreakable Jar Lids and handles|Motor overload protector"/>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B9XN9S3W"/>
    <s v="Acer 80 cm (32 inches) N Series HD Ready TV AR32NSV53HD (Black)"/>
    <x v="0"/>
    <s v="HomeTheater,TV&amp;Video"/>
    <s v="Televisions"/>
    <x v="124"/>
    <s v="StandardTelevisions"/>
    <n v="7999"/>
    <n v="14990"/>
    <n v="0.47"/>
    <x v="1"/>
    <n v="4.3"/>
    <n v="4"/>
    <n v="4.05"/>
    <n v="457"/>
    <n v="10.776505185915669"/>
    <n v="3655543"/>
    <n v="6991"/>
    <x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BDS8MY8J"/>
    <s v="Lapster Caddy for ssd and HDD, Optical Bay 2nd Hard Drive Caddy, Caddy 9.5mm for Laptop"/>
    <x v="1"/>
    <s v="Components"/>
    <s v="InternalHardDrives"/>
    <x v="8"/>
    <s v="InternalHardDrives"/>
    <n v="199"/>
    <n v="999"/>
    <n v="0.8"/>
    <x v="0"/>
    <n v="4.2"/>
    <n v="4"/>
    <n v="4.2"/>
    <n v="362"/>
    <n v="10.751607825151673"/>
    <n v="72038"/>
    <n v="800"/>
    <x v="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78JF6X9B"/>
    <s v="Havells Instanio 3-Litre 4.5KW Instant Water Heater (Geyser), White Blue"/>
    <x v="2"/>
    <s v="Heating,Cooling&amp;AirQuality"/>
    <s v="WaterHeaters&amp;Geysers"/>
    <x v="29"/>
    <s v="InstantWaterHeaters"/>
    <n v="3645"/>
    <n v="6070"/>
    <n v="0.4"/>
    <x v="1"/>
    <n v="4.2"/>
    <n v="4"/>
    <n v="3.9000000000000004"/>
    <n v="561"/>
    <n v="10.723971630719339"/>
    <n v="2044845"/>
    <n v="2425"/>
    <x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9HCH3JZG"/>
    <s v="Bestor ¬Æ 8K Hdmi 2.1 Cable 48Gbps 9.80Ft/Ultra High Speed Hdmi Braided Cord For Roku Tv/Ps5/Hdtv/Blu-Ray Projector, Laptop, Television, Personal Computer, Xbox, Ps4, Ps5, Ps4 Pro (1 M, Grey)"/>
    <x v="0"/>
    <s v="HomeTheater,TV&amp;Video"/>
    <s v="Accessories"/>
    <x v="0"/>
    <s v="Cables"/>
    <n v="699"/>
    <n v="1899"/>
    <n v="0.63"/>
    <x v="0"/>
    <n v="4.4000000000000004"/>
    <n v="4"/>
    <n v="4.120000000000001"/>
    <n v="390"/>
    <n v="10.679768240470974"/>
    <n v="272610"/>
    <n v="1200"/>
    <x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BBMPH39N"/>
    <s v="Amazon Basics Magic Slate 8.5-inch LCD Writing Tablet with Stylus Pen, for Drawing, Playing, Noting by Kids &amp; Adults, Black"/>
    <x v="1"/>
    <s v="Accessories&amp;Peripherals"/>
    <s v="Keyboards,Mice&amp;InputDevices"/>
    <x v="87"/>
    <s v="GraphicTablets"/>
    <n v="289"/>
    <n v="999"/>
    <n v="0.71"/>
    <x v="0"/>
    <n v="4.0999999999999996"/>
    <n v="4"/>
    <n v="4.0999999999999996"/>
    <n v="401"/>
    <n v="10.677326817646325"/>
    <n v="115889"/>
    <n v="710"/>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B8VQ7KDS"/>
    <s v="Airtel Digital TV HD Set Top Box with FTA Pack | Unlimited Entertainment + Recording Feature + Free Standard Installation (6 Months Pack)"/>
    <x v="0"/>
    <s v="HomeTheater,TV&amp;Video"/>
    <s v="SatelliteEquipment"/>
    <x v="86"/>
    <s v="SatelliteReceivers"/>
    <n v="1299"/>
    <n v="2499"/>
    <n v="0.48"/>
    <x v="1"/>
    <n v="4.3"/>
    <n v="4"/>
    <n v="4.3"/>
    <n v="301"/>
    <n v="10.664029854715746"/>
    <n v="390999"/>
    <n v="1200"/>
    <x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TZD7FQN"/>
    <s v="Astigo Compatible Remote Control for Mi Smart LED 4A (43&quot;/32&quot;)"/>
    <x v="0"/>
    <s v="HomeTheater,TV&amp;Video"/>
    <s v="Accessories"/>
    <x v="136"/>
    <s v="RemoteControls"/>
    <n v="299"/>
    <n v="599"/>
    <n v="0.5"/>
    <x v="0"/>
    <n v="3.7"/>
    <n v="4"/>
    <n v="3.7388888888888903"/>
    <n v="708"/>
    <n v="10.658249534878914"/>
    <n v="211692"/>
    <n v="300"/>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7J9KXQCC"/>
    <s v="Libra Room Heater for Home, Room Heaters Home for Winter, Electric Heater with 2000 Watts Power as per IS Specification for Small to Medium Rooms - FH12 (Grey)"/>
    <x v="2"/>
    <s v="Heating,Cooling&amp;AirQuality"/>
    <s v="RoomHeaters"/>
    <x v="97"/>
    <s v="ElectricHeaters"/>
    <n v="949"/>
    <n v="2299"/>
    <n v="0.59"/>
    <x v="0"/>
    <n v="3.6"/>
    <n v="4"/>
    <n v="3.8846153846153846"/>
    <n v="550"/>
    <n v="10.648319672462703"/>
    <n v="521950"/>
    <n v="1350"/>
    <x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9C6H53KH"/>
    <s v="Duracell Type-C To Micro 1.2M braided Sync &amp; Charge Cable, USB C to Micro Fast Charge Compatible for fast data transmission (Black)"/>
    <x v="1"/>
    <s v="Accessories&amp;Peripherals"/>
    <s v="Cables&amp;Accessories"/>
    <x v="0"/>
    <s v="Cables"/>
    <n v="368"/>
    <n v="699"/>
    <n v="0.47"/>
    <x v="1"/>
    <n v="4.2"/>
    <n v="4"/>
    <n v="4.1103448275862071"/>
    <n v="387"/>
    <n v="10.640991092787225"/>
    <n v="142416"/>
    <n v="331"/>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9LQQYNZQ"/>
    <s v="Realme Smart TV Stick 4K"/>
    <x v="0"/>
    <s v="HomeAudio"/>
    <s v="MediaStreamingDevices"/>
    <x v="155"/>
    <s v="StreamingClients"/>
    <n v="4699"/>
    <n v="4699"/>
    <n v="0"/>
    <x v="1"/>
    <n v="4.5"/>
    <n v="5"/>
    <n v="4.5"/>
    <n v="224"/>
    <n v="10.584821331501132"/>
    <n v="1052576"/>
    <n v="0"/>
    <x v="1"/>
    <s v="Type: HDMI|Power Requirement: DC 5 V|Number of Devices Supported: 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8X77LM8C"/>
    <s v="Silicone Rubber Earbuds Tips, Eartips, Earpads, Earplugs, for Replacement in Earphones and Bluetooth Medium Size (10 Pcs Black)"/>
    <x v="0"/>
    <s v="Headphones,Earbuds&amp;Accessories"/>
    <s v="Earpads"/>
    <x v="156"/>
    <s v="Earpads"/>
    <n v="99"/>
    <n v="999"/>
    <n v="0.9"/>
    <x v="0"/>
    <n v="3.8"/>
    <n v="4"/>
    <n v="3.8"/>
    <n v="594"/>
    <n v="10.543164469768488"/>
    <n v="58806"/>
    <n v="900"/>
    <x v="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B298D54H"/>
    <s v="Prolet Classic Bumper Case Cover for Samsung Galaxy Watch 4 44mm TPU Plated Full Screen Protector (Black)"/>
    <x v="0"/>
    <s v="WearableTechnology"/>
    <s v="SmartWatches"/>
    <x v="20"/>
    <s v="SmartWatches"/>
    <n v="265"/>
    <n v="999"/>
    <n v="0.73"/>
    <x v="0"/>
    <n v="3.7"/>
    <n v="4"/>
    <n v="3.9444444444444446"/>
    <n v="465"/>
    <n v="10.525300004721668"/>
    <n v="123225"/>
    <n v="734"/>
    <x v="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08FWZGSG"/>
    <s v="Samsung Original Type C to C Cable - 3.28 Feet (1 Meter), White"/>
    <x v="1"/>
    <s v="Accessories&amp;Peripherals"/>
    <s v="Cables&amp;Accessories"/>
    <x v="0"/>
    <s v="Cables"/>
    <n v="599"/>
    <n v="599"/>
    <n v="0"/>
    <x v="1"/>
    <n v="4.3"/>
    <n v="4"/>
    <n v="4.1071428571428577"/>
    <n v="355"/>
    <n v="10.479169634531454"/>
    <n v="212645"/>
    <n v="0"/>
    <x v="1"/>
    <s v="USB Type-C to Type-C cable with universal compatibility|1m Length &amp; Reversible design|High Speed Data/Charging with USB 2.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9JSW16QD"/>
    <s v="boAt LTG 550v3 Lightning Apple MFi Certified Cable with Spaceship Grade Aluminium Housing,Stress Resistance, Rapid 2.4A Charging &amp; 480mbps Data Sync, 1m Length &amp; 10000+ Bends Lifespan(Mercurial Black)"/>
    <x v="1"/>
    <s v="Accessories&amp;Peripherals"/>
    <s v="Cables&amp;Accessories"/>
    <x v="0"/>
    <s v="Cables"/>
    <n v="848.99"/>
    <n v="1490"/>
    <n v="0.43"/>
    <x v="1"/>
    <n v="3.9"/>
    <n v="4"/>
    <n v="4.1000000000000005"/>
    <n v="356"/>
    <n v="10.465939686059993"/>
    <n v="302240.44"/>
    <n v="641.01"/>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9VC2D2WG"/>
    <s v="Portronics Ruffpad 12E Re-Writable LCD Writing Pad with 30.4cm (12 inch) Writing Area, Single Tap Erase, Smart Lock, Long Battery Life, India's first notepad to save and share your child's first creatives via Ruffpad app on your Smartphone(Black)"/>
    <x v="1"/>
    <s v="Accessories&amp;Peripherals"/>
    <s v="Keyboards,Mice&amp;InputDevices"/>
    <x v="87"/>
    <s v="GraphicTablets"/>
    <n v="469"/>
    <n v="1499"/>
    <n v="0.69"/>
    <x v="0"/>
    <n v="4.0999999999999996"/>
    <n v="4"/>
    <n v="4.0999999999999996"/>
    <n v="352"/>
    <n v="10.445876292090071"/>
    <n v="165088"/>
    <n v="1030"/>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09P2LK80"/>
    <s v="Bajaj Deluxe 2000 Watts Halogen Room Heater (Steel, ISI Approved), Multicolor"/>
    <x v="2"/>
    <s v="Heating,Cooling&amp;AirQuality"/>
    <s v="RoomHeaters"/>
    <x v="157"/>
    <s v="HalogenHeaters"/>
    <n v="1409"/>
    <n v="1639"/>
    <n v="0.14000000000000001"/>
    <x v="1"/>
    <n v="3.7"/>
    <n v="4"/>
    <n v="3.6"/>
    <n v="787"/>
    <n v="10.427494382962399"/>
    <n v="1108883"/>
    <n v="230"/>
    <x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9ZPM4C2C"/>
    <s v="TCL 80 cm (32 inches) HD Ready Certified Android Smart LED TV 32S5205 (Black)"/>
    <x v="0"/>
    <s v="HomeTheater,TV&amp;Video"/>
    <s v="Televisions"/>
    <x v="22"/>
    <s v="SmartTelevisions"/>
    <n v="10901"/>
    <n v="30990"/>
    <n v="0.65"/>
    <x v="0"/>
    <n v="4.0999999999999996"/>
    <n v="4"/>
    <n v="4"/>
    <n v="398"/>
    <n v="10.403891582746994"/>
    <n v="4338598"/>
    <n v="20089"/>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9SZ5TWHW"/>
    <s v="Swiss Military VC03 Wireless Car Vacuum Cleaner | Wireless Vacuum Cleaner for Home, Car, Living Room | Wireless Vacuum Cleaner Dust Collection/Lighting Car Pet Hair Vacuum with Powerful Motor"/>
    <x v="2"/>
    <s v="Kitchen&amp;HomeAppliances"/>
    <s v="Vacuum,Cleaning&amp;Ironing"/>
    <x v="47"/>
    <s v="Vacuums&amp;FloorCare"/>
    <n v="1547"/>
    <n v="2890"/>
    <n v="0.46"/>
    <x v="1"/>
    <n v="3.9"/>
    <n v="4"/>
    <n v="3.9"/>
    <n v="463"/>
    <n v="10.399420124164035"/>
    <n v="716261"/>
    <n v="1343"/>
    <x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9RFB2SJQ"/>
    <s v="10WeRun Id-116 Bluetooth Smartwatch Wireless Fitness Band for Boys, Girls, Men, Women &amp; Kids | Sports Gym Watch for All Smart Phones I Heart Rate and spo2 Monitor"/>
    <x v="0"/>
    <s v="WearableTechnology"/>
    <s v="SmartWatches"/>
    <x v="20"/>
    <s v="SmartWatches"/>
    <n v="499"/>
    <n v="1899"/>
    <n v="0.74"/>
    <x v="0"/>
    <n v="4.0999999999999996"/>
    <n v="4"/>
    <n v="3.9750000000000001"/>
    <n v="412"/>
    <n v="10.398401455334195"/>
    <n v="205588"/>
    <n v="1400"/>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ZM9RVV"/>
    <s v="Zuvexa Egg Boiler Poacher Automatic Off Steaming, Cooking, Boiling Double Layer 14 Egg Boiler (Multicolor)‚Ä¶"/>
    <x v="2"/>
    <s v="Kitchen&amp;HomeAppliances"/>
    <s v="SmallKitchenAppliances"/>
    <x v="54"/>
    <s v="EggBoilers"/>
    <n v="419"/>
    <n v="999"/>
    <n v="0.57999999999999996"/>
    <x v="0"/>
    <n v="4.4000000000000004"/>
    <n v="4"/>
    <n v="4.4000000000000004"/>
    <n v="227"/>
    <n v="10.374913326801998"/>
    <n v="95113"/>
    <n v="580"/>
    <x v="0"/>
    <s v="egg boiler have Compatible design with new appearance makes for a great gift for your family and friends|Special Feature: Anti Dry Safety Protection || Less Noise || Stainless Steel And Anti Scald Design || 14 Eggs Capacity Removable Tray White"/>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9DDCQFMT"/>
    <s v="Electvision Remote Control Compatible with Amazon Fire tv Stick (Pairing Manual Will be Back Side Remote Control)(P)"/>
    <x v="0"/>
    <s v="HomeTheater,TV&amp;Video"/>
    <s v="Accessories"/>
    <x v="136"/>
    <s v="RemoteControls"/>
    <n v="1299"/>
    <n v="1999"/>
    <n v="0.35"/>
    <x v="1"/>
    <n v="3.6"/>
    <n v="4"/>
    <n v="3.74"/>
    <n v="590"/>
    <n v="10.365737178495896"/>
    <n v="766410"/>
    <n v="700"/>
    <x v="1"/>
    <s v="*Please match your previous remote before placing order. or for verification of remote contact our coustmer care 7738090464"/>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9RF2QXGX"/>
    <s v="Gizga Essentials Webcam Cover, Privacy Protector Webcam Cover Slide, Compatible with Laptop, Desktop, PC, Smartphone, Protect Your Privacy and Security, Strong Adhesive, Set of 3, Black"/>
    <x v="1"/>
    <s v="Accessories&amp;Peripherals"/>
    <s v="LaptopAccessories"/>
    <x v="72"/>
    <s v="CameraPrivacyCovers"/>
    <n v="69"/>
    <n v="299"/>
    <n v="0.77"/>
    <x v="0"/>
    <n v="4.3"/>
    <n v="4"/>
    <n v="4.3"/>
    <n v="255"/>
    <n v="10.355431850840953"/>
    <n v="17595"/>
    <n v="230"/>
    <x v="2"/>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8XMSKKMM"/>
    <s v="7SEVEN¬Æ Bluetooth Voice Command Remote for Xiaomi Redmi Mi Smart TV with Netflix &amp; Prime Video Hot Keys XMRM-00A"/>
    <x v="0"/>
    <s v="HomeTheater,TV&amp;Video"/>
    <s v="Accessories"/>
    <x v="136"/>
    <s v="RemoteControls"/>
    <n v="799"/>
    <n v="1999"/>
    <n v="0.6"/>
    <x v="0"/>
    <n v="3.3"/>
    <n v="3"/>
    <n v="3.744117647058824"/>
    <n v="576"/>
    <n v="10.338167088668373"/>
    <n v="460224"/>
    <n v="1200"/>
    <x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B5KZ3C53"/>
    <s v="KENT Smart Multi Cooker Cum Kettle 1.2 Liter 800 Watts, Electric Cooker with Steamer &amp; Boiler for Idlis, Instant Noodles, Momos, Eggs, &amp; Steam Vegetables, Inner Stainless Steel &amp; Cool Touch Outer Body"/>
    <x v="2"/>
    <s v="Kitchen&amp;HomeAppliances"/>
    <s v="SmallKitchenAppliances"/>
    <x v="88"/>
    <s v="Rice&amp;PastaCookers"/>
    <n v="1599"/>
    <n v="2900"/>
    <n v="0.45"/>
    <x v="1"/>
    <n v="3.7"/>
    <n v="4"/>
    <n v="3.9"/>
    <n v="441"/>
    <n v="10.317146850461459"/>
    <n v="705159"/>
    <n v="1301"/>
    <x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BBWJFK5C"/>
    <s v="Shakti Technology S3 High Pressure Car Washer Machine 1800 Watts and Pressure 120 Bar for Cleaning Car, Bike &amp; Home"/>
    <x v="2"/>
    <s v="Kitchen&amp;HomeAppliances"/>
    <s v="Vacuum,Cleaning&amp;Ironing"/>
    <x v="144"/>
    <s v="PressureWashers,Steam&amp;WindowCleaners"/>
    <n v="4899"/>
    <n v="8999"/>
    <n v="0.46"/>
    <x v="1"/>
    <n v="4.0999999999999996"/>
    <n v="4"/>
    <n v="4.1500000000000004"/>
    <n v="297"/>
    <n v="10.267997495916461"/>
    <n v="1455003"/>
    <n v="4100"/>
    <x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8BG4M4N7"/>
    <s v="PRUSHTI COVER AND BAGS, Protective Case for Airtel Xstream settop Box Remote Remote Control Pouch Cover Holder PU Leather Cover Holder(only Cover for Selling Purpose)"/>
    <x v="0"/>
    <s v="HomeTheater,TV&amp;Video"/>
    <s v="Accessories"/>
    <x v="136"/>
    <s v="RemoteControls"/>
    <n v="199"/>
    <n v="499"/>
    <n v="0.6"/>
    <x v="0"/>
    <n v="3.8"/>
    <n v="4"/>
    <n v="3.7575757575757578"/>
    <n v="538"/>
    <n v="10.264151723731988"/>
    <n v="107062"/>
    <n v="300"/>
    <x v="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9GBBJV72"/>
    <s v="HP 330 Wireless Black Keyboard and Mouse Set with Numeric Keypad, 2.4GHz Wireless Connection and 1600 DPI, USB Receiver, LED Indicators , Black(2V9E6AA)"/>
    <x v="1"/>
    <s v="Accessories&amp;Peripherals"/>
    <s v="Keyboards,Mice&amp;InputDevices"/>
    <x v="48"/>
    <s v="Keyboard&amp;MouseSets"/>
    <n v="1409"/>
    <n v="2199"/>
    <n v="0.36"/>
    <x v="1"/>
    <n v="3.9"/>
    <n v="4"/>
    <n v="3.9"/>
    <n v="427"/>
    <n v="10.262630699151371"/>
    <n v="601643"/>
    <n v="790"/>
    <x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BFWGBX61"/>
    <s v="Ambrane Unbreakable 3A Fast Charging Braided Type C Cable    1.5 Meter (RCT15, Blue) Supports QC 2.0/3.0 Charging"/>
    <x v="1"/>
    <s v="Accessories&amp;Peripherals"/>
    <s v="Cables&amp;Accessories"/>
    <x v="0"/>
    <s v="Cables"/>
    <n v="199"/>
    <n v="349"/>
    <n v="0.43"/>
    <x v="1"/>
    <n v="4.0999999999999996"/>
    <n v="4"/>
    <n v="4.1076923076923082"/>
    <n v="314"/>
    <n v="10.262291044028052"/>
    <n v="62486"/>
    <n v="150"/>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9474JWN6"/>
    <s v="HealthSense Rechargeable Lint Remover for Clothes | Fuzz and Fur Remover | Electric Fabric Shaver, Trimmer for Clothes, Carpet, Sofa, Sweaters, Curtains | One-Year Warranty Included - New-Feel LR350"/>
    <x v="2"/>
    <s v="Kitchen&amp;HomeAppliances"/>
    <s v="Vacuum,Cleaning&amp;Ironing"/>
    <x v="32"/>
    <s v="Irons,Steamers&amp;Accessories"/>
    <n v="999"/>
    <n v="1500"/>
    <n v="0.33"/>
    <x v="1"/>
    <n v="4.2"/>
    <n v="4"/>
    <n v="3.9538461538461545"/>
    <n v="386"/>
    <n v="10.231411046305544"/>
    <n v="385614"/>
    <n v="501"/>
    <x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J2QCKKM"/>
    <s v="Havells Zella Flap Auto Immersion Rod 1500 Watts"/>
    <x v="2"/>
    <s v="Heating,Cooling&amp;AirQuality"/>
    <s v="WaterHeaters&amp;Geysers"/>
    <x v="42"/>
    <s v="ImmersionRods"/>
    <n v="1499"/>
    <n v="3500"/>
    <n v="0.56999999999999995"/>
    <x v="0"/>
    <n v="4.0999999999999996"/>
    <n v="4"/>
    <n v="4.0999999999999996"/>
    <n v="303"/>
    <n v="10.17978169279589"/>
    <n v="454197"/>
    <n v="2001"/>
    <x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DL9978Y"/>
    <s v="Hindware Atlantic Compacto 3 Litre Instant water heater with Stainless Steel Tank, Robust Construction, Pressure Relief Valve And I-thermostat Feature (White And Grey)"/>
    <x v="2"/>
    <s v="Heating,Cooling&amp;AirQuality"/>
    <s v="WaterHeaters&amp;Geysers"/>
    <x v="29"/>
    <s v="InstantWaterHeaters"/>
    <n v="2399"/>
    <n v="4590"/>
    <n v="0.48"/>
    <x v="1"/>
    <n v="4.0999999999999996"/>
    <n v="4"/>
    <n v="3.84"/>
    <n v="444"/>
    <n v="10.169702442166777"/>
    <n v="1065156"/>
    <n v="2191"/>
    <x v="1"/>
    <s v="Stainless Steel Tank|Copper Heating element|ISI Certified|Class 1 Working Pressure|Superior Safety"/>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9TT6BFDX"/>
    <s v="Cotbolt Silicone Protective Case Cover for LG an MR21GA Magic Remote Shockproof for LG Smart TV Remote 2021 Protective Skin Waterproof Anti Lost (Black) (Remote Not Included)"/>
    <x v="0"/>
    <s v="HomeTheater,TV&amp;Video"/>
    <s v="Accessories"/>
    <x v="136"/>
    <s v="RemoteControls"/>
    <n v="399"/>
    <n v="1999"/>
    <n v="0.8"/>
    <x v="0"/>
    <n v="4.5"/>
    <n v="5"/>
    <n v="3.7562500000000001"/>
    <n v="505"/>
    <n v="10.157465378879497"/>
    <n v="201495"/>
    <n v="1600"/>
    <x v="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BW2GP18"/>
    <s v="Croma 3A Fast charge 1m Type-C to All Type-C Phones sync and charge cable, Made in India, 480Mbps Data transfer rate, Tested Durability with 8000+ bends (12 months warranty) - CRCMA0106sTC10, Black"/>
    <x v="1"/>
    <s v="Accessories&amp;Peripherals"/>
    <s v="Cables&amp;Accessories"/>
    <x v="0"/>
    <s v="Cables"/>
    <n v="129"/>
    <n v="1000"/>
    <n v="0.87"/>
    <x v="0"/>
    <n v="3.9"/>
    <n v="4"/>
    <n v="4.1080000000000005"/>
    <n v="295"/>
    <n v="10.152066349030122"/>
    <n v="38055"/>
    <n v="871"/>
    <x v="2"/>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7YQ5SN4H"/>
    <s v="Cello Non-Stick Aluminium Sandwich Gas Toaster(Black)"/>
    <x v="2"/>
    <s v="Kitchen&amp;HomeAppliances"/>
    <s v="SmallKitchenAppliances"/>
    <x v="35"/>
    <s v="SandwichMakers"/>
    <n v="299"/>
    <n v="595"/>
    <n v="0.5"/>
    <x v="0"/>
    <n v="4"/>
    <n v="4"/>
    <n v="4.05"/>
    <n v="314"/>
    <n v="10.118157742847881"/>
    <n v="93886"/>
    <n v="296"/>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98LCVYPW"/>
    <s v="Dealfreez Case Compatible for Fire TV Stick 4K All Alexa Voice Remote Shockproof Silicone Anti-Lost Cover with Loop (C-Black)"/>
    <x v="0"/>
    <s v="HomeTheater,TV&amp;Video"/>
    <s v="Accessories"/>
    <x v="136"/>
    <s v="RemoteControls"/>
    <n v="349"/>
    <n v="999"/>
    <n v="0.65"/>
    <x v="0"/>
    <n v="4.2"/>
    <n v="4"/>
    <n v="3.7322580645161292"/>
    <n v="513"/>
    <n v="10.118013963475917"/>
    <n v="179037"/>
    <n v="650"/>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B466C3G4"/>
    <s v="Karbonn 80 cm (32 inches) Millenium Bezel-Less Series HD Ready Smart LED TV KJW32SKHD (Phantom Black)"/>
    <x v="0"/>
    <s v="HomeTheater,TV&amp;Video"/>
    <s v="Televisions"/>
    <x v="22"/>
    <s v="SmartTelevisions"/>
    <n v="8990"/>
    <n v="18990"/>
    <n v="0.53"/>
    <x v="0"/>
    <n v="3.9"/>
    <n v="4"/>
    <n v="3.9749999999999996"/>
    <n v="350"/>
    <n v="10.117595787951648"/>
    <n v="3146500"/>
    <n v="10000"/>
    <x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9XHXXCFH"/>
    <s v="AGARO Regal Electric Rice Cooker, 3L Ceramic Inner Bowl, Cooks Up to 600 Gms Raw Rice, SS Steamer, Preset Cooking Functions, Preset Timer, Keep Warm Function, LED Display, Black"/>
    <x v="2"/>
    <s v="Kitchen&amp;HomeAppliances"/>
    <s v="SmallKitchenAppliances"/>
    <x v="88"/>
    <s v="Rice&amp;PastaCookers"/>
    <n v="3685"/>
    <n v="5495"/>
    <n v="0.33"/>
    <x v="1"/>
    <n v="4.0999999999999996"/>
    <n v="4"/>
    <n v="4.0999999999999996"/>
    <n v="290"/>
    <n v="10.10196125484222"/>
    <n v="1068650"/>
    <n v="1810"/>
    <x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2CZTCL2"/>
    <s v="Wipro Vesta 1.8 litre Cool touch electric Kettle with Auto cut off | Double Layer outer body | Triple Protection - Dry Boil, Steam &amp; Over Heat |Stainless Steel Inner Body | (Black, 1500 Watt)"/>
    <x v="2"/>
    <s v="Kitchen&amp;HomeAppliances"/>
    <s v="SmallKitchenAppliances"/>
    <x v="17"/>
    <s v="Kettles&amp;HotWaterDispensers"/>
    <n v="1299"/>
    <n v="1999"/>
    <n v="0.35"/>
    <x v="1"/>
    <n v="3.8"/>
    <n v="4"/>
    <n v="3.9749999999999996"/>
    <n v="311"/>
    <n v="9.9142645112233101"/>
    <n v="403989"/>
    <n v="700"/>
    <x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B2DD8BQ8"/>
    <s v="Wipro Vesta Grill 1000 Watt Sandwich Maker |Dual function-SW Maker&amp;Griller|Non stick Coat -BPA&amp;PTFE Free |Auto Temp Cut-off| Height Control -180·∂ø&amp;105·∂ø |2 year warranty|SS Finish|Standard size"/>
    <x v="2"/>
    <s v="Kitchen&amp;HomeAppliances"/>
    <s v="SmallKitchenAppliances"/>
    <x v="35"/>
    <s v="SandwichMakers"/>
    <n v="2079"/>
    <n v="3099"/>
    <n v="0.33"/>
    <x v="1"/>
    <n v="4.0999999999999996"/>
    <n v="4"/>
    <n v="4.0999999999999996"/>
    <n v="282"/>
    <n v="10.052324385649589"/>
    <n v="586278"/>
    <n v="1020"/>
    <x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B2RBP83P"/>
    <s v="Lenovo IdeaPad 3 11th Gen Intel Core i3 15.6&quot; FHD Thin &amp; Light Laptop(8GB/512GB SSD/Windows 11/Office 2021/2Yr Warranty/3months Xbox Game Pass/Platinum Grey/1.7Kg), 81X800LGIN"/>
    <x v="1"/>
    <s v="Laptops"/>
    <s v="TraditionalLaptops"/>
    <x v="158"/>
    <s v="Laptops"/>
    <n v="37247"/>
    <n v="59890"/>
    <n v="0.38"/>
    <x v="1"/>
    <n v="4"/>
    <n v="4"/>
    <n v="4"/>
    <n v="323"/>
    <n v="10.042180040826448"/>
    <n v="12030781"/>
    <n v="22643"/>
    <x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9L8DSSFH"/>
    <s v="7SEVEN¬Æ Compatible for Samsung Smart 4K Ultra HD TV Monitor Remote Control Replacement of Original Samsung TV Remote for LED OLED UHD QLED and Suitable for 6 7 8 Series Samsung TV with Hot Keys BN59-01259E"/>
    <x v="0"/>
    <s v="HomeTheater,TV&amp;Video"/>
    <s v="Accessories"/>
    <x v="136"/>
    <s v="RemoteControls"/>
    <n v="399"/>
    <n v="999"/>
    <n v="0.6"/>
    <x v="0"/>
    <n v="3.6"/>
    <n v="4"/>
    <n v="3.7166666666666668"/>
    <n v="493"/>
    <n v="10.011685160166222"/>
    <n v="196707"/>
    <n v="600"/>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9N6TTHT6"/>
    <s v="E-COSMOS Plug in LED Night Light Mini USB LED Light Flexible USB LED Ambient Light Mini USB LED Light, LED Portable car Bulb, Indoor, Outdoor, Reading, Sleep (4 pcs)"/>
    <x v="1"/>
    <s v="Accessories&amp;Peripherals"/>
    <s v="USBGadgets"/>
    <x v="90"/>
    <s v="Lamps"/>
    <n v="89"/>
    <n v="99"/>
    <n v="0.1"/>
    <x v="1"/>
    <n v="4.2"/>
    <n v="4"/>
    <n v="4.2"/>
    <n v="241"/>
    <n v="10.012024537117812"/>
    <n v="21449"/>
    <n v="10"/>
    <x v="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8GJNM9N7"/>
    <s v="LOHAYA Television Remote Compatible for VU LED LCD HD Tv Remote Control Model No :- EN2B27V"/>
    <x v="0"/>
    <s v="HomeTheater,TV&amp;Video"/>
    <s v="Accessories"/>
    <x v="136"/>
    <s v="RemoteControls"/>
    <n v="299"/>
    <n v="1199"/>
    <n v="0.75"/>
    <x v="0"/>
    <n v="3.7"/>
    <n v="4"/>
    <n v="3.7206896551724133"/>
    <n v="490"/>
    <n v="10.012679068967872"/>
    <n v="146510"/>
    <n v="900"/>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SB6SJB4"/>
    <s v="Amazon Brand - Solimo Fast Charging Braided Type C Data Cable Seam, Suitable For All Supported Mobile Phones (1 Meter, Black)"/>
    <x v="1"/>
    <s v="Accessories&amp;Peripherals"/>
    <s v="Cables&amp;Accessories"/>
    <x v="0"/>
    <s v="Cables"/>
    <n v="129"/>
    <n v="599"/>
    <n v="0.78"/>
    <x v="0"/>
    <n v="4.0999999999999996"/>
    <n v="4"/>
    <n v="4.1166666666666663"/>
    <n v="265"/>
    <n v="9.9824294041312243"/>
    <n v="34185"/>
    <n v="470"/>
    <x v="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DCVRW98"/>
    <s v="SoniVision SA-D10 SA-D100 SA-D40 Home Theater Systems Remote Compatible with Sony RM-ANU156"/>
    <x v="0"/>
    <s v="HomeTheater,TV&amp;Video"/>
    <s v="Accessories"/>
    <x v="136"/>
    <s v="RemoteControls"/>
    <n v="209"/>
    <n v="499"/>
    <n v="0.57999999999999996"/>
    <x v="0"/>
    <n v="4"/>
    <n v="4"/>
    <n v="3.7214285714285715"/>
    <n v="479"/>
    <n v="9.9780477476620071"/>
    <n v="100111"/>
    <n v="290"/>
    <x v="0"/>
    <s v="Please Match The Image With Your Existing Remote Before Placing The Order|Best Quality Plastic Body.Soft Rubber Keypad.|All Products are checked by Testing machine Before Shipment.|Before Use Please Use New Battery|Compatible Device: SA-D10 SA-D100 SA-D40 Sony Home Theater."/>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1M265AAK"/>
    <s v="Morphy Richards Aristo 2000 Watts PTC Room Heater (White)"/>
    <x v="2"/>
    <s v="Heating,Cooling&amp;AirQuality"/>
    <s v="RoomHeaters"/>
    <x v="97"/>
    <s v="ElectricHeaters"/>
    <n v="3711"/>
    <n v="4495"/>
    <n v="0.17"/>
    <x v="1"/>
    <n v="4.3"/>
    <n v="4"/>
    <n v="3.9083333333333332"/>
    <n v="356"/>
    <n v="9.9766782779718213"/>
    <n v="1321116"/>
    <n v="784"/>
    <x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MGB3CH9"/>
    <s v="Samsung Galaxy M04 Dark Blue, 4GB RAM, 64GB Storage | Upto 8GB RAM with RAM Plus | MediaTek Helio P35 | 5000 mAh Battery"/>
    <x v="0"/>
    <s v="Mobiles&amp;Accessories"/>
    <s v="Smartphones&amp;BasicMobiles"/>
    <x v="3"/>
    <s v="Smartphones"/>
    <n v="9499"/>
    <n v="11999"/>
    <n v="0.21"/>
    <x v="1"/>
    <n v="4.2"/>
    <n v="4"/>
    <n v="4.0600000000000005"/>
    <n v="284"/>
    <n v="9.9666701316345527"/>
    <n v="2697716"/>
    <n v="2500"/>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7V5YF4ND"/>
    <s v="LOHAYA LCD/LED Remote Compatible for Sony Bravia Smart LCD LED UHD OLED QLED 4K Ultra HD TV Remote Control with YouTube &amp; Netflix Function [ Compatible for Sony Tv Remote Control ]"/>
    <x v="0"/>
    <s v="HomeTheater,TV&amp;Video"/>
    <s v="Accessories"/>
    <x v="136"/>
    <s v="RemoteControls"/>
    <n v="299"/>
    <n v="1199"/>
    <n v="0.75"/>
    <x v="0"/>
    <n v="3.5"/>
    <n v="4"/>
    <n v="3.7111111111111108"/>
    <n v="466"/>
    <n v="9.9061315345453487"/>
    <n v="139334"/>
    <n v="900"/>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MGB2TPR"/>
    <s v="Samsung Galaxy M04 Light Green, 4GB RAM, 64GB Storage | Upto 8GB RAM with RAM Plus | MediaTek Helio P35 | 5000 mAh Battery"/>
    <x v="0"/>
    <s v="Mobiles&amp;Accessories"/>
    <s v="Smartphones&amp;BasicMobiles"/>
    <x v="3"/>
    <s v="Smartphones"/>
    <n v="9499"/>
    <n v="11999"/>
    <n v="0.21"/>
    <x v="1"/>
    <n v="4.2"/>
    <n v="4"/>
    <n v="4.0250000000000004"/>
    <n v="284"/>
    <n v="9.8807505615342546"/>
    <n v="2697716"/>
    <n v="2500"/>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94G9L9LT"/>
    <s v="KENT 16088 Vogue Electric Kettle 1.8 Litre 1500 W | Stainless Steel body | Auto shut off over heating protection | 1 Year Warranty"/>
    <x v="2"/>
    <s v="Kitchen&amp;HomeAppliances"/>
    <s v="SmallKitchenAppliances"/>
    <x v="17"/>
    <s v="Kettles&amp;HotWaterDispensers"/>
    <n v="999"/>
    <n v="1950"/>
    <n v="0.49"/>
    <x v="1"/>
    <n v="3.8"/>
    <n v="4"/>
    <n v="4.0333333333333332"/>
    <n v="305"/>
    <n v="10.02574308680904"/>
    <n v="304695"/>
    <n v="951"/>
    <x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VL9KFDB"/>
    <s v="Havells Gatik Neo 400mm Pedestal Fan (Aqua Blue)"/>
    <x v="2"/>
    <s v="Heating,Cooling&amp;AirQuality"/>
    <s v="Fans"/>
    <x v="127"/>
    <s v="TableFans"/>
    <n v="2399"/>
    <n v="4200"/>
    <n v="0.43"/>
    <x v="1"/>
    <n v="3.8"/>
    <n v="4"/>
    <n v="3.8"/>
    <n v="397"/>
    <n v="9.879555673880013"/>
    <n v="952403"/>
    <n v="1801"/>
    <x v="1"/>
    <s v="Twin Colour design.Wattage: 60 watts.Voltage: 230 volts.Number of speeds: 3|Jerk free / Smooth Oscillation|Three speed control|Attractive colour combinations; 2 Years Warranty|Controller Type: Remote Control; Mounting Type: Floor Mount; Material Type: Plastic"/>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8VGDBF3B"/>
    <s v="Kuber Industries Round Non Woven Fabric Foldable Laundry Basket|Toy Storage Basket|Cloth Storage Basket With Handles| Capicity 45 Ltr (Grey &amp; Black)-KUBMART11446"/>
    <x v="2"/>
    <s v="HomeStorage&amp;Organization"/>
    <s v="LaundryOrganization"/>
    <x v="99"/>
    <s v="LaundryBaskets"/>
    <n v="395"/>
    <n v="499"/>
    <n v="0.21"/>
    <x v="1"/>
    <n v="4"/>
    <n v="4"/>
    <n v="3.9"/>
    <n v="330"/>
    <n v="9.8273291757253034"/>
    <n v="130350"/>
    <n v="104"/>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B5F3YZY4"/>
    <s v="Wayona 3in1 Nylon Braided 66W USB Fast Charging Cable with Type C, Lightening and Micro USB Port, Compatible with iPhone, iPad, Samsung Galaxy, OnePlus, Mi, Oppo, Vivo, iQOO, Xiaomi (1M, Black)"/>
    <x v="1"/>
    <s v="Accessories&amp;Peripherals"/>
    <s v="Cables&amp;Accessories"/>
    <x v="0"/>
    <s v="Cables"/>
    <n v="449"/>
    <n v="1099"/>
    <n v="0.59"/>
    <x v="0"/>
    <n v="4"/>
    <n v="4"/>
    <n v="4.1173913043478256"/>
    <n v="242"/>
    <n v="9.8224745265113107"/>
    <n v="108658"/>
    <n v="650"/>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127FZCK"/>
    <s v="Astigo Compatible Remote for Airtel Digital Set Top Box (Pairing Required with TV Remote)"/>
    <x v="0"/>
    <s v="HomeTheater,TV&amp;Video"/>
    <s v="Accessories"/>
    <x v="136"/>
    <s v="RemoteControls"/>
    <n v="299"/>
    <n v="899"/>
    <n v="0.67"/>
    <x v="0"/>
    <n v="3.8"/>
    <n v="4"/>
    <n v="3.7192307692307689"/>
    <n v="425"/>
    <n v="9.7793810858935721"/>
    <n v="127075"/>
    <n v="600"/>
    <x v="0"/>
    <s v="Not Suitable for Airtel Internet Tv Set top box|Just Insert the battery and you are ready to use|Match your old remote image before placing an order.|Quality plastic used|Customer Care at 9599141927(whatsapp) for compatibility check and technical issue."/>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B1MDZV9C"/>
    <s v="INALSA Upright Vacuum Cleaner, 2-in-1,Handheld &amp; Stick for Home &amp; Office Use,800W- with 16KPA Strong Suction &amp; HEPA Filtration|0.8L Dust Tank|Includes Multiple Accessories,(Grey/Black)"/>
    <x v="2"/>
    <s v="Kitchen&amp;HomeAppliances"/>
    <s v="Vacuum,Cleaning&amp;Ironing"/>
    <x v="47"/>
    <s v="Vacuums&amp;FloorCare"/>
    <n v="2286"/>
    <n v="4495"/>
    <n v="0.49"/>
    <x v="1"/>
    <n v="3.9"/>
    <n v="4"/>
    <n v="3.9"/>
    <n v="326"/>
    <n v="9.8067362353751157"/>
    <n v="745236"/>
    <n v="2209"/>
    <x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97ZQTDVZ"/>
    <s v="7SEVEN¬Æ TCL Remote Control Smart TV RC802V Remote Compatible for TCL TV Remote Original 55EP680 40A325 49S6500 55P8S 55P8 50P8 65P8 40S6500 43S6500FS 49S6800FS 49S6800 49S6510FS(Without Voice Function/Google Assistant and Non-Bluetooth remote)"/>
    <x v="0"/>
    <s v="HomeTheater,TV&amp;Video"/>
    <s v="Accessories"/>
    <x v="136"/>
    <s v="RemoteControls"/>
    <n v="399"/>
    <n v="899"/>
    <n v="0.56000000000000005"/>
    <x v="0"/>
    <n v="3.4"/>
    <n v="3"/>
    <n v="3.7159999999999997"/>
    <n v="431"/>
    <n v="9.793457603164212"/>
    <n v="171969"/>
    <n v="500"/>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97JVLW3L"/>
    <s v="Irusu Play VR Plus Virtual Reality Headset with Headphones for Gaming (Black)"/>
    <x v="0"/>
    <s v="HomeTheater,TV&amp;Video"/>
    <s v="Accessories"/>
    <x v="159"/>
    <s v="3DGlasses"/>
    <n v="2699"/>
    <n v="3500"/>
    <n v="0.23"/>
    <x v="1"/>
    <n v="3.5"/>
    <n v="4"/>
    <n v="3.5"/>
    <n v="621"/>
    <n v="9.7782663464178654"/>
    <n v="1676079"/>
    <n v="801"/>
    <x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BMGG6NKT"/>
    <s v="Samsung Galaxy M04 Dark Blue, 4GB RAM, 128GB Storage | Upto 8GB RAM with RAM Plus | MediaTek Helio P35 | 5000 mAh Battery"/>
    <x v="0"/>
    <s v="Mobiles&amp;Accessories"/>
    <s v="Smartphones&amp;BasicMobiles"/>
    <x v="3"/>
    <s v="Smartphones"/>
    <n v="10499"/>
    <n v="13499"/>
    <n v="0.22"/>
    <x v="1"/>
    <n v="4.2"/>
    <n v="4"/>
    <n v="3.9666666666666663"/>
    <n v="284"/>
    <n v="9.7375512780337559"/>
    <n v="2981716"/>
    <n v="3000"/>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BCKWZ884"/>
    <s v="Caldipree Silicone Case Cover Compatible for 2022 Samsung Smart TV Remote QLED TV BN68-13897A TM2280E (2022-BLACK)"/>
    <x v="0"/>
    <s v="HomeTheater,TV&amp;Video"/>
    <s v="Accessories"/>
    <x v="136"/>
    <s v="RemoteControls"/>
    <n v="547"/>
    <n v="2999"/>
    <n v="0.82"/>
    <x v="0"/>
    <n v="4.3"/>
    <n v="4"/>
    <n v="3.7291666666666661"/>
    <n v="407"/>
    <n v="9.7355868581893432"/>
    <n v="222629"/>
    <n v="2452"/>
    <x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7QZ3CZ48"/>
    <s v="boAt BassHeads 122 Wired Earphones with Heavy Bass, Integrated Controls and Mic (Gun Metal)"/>
    <x v="0"/>
    <s v="Headphones,Earbuds&amp;Accessories"/>
    <s v="Headphones"/>
    <x v="7"/>
    <s v="In-Ear"/>
    <n v="399"/>
    <n v="1290"/>
    <n v="0.69"/>
    <x v="0"/>
    <n v="4.2"/>
    <n v="4"/>
    <n v="4.2"/>
    <n v="206"/>
    <n v="9.727075450919056"/>
    <n v="82194"/>
    <n v="891"/>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8S74GTBT"/>
    <s v="Zebronics Astra 10 Portable Wireless BT v5.0 Speaker, 10W RMS Power, 15* Hours Backup, 2.25&quot; Drive Size, up to 6.4&quot; Mobile Holder Support, Carry Handle, USB, mSD, AUX Input and FM Radio with Antenna"/>
    <x v="0"/>
    <s v="HomeAudio"/>
    <s v="Speakers"/>
    <x v="57"/>
    <s v="OutdoorSpeakers"/>
    <n v="799"/>
    <n v="1999"/>
    <n v="0.6"/>
    <x v="0"/>
    <n v="3.7"/>
    <n v="4"/>
    <n v="3.7"/>
    <n v="418"/>
    <n v="9.7021918849752922"/>
    <n v="333982"/>
    <n v="1200"/>
    <x v="1"/>
    <s v="Wireless Portable Speaker with Mobile Holder|Easy to Carry handle|Supporting Bluetooth, USB, AUX &amp; Micro SD Card|Adjustable FM Antenna|Media/ Volume Control, Call Function|Built-in rechargeable battery|Mobile Holder supports upto 16.25cm size phones"/>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9SFRNKSR"/>
    <s v="FABWARE Lint Remover for Clothes - Sticky Lint Roller for Clothes, Furniture, Wool, Coat, Car Seats, Carpet, Fabric, Dust Cleaner, Pet Hair Remover with 1 Handle &amp; 1 Refill Total 60 Sheets &amp; 1 Cover"/>
    <x v="2"/>
    <s v="Kitchen&amp;HomeAppliances"/>
    <s v="Vacuum,Cleaning&amp;Ironing"/>
    <x v="32"/>
    <s v="Irons,Steamers&amp;Accessories"/>
    <n v="298"/>
    <n v="499"/>
    <n v="0.4"/>
    <x v="1"/>
    <n v="4.4000000000000004"/>
    <n v="4"/>
    <n v="3.933333333333334"/>
    <n v="290"/>
    <n v="9.69131242334457"/>
    <n v="86420"/>
    <n v="201"/>
    <x v="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09P2LIL4"/>
    <s v="Bajaj Majesty RX10 2000 Watts Heat Convector Room Heater (White, ISI Approved)"/>
    <x v="2"/>
    <s v="Heating,Cooling&amp;AirQuality"/>
    <s v="RoomHeaters"/>
    <x v="146"/>
    <s v="HeatConvectors"/>
    <n v="2219"/>
    <n v="3080"/>
    <n v="0.28000000000000003"/>
    <x v="1"/>
    <n v="3.6"/>
    <n v="4"/>
    <n v="3.6"/>
    <n v="468"/>
    <n v="9.6162222337743"/>
    <n v="1038492"/>
    <n v="861"/>
    <x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B5ZF3NRK"/>
    <s v="CEDO 65W OnePlus Dash Warp Charge Cable, USB A to Type C Data Sync Fast Charging Cable Compatible with One Plus 3 /3T /5 /5T /6 /6T /7 /7T /7 pro &amp; for All Type C Devices - 1 Meter, Red"/>
    <x v="1"/>
    <s v="Accessories&amp;Peripherals"/>
    <s v="Cables&amp;Accessories"/>
    <x v="0"/>
    <s v="Cables"/>
    <n v="349"/>
    <n v="599"/>
    <n v="0.42"/>
    <x v="1"/>
    <n v="4.0999999999999996"/>
    <n v="4"/>
    <n v="4.1227272727272721"/>
    <n v="210"/>
    <n v="9.5823826679773045"/>
    <n v="73290"/>
    <n v="25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FHHTL8L"/>
    <s v="Empty Mist Trigger Plastic Spray Bottle for Multi use 200ml Pack of 2"/>
    <x v="2"/>
    <s v="HomeStorage&amp;Organization"/>
    <s v="LaundryOrganization"/>
    <x v="129"/>
    <s v="IroningAccessories"/>
    <n v="85"/>
    <n v="199"/>
    <n v="0.56999999999999995"/>
    <x v="0"/>
    <n v="4.0999999999999996"/>
    <n v="4"/>
    <n v="4.0999999999999996"/>
    <n v="212"/>
    <n v="9.5463563740988242"/>
    <n v="18020"/>
    <n v="114"/>
    <x v="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8W9BK4MD"/>
    <s v="Tom &amp; Jerry Folding Laundry Basket for Clothes with Lid &amp; Handle, Toys Organiser, 75 Litre, Green"/>
    <x v="2"/>
    <s v="HomeStorage&amp;Organization"/>
    <s v="LaundryOrganization"/>
    <x v="99"/>
    <s v="LaundryBaskets"/>
    <n v="351"/>
    <n v="899"/>
    <n v="0.61"/>
    <x v="0"/>
    <n v="3.9"/>
    <n v="4"/>
    <n v="3.8499999999999996"/>
    <n v="296"/>
    <n v="9.5201123298712655"/>
    <n v="103896"/>
    <n v="548"/>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BL2KHQW"/>
    <s v="KENT POWP-Sediment Filter 10'' Thread WCAP"/>
    <x v="2"/>
    <s v="Kitchen&amp;HomeAppliances"/>
    <s v="WaterPurifiers&amp;Accessories"/>
    <x v="105"/>
    <s v="WaterPurifierAccessories"/>
    <n v="231"/>
    <n v="260"/>
    <n v="0.11"/>
    <x v="1"/>
    <n v="4.0999999999999996"/>
    <n v="4"/>
    <n v="3.5333333333333332"/>
    <n v="490"/>
    <n v="9.5084879388344881"/>
    <n v="113190"/>
    <n v="29"/>
    <x v="0"/>
    <s v="Sediment filter 10 inch Kent"/>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836JGZ74"/>
    <s v="CSI INTERNATIONAL¬Æ Instant Water Geyser, Water Heater, Portable Water Heater, Geyser Made of First Class ABS Plastic 3KW (White)"/>
    <x v="2"/>
    <s v="Heating,Cooling&amp;AirQuality"/>
    <s v="WaterHeaters&amp;Geysers"/>
    <x v="29"/>
    <s v="InstantWaterHeaters"/>
    <n v="1049"/>
    <n v="2499"/>
    <n v="0.57999999999999996"/>
    <x v="0"/>
    <n v="3.6"/>
    <n v="4"/>
    <n v="3.7749999999999999"/>
    <n v="328"/>
    <n v="9.5024145147611527"/>
    <n v="344072"/>
    <n v="1450"/>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9Y358DZQ"/>
    <s v="Pigeon Zest Mixer Grinder 3 Speed Control 750 Watt Powerful Copper Motor with 3 Stainless Steel Jars for Dry Grinding, Wet Grinding and Making Chutney and 3 Polycarbonate lids - Blue"/>
    <x v="2"/>
    <s v="Kitchen&amp;HomeAppliances"/>
    <s v="SmallKitchenAppliances"/>
    <x v="41"/>
    <s v="MixerGrinders"/>
    <n v="2033"/>
    <n v="4295"/>
    <n v="0.53"/>
    <x v="0"/>
    <n v="3.4"/>
    <n v="3"/>
    <n v="3.5999999999999996"/>
    <n v="422"/>
    <n v="9.4548253225501515"/>
    <n v="857926"/>
    <n v="2262"/>
    <x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8MZNT7GP"/>
    <s v="Havells OFR 13 Wave Fin with PTC Fan Heater 2900 Watts (Black)"/>
    <x v="2"/>
    <s v="Heating,Cooling&amp;AirQuality"/>
    <s v="RoomHeaters"/>
    <x v="91"/>
    <s v="FanHeaters"/>
    <n v="12499"/>
    <n v="19825"/>
    <n v="0.37"/>
    <x v="1"/>
    <n v="4.0999999999999996"/>
    <n v="4"/>
    <n v="3.7647058823529407"/>
    <n v="322"/>
    <n v="9.4464094958347395"/>
    <n v="4024678"/>
    <n v="7326"/>
    <x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BMVWKZ8G"/>
    <s v="Newly Launched Boult Dive+ with 1.85&quot; HD Display, Bluetooth Calling Smartwatch, 500 Nits Brightness, 7 Days Battery Life, 150+ Watch Faces, 100+ Sport Modes, IP68 Waterproof Smart Watch (Jet Black)"/>
    <x v="0"/>
    <s v="WearableTechnology"/>
    <s v="SmartWatches"/>
    <x v="20"/>
    <s v="SmartWatches"/>
    <n v="1999"/>
    <n v="8499"/>
    <n v="0.76"/>
    <x v="0"/>
    <n v="4.3"/>
    <n v="4"/>
    <n v="3.9571428571428569"/>
    <n v="240"/>
    <n v="9.4259817256176923"/>
    <n v="479760"/>
    <n v="6500"/>
    <x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9LMMFW3S"/>
    <s v="IKEA Milk Frother for Your Milk, Coffee,(Cold and hot Drinks), Black"/>
    <x v="2"/>
    <s v="Kitchen&amp;HomeAppliances"/>
    <s v="Coffee,Tea&amp;Espresso"/>
    <x v="138"/>
    <s v="MilkFrothers"/>
    <n v="229"/>
    <n v="399"/>
    <n v="0.43"/>
    <x v="1"/>
    <n v="3.6"/>
    <n v="4"/>
    <n v="3.55"/>
    <n v="451"/>
    <n v="9.4257414435804048"/>
    <n v="103279"/>
    <n v="170"/>
    <x v="0"/>
    <s v="Frothes milk up in 15-20 seconds.|Can be used for both cold and hot milk.|Batteries are sold separately, 2 pcs LR6 AA 1.5V required.|Two AA batteries should be placed in opposite direction in frother as in last image|New Batteries are recommended to work efficiently"/>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9XTQFFCG"/>
    <s v="FYA Handheld Vacuum Cleaner Cordless, Wireless Hand Vacuum&amp;Air Blower 2-in-1, Mini Portable Car Vacuum Cleaner with Powerful Suction, USB Rechargeable Vacuum for Pet Hair, Home and Car"/>
    <x v="2"/>
    <s v="Kitchen&amp;HomeAppliances"/>
    <s v="Vacuum,Cleaning&amp;Ironing"/>
    <x v="47"/>
    <s v="Vacuums&amp;FloorCare"/>
    <n v="2669"/>
    <n v="3199"/>
    <n v="0.17"/>
    <x v="1"/>
    <n v="3.9"/>
    <n v="4"/>
    <n v="3.9"/>
    <n v="260"/>
    <n v="9.4248979786192955"/>
    <n v="693940"/>
    <n v="530"/>
    <x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9HN7LD5L"/>
    <s v="PROLEGEND¬Æ PL-T002 Universal TV Stand Table Top for Most 22 to 65 inch LCD Flat Screen TV, VESA up to 800 by 400mm"/>
    <x v="0"/>
    <s v="HomeTheater,TV&amp;Video"/>
    <s v="Accessories"/>
    <x v="134"/>
    <s v="TVMounts,Stands&amp;Turntables"/>
    <n v="1850"/>
    <n v="4500"/>
    <n v="0.59"/>
    <x v="0"/>
    <n v="4"/>
    <n v="4"/>
    <n v="4.1500000000000004"/>
    <n v="184"/>
    <n v="9.4087626728725073"/>
    <n v="340400"/>
    <n v="2650"/>
    <x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9NY6TRXG"/>
    <s v="POCO C31 (Royal Blue, 64 GB) (4 GB RAM)"/>
    <x v="0"/>
    <s v="Mobiles&amp;Accessories"/>
    <s v="Smartphones&amp;BasicMobiles"/>
    <x v="3"/>
    <s v="Smartphones"/>
    <n v="8499"/>
    <n v="11999"/>
    <n v="0.28999999999999998"/>
    <x v="1"/>
    <n v="3.9"/>
    <n v="4"/>
    <n v="3.8499999999999996"/>
    <n v="276"/>
    <n v="9.4035471108981259"/>
    <n v="2345724"/>
    <n v="3500"/>
    <x v="1"/>
    <s v="4 GB RAM | 64 GB ROM | Expandable Upto 512 GB 16.59 cm (6.53 inch) HD+ Display 13MP + 2MP + 2MP | 5MP Front Camera 5000 mAh Lithium-ion Polymer Battery MediaTek Helio G35 Processor"/>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JKNF147"/>
    <s v="Electvision Remote Control Compatible with Kodak/Thomson Smart led tv (Without Voice) Before Placing Order for verification Contact Our coustmer Care 7738090464"/>
    <x v="0"/>
    <s v="HomeTheater,TV&amp;Video"/>
    <s v="Accessories"/>
    <x v="136"/>
    <s v="RemoteControls"/>
    <n v="339"/>
    <n v="1999"/>
    <n v="0.83"/>
    <x v="0"/>
    <n v="4"/>
    <n v="4"/>
    <n v="3.704347826086956"/>
    <n v="343"/>
    <n v="9.3962947524823619"/>
    <n v="116277"/>
    <n v="1660"/>
    <x v="0"/>
    <s v="*Please match your previous remote before placing order. or for verification of remote contact our coustmer care 7738090464|. * Its Electvision compatible remote for kodak LED."/>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9KNMLH4Y"/>
    <s v="R B Nova Lint/Fabric Shaver for Cloths, Lint Remover for Woolen Sweaters, Blankets, Jackets/Burr Remover Pill Remover from Carpets, Pack of 1"/>
    <x v="2"/>
    <s v="Kitchen&amp;HomeAppliances"/>
    <s v="Vacuum,Cleaning&amp;Ironing"/>
    <x v="32"/>
    <s v="Irons,Steamers&amp;Accessories"/>
    <n v="398"/>
    <n v="1999"/>
    <n v="0.8"/>
    <x v="0"/>
    <n v="4.0999999999999996"/>
    <n v="4"/>
    <n v="3.8909090909090911"/>
    <n v="257"/>
    <n v="9.3833930377478403"/>
    <n v="102286"/>
    <n v="1601"/>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B2CWRDB1"/>
    <s v="Shakti Technology S5 High Pressure Car Washer Machine 1900 Watts and Pressure 125 Bar with 10 Meter Hose Pipe"/>
    <x v="2"/>
    <s v="Kitchen&amp;HomeAppliances"/>
    <s v="Vacuum,Cleaning&amp;Ironing"/>
    <x v="144"/>
    <s v="PressureWashers,Steam&amp;WindowCleaners"/>
    <n v="5999"/>
    <n v="9999"/>
    <n v="0.4"/>
    <x v="1"/>
    <n v="4.2"/>
    <n v="4"/>
    <n v="4.2"/>
    <n v="170"/>
    <n v="9.3785836636470457"/>
    <n v="1019830"/>
    <n v="4000"/>
    <x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9W5XR9RT"/>
    <s v="Duracell USB C To Lightning Apple Certified (Mfi) Braided Sync &amp; Charge Cable For Iphone, Ipad And Ipod. Fast Charging Lightning Cable, 3.9 Feet (1.2M) - Black"/>
    <x v="1"/>
    <s v="Accessories&amp;Peripherals"/>
    <s v="Cables&amp;Accessories"/>
    <x v="0"/>
    <s v="Cables"/>
    <n v="970"/>
    <n v="1999"/>
    <n v="0.51"/>
    <x v="0"/>
    <n v="4.4000000000000004"/>
    <n v="4"/>
    <n v="4.1238095238095234"/>
    <n v="184"/>
    <n v="9.3493843657000468"/>
    <n v="178480"/>
    <n v="1029"/>
    <x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9KRHXTLN"/>
    <s v="Candes Gloster All in One Silent Blower Fan Room Heater Ideal for Small and Medium Area, 2000 Watts (White)"/>
    <x v="2"/>
    <s v="Heating,Cooling&amp;AirQuality"/>
    <s v="RoomHeaters"/>
    <x v="91"/>
    <s v="FanHeaters"/>
    <n v="1069"/>
    <n v="1699"/>
    <n v="0.37"/>
    <x v="1"/>
    <n v="3.9"/>
    <n v="4"/>
    <n v="3.7437499999999995"/>
    <n v="313"/>
    <n v="9.3478803699740975"/>
    <n v="334597"/>
    <n v="630"/>
    <x v="1"/>
    <s v="Motor : Powerful Motor for Quick Heating|Heat Setting : 2 Heat Setting 1000/2000 W|Warranty: 1 year limited warranty. For warranty claim|Over Heat Protection|Handle for Easy Portability|Heat Resistant Body and Stand for Stability|Hot Air Outlet and Safety Grills"/>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S1NDRQ"/>
    <s v="PrettyKrafts Laundry Square Shape Basket Bag/Foldable/Multipurpose/Carry Handles/Slanting Lid for Home, Cloth Storage,(Single) Jute Grey"/>
    <x v="2"/>
    <s v="HomeStorage&amp;Organization"/>
    <s v="LaundryOrganization"/>
    <x v="99"/>
    <s v="LaundryBaskets"/>
    <n v="390"/>
    <n v="799"/>
    <n v="0.51"/>
    <x v="0"/>
    <n v="3.8"/>
    <n v="4"/>
    <n v="3.8"/>
    <n v="287"/>
    <n v="9.3456914534850775"/>
    <n v="111930"/>
    <n v="409"/>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8CKW1KH9"/>
    <s v="Tata Sky Universal Remote Compatible for SD/HD"/>
    <x v="0"/>
    <s v="HomeTheater,TV&amp;Video"/>
    <s v="Accessories"/>
    <x v="136"/>
    <s v="RemoteControls"/>
    <n v="204"/>
    <n v="599"/>
    <n v="0.66"/>
    <x v="0"/>
    <n v="3.6"/>
    <n v="4"/>
    <n v="3.6909090909090905"/>
    <n v="339"/>
    <n v="9.343458548355958"/>
    <n v="69156"/>
    <n v="395"/>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J966M5K"/>
    <s v="Aquadpure Copper + Mineral RO+UV+UF 10 to 12 Liter RO + UV + TDS ADJUSTER Water Purifier with Copper Charge Technology black &amp; copper Best For Home and Office (Made In India)"/>
    <x v="2"/>
    <s v="Kitchen&amp;HomeAppliances"/>
    <s v="WaterPurifiers&amp;Accessories"/>
    <x v="59"/>
    <s v="WaterFilters&amp;Purifiers"/>
    <n v="4999"/>
    <n v="24999"/>
    <n v="0.8"/>
    <x v="0"/>
    <n v="4.5999999999999996"/>
    <n v="5"/>
    <n v="4.4499999999999993"/>
    <n v="124"/>
    <n v="9.3312495578858492"/>
    <n v="619876"/>
    <n v="20000"/>
    <x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9LRZYBH1"/>
    <s v="KRISONS Thunder Speaker, Multimedia Home Theatre, Floor Standing Speaker, LED Display with Bluetooth, FM, USB, Micro SD Card, AUX Connectivity"/>
    <x v="0"/>
    <s v="HomeAudio"/>
    <s v="Speakers"/>
    <x v="160"/>
    <s v="TowerSpeakers"/>
    <n v="2299"/>
    <n v="3999"/>
    <n v="0.43"/>
    <x v="1"/>
    <n v="3.8"/>
    <n v="4"/>
    <n v="3.8"/>
    <n v="282"/>
    <n v="9.3167884549923023"/>
    <n v="648318"/>
    <n v="1700"/>
    <x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B3CBFBM"/>
    <s v="VU 138 cm (55 inches) Premium Series 4K Ultra HD Smart IPS LED TV 55UT (Black)"/>
    <x v="0"/>
    <s v="HomeTheater,TV&amp;Video"/>
    <s v="Televisions"/>
    <x v="22"/>
    <s v="SmartTelevisions"/>
    <n v="29990"/>
    <n v="65000"/>
    <n v="0.54"/>
    <x v="0"/>
    <n v="4.0999999999999996"/>
    <n v="4"/>
    <n v="4"/>
    <n v="211"/>
    <n v="9.3053434437150049"/>
    <n v="6327890"/>
    <n v="35010"/>
    <x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G43CCLC"/>
    <s v="NK STAR 950 Mbps USB WiFi Adapter Wireless Network Receiver Dongle for Desktop Laptop, (Support- Windows XP/7/8/10 &amp; MAC OS) NOt Support to DVR and HDTV"/>
    <x v="1"/>
    <s v="NetworkingDevices"/>
    <s v="NetworkAdapters"/>
    <x v="9"/>
    <s v="WirelessUSBAdapters"/>
    <n v="218"/>
    <n v="999"/>
    <n v="0.78"/>
    <x v="0"/>
    <n v="4.2"/>
    <n v="4"/>
    <n v="4.2"/>
    <n v="163"/>
    <n v="9.3023441618003311"/>
    <n v="35534"/>
    <n v="781"/>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84KSH3X"/>
    <s v="Wipro Vesta 1200 Watt GD203 Heavyweight Automatic Dry Iron| Quick Heat Up| Anti bacterial German Weilburger Double Coated Black Soleplate |2 Years Warranty"/>
    <x v="2"/>
    <s v="Kitchen&amp;HomeAppliances"/>
    <s v="Vacuum,Cleaning&amp;Ironing"/>
    <x v="32"/>
    <s v="Irons,Steamers&amp;Accessories"/>
    <n v="1049"/>
    <n v="1950"/>
    <n v="0.46"/>
    <x v="1"/>
    <n v="3.8"/>
    <n v="4"/>
    <n v="3.87"/>
    <n v="250"/>
    <n v="9.286737302131618"/>
    <n v="262250"/>
    <n v="901"/>
    <x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9B125CFJ"/>
    <s v="7SEVEN¬Æ Compatible for Mi tv Remote Control Original Suitable with Smart Android 4K LED Non Voice Command Xiaomi Redmi Remote of 4A Model 32 43 55 65 inches"/>
    <x v="0"/>
    <s v="HomeTheater,TV&amp;Video"/>
    <s v="Accessories"/>
    <x v="136"/>
    <s v="RemoteControls"/>
    <n v="349"/>
    <n v="799"/>
    <n v="0.56000000000000005"/>
    <x v="0"/>
    <n v="3.6"/>
    <n v="4"/>
    <n v="3.695238095238095"/>
    <n v="323"/>
    <n v="9.2770615615253842"/>
    <n v="112727"/>
    <n v="450"/>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B8CB7MHW"/>
    <s v="KNOWZA Electric Handheld Milk Wand Mixer Frother for Latte Coffee Hot Milk, Milk Frother for Coffee, Egg Beater, Hand Blender, Coffee Beater (BLACK COFFEE BEATER)"/>
    <x v="2"/>
    <s v="Kitchen&amp;HomeAppliances"/>
    <s v="SmallKitchenAppliances"/>
    <x v="73"/>
    <s v="HandBlenders"/>
    <n v="426"/>
    <n v="999"/>
    <n v="0.56999999999999995"/>
    <x v="0"/>
    <n v="4.0999999999999996"/>
    <n v="4"/>
    <n v="3.9428571428571431"/>
    <n v="222"/>
    <n v="9.2590306028756046"/>
    <n v="94572"/>
    <n v="573"/>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B935YNR7"/>
    <s v="KENT Electric Chopper-B for Kitchen 250 Watt | Chop, Mince, Puree, Whisk, 400 ml Capacity | Stainless Steel Double Chopping Blades | Transparent Chopping Bowl | Anti-Skid | One Touch Operation | Black"/>
    <x v="2"/>
    <s v="Kitchen&amp;HomeAppliances"/>
    <s v="SmallKitchenAppliances"/>
    <x v="107"/>
    <s v="MiniFoodProcessors&amp;Choppers"/>
    <n v="1349"/>
    <n v="2999"/>
    <n v="0.55000000000000004"/>
    <x v="0"/>
    <n v="3.8"/>
    <n v="4"/>
    <n v="3.5"/>
    <n v="441"/>
    <n v="9.2589779427218222"/>
    <n v="594909"/>
    <n v="1650"/>
    <x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9L8DT7D6"/>
    <s v="Sony TV - Remote Compatible for Sony LED Remote Control Works with Sony LED TV by Trend Trail Speed tech &amp; Remote hi Remote &amp; REO India only"/>
    <x v="0"/>
    <s v="HomeTheater,TV&amp;Video"/>
    <s v="Accessories"/>
    <x v="136"/>
    <s v="RemoteControls"/>
    <n v="205"/>
    <n v="499"/>
    <n v="0.59"/>
    <x v="0"/>
    <n v="3.8"/>
    <n v="4"/>
    <n v="3.7"/>
    <n v="313"/>
    <n v="9.2386396978708945"/>
    <n v="64165"/>
    <n v="294"/>
    <x v="0"/>
    <s v="Soft &amp; Durable Keypad Durable Quality|Rigid Body|Efficient Performance Remotes are Quality Tested Before Shipment Suitable with Sony LED/LCD Tv without Smart Functions|2 AAA batteries Required"/>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7H5PBN54"/>
    <s v="INDIAS¬Æ‚Ñ¢ Electro-Instant Water Geyser A.B.S. Body Shock Proof Can be Used in Bathroom, Kitchen, wash Area, Hotels, Hospital etc."/>
    <x v="2"/>
    <s v="Heating,Cooling&amp;AirQuality"/>
    <s v="WaterHeaters&amp;Geysers"/>
    <x v="29"/>
    <s v="InstantWaterHeaters"/>
    <n v="999"/>
    <n v="2600"/>
    <n v="0.62"/>
    <x v="0"/>
    <n v="3.4"/>
    <n v="3"/>
    <n v="3.8333333333333335"/>
    <n v="252"/>
    <n v="9.2119619978406355"/>
    <n v="251748"/>
    <n v="1601"/>
    <x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9LV1CMGH"/>
    <s v="Lifelong LLFH921 Regalia 2000 W Fan Heater, 3 Air Settings, Room Heater with Overheating Protection, 1 Year Warranty ( White, (ISI Certified, Ideal for small to medium room/area)"/>
    <x v="2"/>
    <s v="Heating,Cooling&amp;AirQuality"/>
    <s v="RoomHeaters"/>
    <x v="91"/>
    <s v="FanHeaters"/>
    <n v="899"/>
    <n v="2000"/>
    <n v="0.55000000000000004"/>
    <x v="0"/>
    <n v="3.6"/>
    <n v="4"/>
    <n v="3.7333333333333329"/>
    <n v="291"/>
    <n v="9.2040959787407619"/>
    <n v="261609"/>
    <n v="1101"/>
    <x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9CGLY5CX"/>
    <s v="Crompton Insta Comfort Heater 2000 Watts Heat Convector with Adjustable Thermostats, Hybrid Cyan, Standard (‚ÄéACGRH- INSTACOMFORT)"/>
    <x v="2"/>
    <s v="Heating,Cooling&amp;AirQuality"/>
    <s v="RoomHeaters"/>
    <x v="97"/>
    <s v="ElectricHeaters"/>
    <n v="1959"/>
    <n v="2400"/>
    <n v="0.18"/>
    <x v="1"/>
    <n v="4"/>
    <n v="4"/>
    <n v="3.872727272727273"/>
    <n v="237"/>
    <n v="9.2038343973279471"/>
    <n v="464283"/>
    <n v="441"/>
    <x v="1"/>
    <s v="Two heat setting|Adjustable Thermostat|Over heat protection|Thermal cut off|Vertical &amp; horizontal mounting"/>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7VJ9ZTXS"/>
    <s v="Aine HDMI Male to VGA Female Video Converter Adapter Cable (Black)"/>
    <x v="0"/>
    <s v="HomeTheater,TV&amp;Video"/>
    <s v="Accessories"/>
    <x v="0"/>
    <s v="Cables"/>
    <n v="299"/>
    <n v="599"/>
    <n v="0.5"/>
    <x v="0"/>
    <n v="4"/>
    <n v="4"/>
    <n v="4.1099999999999994"/>
    <n v="171"/>
    <n v="9.1880219167900243"/>
    <n v="51129"/>
    <n v="300"/>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9NNZ1GF7"/>
    <s v="Lint Remover For Clothes With 1 Year Warranty Fabric Shaver Lint Shaver for Woolen Clothes Blanket Jackets Stainless Steel Blades,Bedding, Clothes and Furniture Best Remover for Fabrics Portable Lint Shavers (White Orange)"/>
    <x v="2"/>
    <s v="Kitchen&amp;HomeAppliances"/>
    <s v="Vacuum,Cleaning&amp;Ironing"/>
    <x v="32"/>
    <s v="Irons,Steamers&amp;Accessories"/>
    <n v="445"/>
    <n v="999"/>
    <n v="0.55000000000000004"/>
    <x v="0"/>
    <n v="4.3"/>
    <n v="4"/>
    <n v="3.8777777777777778"/>
    <n v="229"/>
    <n v="9.1582557196682224"/>
    <n v="101905"/>
    <n v="554"/>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9MM6P76N"/>
    <s v="7SEVEN¬Æ Compatible Lg Smart Tv Remote Suitable for Any LG LED OLED LCD UHD Plasma Android Television and AKB75095303 replacement of Original Lg Tv Remote Control"/>
    <x v="0"/>
    <s v="HomeTheater,TV&amp;Video"/>
    <s v="Accessories"/>
    <x v="136"/>
    <s v="RemoteControls"/>
    <n v="349"/>
    <n v="599"/>
    <n v="0.42"/>
    <x v="1"/>
    <n v="4.2"/>
    <n v="4"/>
    <n v="3.6947368421052631"/>
    <n v="284"/>
    <n v="9.0700057459261796"/>
    <n v="99116"/>
    <n v="250"/>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9H7JDJCW"/>
    <s v="PHILIPS Drip Coffee Maker HD7432/20, 0.6 L, Ideal for 2-7 cups, Black, Medium"/>
    <x v="2"/>
    <s v="Kitchen&amp;HomeAppliances"/>
    <s v="Coffee,Tea&amp;Espresso"/>
    <x v="122"/>
    <s v="DripCoffeeMachines"/>
    <n v="2999"/>
    <n v="3595"/>
    <n v="0.17"/>
    <x v="1"/>
    <n v="4"/>
    <n v="4"/>
    <n v="4"/>
    <n v="178"/>
    <n v="9.0114121239195732"/>
    <n v="533822"/>
    <n v="596"/>
    <x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8RX8G496"/>
    <s v="LRIPL Mi Remote Control with Netflix &amp; Prime Video Button Compatible for Mi 4X LED Android Smart TV 4A Remote Control (32&quot;/43&quot;) with Voice Command (Pairing Required)"/>
    <x v="0"/>
    <s v="HomeTheater,TV&amp;Video"/>
    <s v="Accessories"/>
    <x v="136"/>
    <s v="RemoteControls"/>
    <n v="655"/>
    <n v="1099"/>
    <n v="0.4"/>
    <x v="1"/>
    <n v="3.2"/>
    <n v="3"/>
    <n v="3.6666666666666665"/>
    <n v="285"/>
    <n v="9.0066754548064907"/>
    <n v="186675"/>
    <n v="444"/>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8YK7BBD2"/>
    <s v="Nirdambhay Mini Bag Sealer, 2 in 1 Heat Sealer and Cutter Handheld Sealing Machine Portable Bag Resealer Sealer for Plastic Bags Food Storage Snack Fresh Bag Sealer (Including 2 AA Battery)"/>
    <x v="2"/>
    <s v="Kitchen&amp;HomeAppliances"/>
    <s v="SmallKitchenAppliances"/>
    <x v="106"/>
    <s v="VacuumSealers"/>
    <n v="429"/>
    <n v="999"/>
    <n v="0.56999999999999995"/>
    <x v="0"/>
    <n v="3"/>
    <n v="3"/>
    <n v="3.2249999999999996"/>
    <n v="617"/>
    <n v="9.00093783216143"/>
    <n v="264693"/>
    <n v="570"/>
    <x v="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8G1RW2Q3"/>
    <s v="EYNK Extra Long Micro USB Fast Charging USB Cable | Micro USB Data Cable | Quick Fast Charging Cable | Charger Sync Cable | High Speed Transfer Android Smartphones V8 Cable (2.4 Amp, 3m,) (White)"/>
    <x v="1"/>
    <s v="Accessories&amp;Peripherals"/>
    <s v="Cables&amp;Accessories"/>
    <x v="0"/>
    <s v="Cables"/>
    <n v="299"/>
    <n v="799"/>
    <n v="0.63"/>
    <x v="0"/>
    <n v="4"/>
    <n v="4"/>
    <n v="4.1157894736842104"/>
    <n v="151"/>
    <n v="8.9800088724884848"/>
    <n v="45149"/>
    <n v="500"/>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B8XNPQPN"/>
    <s v="Pigeon Healthifry Digital Air Fryer, 360¬∞ High Speed Air Circulation Technology 1200 W with Non-Stick 4.2 L Basket - Green"/>
    <x v="2"/>
    <s v="Kitchen&amp;HomeAppliances"/>
    <s v="SmallKitchenAppliances"/>
    <x v="95"/>
    <s v="DeepFatFryers"/>
    <n v="3599"/>
    <n v="7950"/>
    <n v="0.55000000000000004"/>
    <x v="0"/>
    <n v="4.2"/>
    <n v="4"/>
    <n v="4.2"/>
    <n v="136"/>
    <n v="8.9742263820569086"/>
    <n v="489464"/>
    <n v="4351"/>
    <x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B86CDHL1"/>
    <s v="oraimo 65W Type C to C Fast Charging Cable USB C to USB C Cable High Speed Syncing, Nylon Braided 1M length with LED Indicator Compatible For Laptop, Macbook, Samsung Galaxy S22 S20 S10 S20Fe S21 S21 Ultra A70 A51 A71 A50S M31 M51 M31S M53 5G"/>
    <x v="1"/>
    <s v="Accessories&amp;Peripherals"/>
    <s v="Cables&amp;Accessories"/>
    <x v="0"/>
    <s v="Cables"/>
    <n v="349"/>
    <n v="899"/>
    <n v="0.61"/>
    <x v="0"/>
    <n v="4.5"/>
    <n v="5"/>
    <n v="4.1222222222222227"/>
    <n v="149"/>
    <n v="8.9703317456628646"/>
    <n v="52001"/>
    <n v="550"/>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99FDW2ZF"/>
    <s v="Maharaja Whiteline Nano Carbon Neo, 500 Watts Room Heater (Black, White), Standard (5200100986)"/>
    <x v="2"/>
    <s v="Heating,Cooling&amp;AirQuality"/>
    <s v="RoomHeaters"/>
    <x v="97"/>
    <s v="ElectricHeaters"/>
    <n v="1235"/>
    <n v="1499"/>
    <n v="0.18"/>
    <x v="1"/>
    <n v="4.0999999999999996"/>
    <n v="4"/>
    <n v="3.8600000000000003"/>
    <n v="203"/>
    <n v="8.9151724462639699"/>
    <n v="250705"/>
    <n v="264"/>
    <x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8RWCZ6SY"/>
    <s v="7SEVEN¬Æ Compatible for Sony Bravia LCD LED UHD OLED QLED 4K Ultra HD TV remote control with YouTube and NETFLIX Hotkeys. Universal Replacement for Original Sony Smart Android tv Remote Control"/>
    <x v="0"/>
    <s v="HomeTheater,TV&amp;Video"/>
    <s v="Accessories"/>
    <x v="136"/>
    <s v="RemoteControls"/>
    <n v="399"/>
    <n v="899"/>
    <n v="0.56000000000000005"/>
    <x v="0"/>
    <n v="3.9"/>
    <n v="4"/>
    <n v="3.6941176470588228"/>
    <n v="254"/>
    <n v="8.8900425488971972"/>
    <n v="101346"/>
    <n v="500"/>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9MB3DKG1"/>
    <s v="KHAITAN AVAANTE KA-2013 1200 Watt 3-Rod Halogen Heater (1200 Watts, Grey)"/>
    <x v="2"/>
    <s v="Heating,Cooling&amp;AirQuality"/>
    <s v="RoomHeaters"/>
    <x v="157"/>
    <s v="HalogenHeaters"/>
    <n v="2199"/>
    <n v="3999"/>
    <n v="0.45"/>
    <x v="1"/>
    <n v="3.5"/>
    <n v="4"/>
    <n v="3.5"/>
    <n v="340"/>
    <n v="8.8646403264737419"/>
    <n v="747660"/>
    <n v="1800"/>
    <x v="1"/>
    <s v="3 Rod Halogen tube element|Instant heating|Cool touch body|Frost grill for safety|Safety tip over protection|Halogen heater|Best heater"/>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B4KPCBSH"/>
    <s v="IKEA Frother for Milk"/>
    <x v="2"/>
    <s v="Kitchen&amp;HomeAppliances"/>
    <s v="Coffee,Tea&amp;Espresso"/>
    <x v="161"/>
    <s v="CoffeeGrinders"/>
    <n v="244"/>
    <n v="499"/>
    <n v="0.51"/>
    <x v="0"/>
    <n v="3.3"/>
    <n v="3"/>
    <n v="3.3"/>
    <n v="478"/>
    <n v="8.8451071942680581"/>
    <n v="116632"/>
    <n v="255"/>
    <x v="0"/>
    <s v="BATTERIES ARE SOLD SEPARATELY|2AA Batteries are recommended|New Batteries are recommended to work properly|Frothes milk up in 15-20 seconds.|Can be used for both cold and hot milk."/>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H39KTTB"/>
    <s v="Remote Compatible for Samsung LED/LCD Remote Control Works with Samsung LED/LCD TV by Trend Trail"/>
    <x v="0"/>
    <s v="HomeTheater,TV&amp;Video"/>
    <s v="Accessories"/>
    <x v="136"/>
    <s v="RemoteControls"/>
    <n v="213"/>
    <n v="499"/>
    <n v="0.56999999999999995"/>
    <x v="0"/>
    <n v="3.7"/>
    <n v="4"/>
    <n v="3.6812499999999995"/>
    <n v="246"/>
    <n v="8.808115659187143"/>
    <n v="52398"/>
    <n v="286"/>
    <x v="0"/>
    <s v="Soft &amp; Durable Keypad|Durable Quality, Rigid Body, Efficient Performance|Remotes are Quality Tested Before Shipment|Suitable with Samsung LED/LCD Tv without Smart Functions|please match image of your old remote with picture"/>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9P182Z2H"/>
    <s v="AGARO Glory Cool Mist Ultrasonic Humidifier, 4.5Litres, For Large Area, Room, Home, Office, Adjustable Mist Output, Ceramic Ball Filter, Ultra Quiet, 360¬∞ Rotatable Nozzle, Auto Shut Off, Grey"/>
    <x v="2"/>
    <s v="Heating,Cooling&amp;AirQuality"/>
    <s v="Humidifiers"/>
    <x v="128"/>
    <s v="Humidifiers"/>
    <n v="3290"/>
    <n v="5799"/>
    <n v="0.43"/>
    <x v="1"/>
    <n v="4.3"/>
    <n v="4"/>
    <n v="3.95"/>
    <n v="168"/>
    <n v="8.8001524832240108"/>
    <n v="552720"/>
    <n v="2509"/>
    <x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L11S5QK"/>
    <s v="iBELL Induction Cooktop, 2000W with Auto Shut Off and Overheat Protection, BIS Certified, Black"/>
    <x v="2"/>
    <s v="Kitchen&amp;HomeAppliances"/>
    <s v="SmallKitchenAppliances"/>
    <x v="30"/>
    <s v="InductionCooktop"/>
    <n v="1601"/>
    <n v="3890"/>
    <n v="0.59"/>
    <x v="0"/>
    <n v="4.2"/>
    <n v="4"/>
    <n v="4"/>
    <n v="156"/>
    <n v="8.7835986096369343"/>
    <n v="249756"/>
    <n v="2289"/>
    <x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B8ZKWGKD"/>
    <s v="ZORBES¬Æ Wall Adapter Holder for Alexa Echo Dot 4th Generation,A Space-Saving Solution with Cord Management for Your Smart Home Speakers -White (Holder Only)"/>
    <x v="0"/>
    <s v="HomeTheater,TV&amp;Video"/>
    <s v="Accessories"/>
    <x v="134"/>
    <s v="TVMounts,Stands&amp;Turntables"/>
    <n v="893"/>
    <n v="1052"/>
    <n v="0.15"/>
    <x v="1"/>
    <n v="4.3"/>
    <n v="4"/>
    <n v="4.3"/>
    <n v="106"/>
    <n v="8.7263502440464009"/>
    <n v="94658"/>
    <n v="159"/>
    <x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B21C4BMX"/>
    <s v="Portronics Konnect Spydr 31 3-in-1 Multi Functional Cable with 3.0A Output, Tangle Resistant, 1.2M Length, Nylon Braided(Zebra)"/>
    <x v="1"/>
    <s v="Accessories&amp;Peripherals"/>
    <s v="Cables&amp;Accessories"/>
    <x v="0"/>
    <s v="Cables"/>
    <n v="228"/>
    <n v="899"/>
    <n v="0.75"/>
    <x v="0"/>
    <n v="3.8"/>
    <n v="4"/>
    <n v="4.1000000000000005"/>
    <n v="132"/>
    <n v="8.7077917279650521"/>
    <n v="30096"/>
    <n v="671"/>
    <x v="0"/>
    <s v="3.0A Output|PVC + Nylon Braided|Tangle Resistant|1.2M Length"/>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BMXMLSMM"/>
    <s v="Lapster 65W compatible for OnePlus Dash Warp Charge Cable , type c to c cable fast charging Data Sync Cable Compatible with One Plus 10R / 9RT/ 9 pro/ 9R/ 8T/ 9/ Nord &amp; for All Type C Devices ‚Äì Red, 1 Meter"/>
    <x v="1"/>
    <s v="Accessories&amp;Peripherals"/>
    <s v="Cables&amp;Accessories"/>
    <x v="0"/>
    <s v="Cables"/>
    <n v="199"/>
    <n v="999"/>
    <n v="0.8"/>
    <x v="0"/>
    <n v="4.5"/>
    <n v="5"/>
    <n v="4.1187500000000004"/>
    <n v="127"/>
    <n v="8.679071062487159"/>
    <n v="25273"/>
    <n v="800"/>
    <x v="2"/>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9P8M18QM"/>
    <s v="7SEVEN¬Æ Compatible with Fire Tv Stick Remote with Voice Command Feature Suitable for Second Generation Amazon Fire Tv Stick Remote Only - Pairing Must"/>
    <x v="0"/>
    <s v="HomeTheater,TV&amp;Video"/>
    <s v="Accessories"/>
    <x v="136"/>
    <s v="RemoteControls"/>
    <n v="1369"/>
    <n v="2999"/>
    <n v="0.54"/>
    <x v="0"/>
    <n v="3.3"/>
    <n v="3"/>
    <n v="3.6799999999999993"/>
    <n v="227"/>
    <n v="8.677200236961669"/>
    <n v="310763"/>
    <n v="1630"/>
    <x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9MMD1FDN"/>
    <s v="7SEVEN¬Æ Suitable Sony Tv Remote Original Bravia for Smart Android Television Compatible for Any Model of LCD LED OLED UHD 4K Universal Sony Remote Control"/>
    <x v="0"/>
    <s v="HomeTheater,TV&amp;Video"/>
    <s v="Accessories"/>
    <x v="136"/>
    <s v="RemoteControls"/>
    <n v="349"/>
    <n v="699"/>
    <n v="0.5"/>
    <x v="0"/>
    <n v="3.9"/>
    <n v="4"/>
    <n v="3.7071428571428564"/>
    <n v="214"/>
    <n v="8.646682576401421"/>
    <n v="74686"/>
    <n v="350"/>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B2DZ5S6R"/>
    <s v="Amazon Basics 1500 W Electric Kettle (Stainless Steel Body, 1.5 L)"/>
    <x v="2"/>
    <s v="Kitchen&amp;HomeAppliances"/>
    <s v="SmallKitchenAppliances"/>
    <x v="17"/>
    <s v="Kettles&amp;HotWaterDispensers"/>
    <n v="749"/>
    <n v="1299"/>
    <n v="0.42"/>
    <x v="1"/>
    <n v="4"/>
    <n v="4"/>
    <n v="4.1500000000000004"/>
    <n v="119"/>
    <n v="8.6286021710976435"/>
    <n v="89131"/>
    <n v="550"/>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K19NYZ8"/>
    <s v="Usha Hc 812 T Thermo Fan Room Heater"/>
    <x v="2"/>
    <s v="Heating,Cooling&amp;AirQuality"/>
    <s v="RoomHeaters"/>
    <x v="91"/>
    <s v="FanHeaters"/>
    <n v="2320"/>
    <n v="3290"/>
    <n v="0.28999999999999998"/>
    <x v="1"/>
    <n v="3.8"/>
    <n v="4"/>
    <n v="3.7428571428571429"/>
    <n v="195"/>
    <n v="8.5795870099342384"/>
    <n v="452400"/>
    <n v="970"/>
    <x v="1"/>
    <s v="Heat convector|Warranty for one year"/>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BCYQY9X5"/>
    <s v="Livpure Glo Star RO+UV+UF+Mineraliser - 7 L Storage Tank, 15 LPH Water Purifier for Home, Black"/>
    <x v="2"/>
    <s v="Kitchen&amp;HomeAppliances"/>
    <s v="WaterPurifiers&amp;Accessories"/>
    <x v="59"/>
    <s v="WaterFilters&amp;Purifiers"/>
    <n v="8499"/>
    <n v="16490"/>
    <n v="0.48"/>
    <x v="1"/>
    <n v="4.3"/>
    <n v="4"/>
    <n v="4.3"/>
    <n v="97"/>
    <n v="8.5622721254777279"/>
    <n v="824403"/>
    <n v="7991"/>
    <x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BNVBJW2S"/>
    <s v="boAt Newly Launched Wave Electra with 1.81&quot; HD Display, Smart Calling Ultra-Seamless BT Calling Chip, 20 Built-in Watch Faces, 100 + Sports Modes, Menu Personalization, in-Built Games(Cherry Blossom)"/>
    <x v="0"/>
    <s v="WearableTechnology"/>
    <s v="SmartWatches"/>
    <x v="20"/>
    <s v="SmartWatches"/>
    <n v="2499"/>
    <n v="7990"/>
    <n v="0.69"/>
    <x v="0"/>
    <n v="4.0999999999999996"/>
    <n v="4"/>
    <n v="3.9"/>
    <n v="154"/>
    <n v="8.5422936228641362"/>
    <n v="384846"/>
    <n v="5491"/>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4Y2SNX"/>
    <s v="iPhone Original 20W C Type Fast PD Charger Compatible with I-Phone13/13 mini/13pro/13 pro Max I-Phone 12/12 Pro/12mini/12 Pro Max, I-Phone11/11 Pro/11 Pro Max 2020 (Only Adapter)"/>
    <x v="0"/>
    <s v="Mobiles&amp;Accessories"/>
    <s v="MobileAccessories"/>
    <x v="5"/>
    <s v="Chargers"/>
    <n v="799"/>
    <n v="3990"/>
    <n v="0.8"/>
    <x v="0"/>
    <n v="3.8"/>
    <n v="4"/>
    <n v="4.0999999999999996"/>
    <n v="119"/>
    <n v="8.5246431087952601"/>
    <n v="95081"/>
    <n v="3191"/>
    <x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YXJJW8H"/>
    <s v="LUNAGARIYA¬Æ, Protective Case Compatible with JIO Settop Box Remote Control,PU Leather Cover Holder (Before Placing Order,Please Compare The Dimensions of The Product with Your Remote)"/>
    <x v="0"/>
    <s v="HomeTheater,TV&amp;Video"/>
    <s v="Accessories"/>
    <x v="136"/>
    <s v="RemoteControls"/>
    <n v="247"/>
    <n v="399"/>
    <n v="0.38"/>
    <x v="1"/>
    <n v="3.9"/>
    <n v="4"/>
    <n v="3.6923076923076916"/>
    <n v="200"/>
    <n v="8.5041085197064188"/>
    <n v="49400"/>
    <n v="152"/>
    <x v="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BDG6QDYD"/>
    <s v="Activa Heat-Max 2000 Watts Room Heater (White color ) with ABS body"/>
    <x v="2"/>
    <s v="Heating,Cooling&amp;AirQuality"/>
    <s v="RoomHeaters"/>
    <x v="91"/>
    <s v="FanHeaters"/>
    <n v="899"/>
    <n v="1990"/>
    <n v="0.55000000000000004"/>
    <x v="0"/>
    <n v="4.0999999999999996"/>
    <n v="4"/>
    <n v="3.7384615384615381"/>
    <n v="185"/>
    <n v="8.4844868529992876"/>
    <n v="166315"/>
    <n v="1091"/>
    <x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BNV7JM5Y"/>
    <s v="boAt Newly Launched Wave Electra with 1.81&quot; HD Display, Smart Calling with Ultra-Seamless BT Calling Chip,20 Built-In Watch Faces,100 + Sports Modes,Menu Personalization,In-Built Games(Charcoal Black)"/>
    <x v="0"/>
    <s v="WearableTechnology"/>
    <s v="SmartWatches"/>
    <x v="20"/>
    <s v="SmartWatches"/>
    <n v="2999"/>
    <n v="7990"/>
    <n v="0.62"/>
    <x v="0"/>
    <n v="4.0999999999999996"/>
    <n v="4"/>
    <n v="3.8600000000000003"/>
    <n v="154"/>
    <n v="8.4546803549373255"/>
    <n v="461846"/>
    <n v="4991"/>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98TV3L96"/>
    <s v="Electvision Remote Control for led Smart tv Compatible with VU Smart Led (Without Voice)"/>
    <x v="0"/>
    <s v="HomeTheater,TV&amp;Video"/>
    <s v="Accessories"/>
    <x v="136"/>
    <s v="RemoteControls"/>
    <n v="349"/>
    <n v="1999"/>
    <n v="0.83"/>
    <x v="0"/>
    <n v="3.8"/>
    <n v="4"/>
    <n v="3.6749999999999994"/>
    <n v="197"/>
    <n v="8.4402445742111247"/>
    <n v="68753"/>
    <n v="1650"/>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RHPDNVV"/>
    <s v="7SEVEN¬Æ Compatible Tata Sky Remote Control Replacement of Original dth SD HD tata Play Set top Box Remote - IR Learning Universal Remote for Any Brand TV - Pairing Must"/>
    <x v="0"/>
    <s v="HomeTheater,TV&amp;Video"/>
    <s v="Accessories"/>
    <x v="136"/>
    <s v="RemoteControls"/>
    <n v="235"/>
    <n v="599"/>
    <n v="0.61"/>
    <x v="0"/>
    <n v="3.5"/>
    <n v="4"/>
    <n v="3.6636363636363636"/>
    <n v="197"/>
    <n v="8.414146106139972"/>
    <n v="46295"/>
    <n v="364"/>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8XXVXP3J"/>
    <s v="Storite Super Speed USB 3.0 Male to Male Cable for Hard Drive Enclosures, Laptop Cooling Pad, DVD Players(60cm,Black)"/>
    <x v="1"/>
    <s v="Accessories&amp;Peripherals"/>
    <s v="Cables&amp;Accessories"/>
    <x v="0"/>
    <s v="Cables"/>
    <n v="249"/>
    <n v="999"/>
    <n v="0.75"/>
    <x v="0"/>
    <n v="4.3"/>
    <n v="4"/>
    <n v="4.0933333333333337"/>
    <n v="112"/>
    <n v="8.4039344286587987"/>
    <n v="27888"/>
    <n v="750"/>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B97D658R"/>
    <s v="Larrito wooden Cool Mist Humidifiers Essential Oil Diffuser Aroma Air Humidifier with Colorful Change for Car, Office, Babies, humidifiers for home, air humidifier for room (WOODEN HUMIDIFIRE-A)"/>
    <x v="2"/>
    <s v="Heating,Cooling&amp;AirQuality"/>
    <s v="Humidifiers"/>
    <x v="128"/>
    <s v="Humidifiers"/>
    <n v="499"/>
    <n v="799"/>
    <n v="0.38"/>
    <x v="1"/>
    <n v="3.6"/>
    <n v="4"/>
    <n v="3.6"/>
    <n v="212"/>
    <n v="8.3821665723794556"/>
    <n v="105788"/>
    <n v="300"/>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RQRZW2X"/>
    <s v="7SEVEN¬Æ Compatible Vu Smart Tv Remote Control Suitable for Original 4K Android LED Ultra HD UHD Vu Tv Remote with Non Voice Feature without google assistant"/>
    <x v="0"/>
    <s v="HomeTheater,TV&amp;Video"/>
    <s v="Accessories"/>
    <x v="136"/>
    <s v="RemoteControls"/>
    <n v="499"/>
    <n v="899"/>
    <n v="0.44"/>
    <x v="1"/>
    <n v="3.7"/>
    <n v="4"/>
    <n v="3.6799999999999997"/>
    <n v="185"/>
    <n v="8.3518076347219328"/>
    <n v="92315"/>
    <n v="400"/>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9NNJ9WYM"/>
    <s v="Sansui 80cm (32 inches) HD Ready Smart LED TV JSY32SKHD (BLACK) With Bezel-less Design"/>
    <x v="0"/>
    <s v="HomeTheater,TV&amp;Video"/>
    <s v="Televisions"/>
    <x v="22"/>
    <s v="SmartTelevisions"/>
    <n v="10990"/>
    <n v="19990"/>
    <n v="0.45"/>
    <x v="1"/>
    <n v="3.7"/>
    <n v="4"/>
    <n v="3.95"/>
    <n v="129"/>
    <n v="8.3500762416120065"/>
    <n v="1417710"/>
    <n v="9000"/>
    <x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9H34V36W"/>
    <s v="Inalsa Electric Fan Heater Hotty - 2000 Watts Variable Temperature Control Cool/Warm/Hot Air Selector | Over Heat Protection | ISI Certification, White"/>
    <x v="2"/>
    <s v="Heating,Cooling&amp;AirQuality"/>
    <s v="RoomHeaters"/>
    <x v="91"/>
    <s v="FanHeaters"/>
    <n v="1349"/>
    <n v="2495"/>
    <n v="0.46"/>
    <x v="1"/>
    <n v="3.8"/>
    <n v="4"/>
    <n v="3.7083333333333326"/>
    <n v="166"/>
    <n v="8.2425735805056206"/>
    <n v="223934"/>
    <n v="1146"/>
    <x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VPH38JS"/>
    <s v="SaleOn Instant Coal Heater 500W Charcoal Burner Electric Stove Hot Plate - Mix Colors - Pack of 1 - Only Charcoal Heater"/>
    <x v="2"/>
    <s v="Kitchen&amp;HomeAppliances"/>
    <s v="SmallKitchenAppliances"/>
    <x v="30"/>
    <s v="InductionCooktop"/>
    <n v="697"/>
    <n v="1499"/>
    <n v="0.54"/>
    <x v="0"/>
    <n v="3.8"/>
    <n v="4"/>
    <n v="3.8"/>
    <n v="144"/>
    <n v="8.2131984084929037"/>
    <n v="100368"/>
    <n v="802"/>
    <x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9MQ9PDHR"/>
    <s v="SaiEllin Room Heater For Home 2000 Watts Room Heater For Bedroom | ISI Approved With 1 Year Warranty | For 250 Sq. Feet Blower Heater &amp; Room Heaters Home For Winters"/>
    <x v="2"/>
    <s v="Heating,Cooling&amp;AirQuality"/>
    <s v="RoomHeaters"/>
    <x v="91"/>
    <s v="FanHeaters"/>
    <n v="979"/>
    <n v="1999"/>
    <n v="0.51"/>
    <x v="0"/>
    <n v="3.9"/>
    <n v="4"/>
    <n v="3.6999999999999997"/>
    <n v="157"/>
    <n v="8.1350312217313636"/>
    <n v="153703"/>
    <n v="1020"/>
    <x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9XB1R2F3"/>
    <s v="Portable Lint Remover Pet Fur Remover Clothes Fuzz Remover Pet Hairball Quick Epilator Shaver Removing Dust Pet Hair from Clothing Furniture Perfect for Clothing,Furniture,Couch,Carpet (Standard)"/>
    <x v="2"/>
    <s v="Kitchen&amp;HomeAppliances"/>
    <s v="Vacuum,Cleaning&amp;Ironing"/>
    <x v="32"/>
    <s v="Irons,Steamers&amp;Accessories"/>
    <n v="179"/>
    <n v="799"/>
    <n v="0.78"/>
    <x v="0"/>
    <n v="3.5"/>
    <n v="4"/>
    <n v="3.8249999999999997"/>
    <n v="132"/>
    <n v="8.1237325266991025"/>
    <n v="23628"/>
    <n v="620"/>
    <x v="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9JN37WBX"/>
    <s v="Lint Remover Woolen Clothes Lint Extractor Battery Lint Removing Machine Bhur Remover"/>
    <x v="2"/>
    <s v="Kitchen&amp;HomeAppliances"/>
    <s v="Vacuum,Cleaning&amp;Ironing"/>
    <x v="32"/>
    <s v="Irons,Steamers&amp;Accessories"/>
    <n v="319"/>
    <n v="749"/>
    <n v="0.56999999999999995"/>
    <x v="0"/>
    <n v="4.5999999999999996"/>
    <n v="5"/>
    <n v="3.871428571428571"/>
    <n v="124"/>
    <n v="8.1180373360740461"/>
    <n v="39556"/>
    <n v="430"/>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BDZWMGZ1"/>
    <s v="Activa Easy Mix Nutri Mixer Grinder 500 Watt | Long Lasting Shock Proof ABS Body | Heavy Duty Motor With Nano - Grinding Technology"/>
    <x v="2"/>
    <s v="Kitchen&amp;HomeAppliances"/>
    <s v="SmallKitchenAppliances"/>
    <x v="41"/>
    <s v="MixerGrinders"/>
    <n v="1199"/>
    <n v="2990"/>
    <n v="0.6"/>
    <x v="0"/>
    <n v="3.8"/>
    <n v="4"/>
    <n v="3.8"/>
    <n v="133"/>
    <n v="8.0829982337862685"/>
    <n v="159467"/>
    <n v="1791"/>
    <x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BG62HMDJ"/>
    <s v="Cablet 2.5 Inch SATA USB 3.0 HDD/SSD Portable External Enclosure for 7mm and 9.5mm, Tool-Free Design, Supports UASP Max 6TB"/>
    <x v="1"/>
    <s v="ExternalDevices&amp;DataStorage"/>
    <s v="ExternalHardDisks"/>
    <x v="11"/>
    <s v="ExternalHardDisks"/>
    <n v="499"/>
    <n v="775"/>
    <n v="0.36"/>
    <x v="1"/>
    <n v="4.3"/>
    <n v="4"/>
    <n v="4.3"/>
    <n v="74"/>
    <n v="8.0627634325843101"/>
    <n v="36926"/>
    <n v="276"/>
    <x v="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9NY7W8YD"/>
    <s v="POCO C31 (Shadow Gray, 64 GB) (4 GB RAM)"/>
    <x v="0"/>
    <s v="Mobiles&amp;Accessories"/>
    <s v="Smartphones&amp;BasicMobiles"/>
    <x v="3"/>
    <s v="Smartphones"/>
    <n v="7998"/>
    <n v="11999"/>
    <n v="0.33"/>
    <x v="1"/>
    <n v="3.8"/>
    <n v="4"/>
    <n v="3.8"/>
    <n v="125"/>
    <n v="7.9814080714467384"/>
    <n v="999750"/>
    <n v="4001"/>
    <x v="1"/>
    <s v="4 GB RAM | 64 GB ROM | Expandable Upto 512 GB|16.59 cm (6.53 inch) HD+ Display|13MP + 2MP + 2MP | 5MP Front Camera|5000 mAh Lithium-ion Polymer Battery|MediaTek Helio G35 Processor"/>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8QHLXWV3"/>
    <s v="Kenstar 2400 Watts 9 Fins Oil Filled Radiator with PTC Fan Heater (BLACK GOLD)"/>
    <x v="2"/>
    <s v="Heating,Cooling&amp;AirQuality"/>
    <s v="RoomHeaters"/>
    <x v="91"/>
    <s v="FanHeaters"/>
    <n v="6850"/>
    <n v="11990"/>
    <n v="0.43"/>
    <x v="1"/>
    <n v="3.9"/>
    <n v="4"/>
    <n v="3.6799999999999997"/>
    <n v="144"/>
    <n v="7.9538342482247071"/>
    <n v="986400"/>
    <n v="5140"/>
    <x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B694PXQJ"/>
    <s v="Gadgetronics Digital Kitchen Weighing Scale &amp; Food Weight Machine for Health, Fitness, Home Baking &amp; Cooking (10 KGs,1 Year Warranty &amp; Batteries Included)"/>
    <x v="2"/>
    <s v="Kitchen&amp;HomeAppliances"/>
    <s v="SmallKitchenAppliances"/>
    <x v="31"/>
    <s v="DigitalKitchenScales"/>
    <n v="799"/>
    <n v="2999"/>
    <n v="0.73"/>
    <x v="0"/>
    <n v="4.5"/>
    <n v="5"/>
    <n v="4.4000000000000004"/>
    <n v="63"/>
    <n v="7.9471918855291035"/>
    <n v="50337"/>
    <n v="2200"/>
    <x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9X5HD5T1"/>
    <s v="Ikea Little Loved Corner PRODUKT Milk-frother, Coffee/Tea Frother, Handheld Milk Wand Mixer Frother, Black"/>
    <x v="2"/>
    <s v="Kitchen&amp;HomeAppliances"/>
    <s v="Coffee,Tea&amp;Espresso"/>
    <x v="138"/>
    <s v="MilkFrothers"/>
    <n v="229"/>
    <n v="499"/>
    <n v="0.54"/>
    <x v="0"/>
    <n v="3.5"/>
    <n v="4"/>
    <n v="3.5"/>
    <n v="185"/>
    <n v="7.9432953047627075"/>
    <n v="42365"/>
    <n v="270"/>
    <x v="0"/>
    <s v="Frothes milk up in 15-20 seconds.|Can be used for both cold and hot drink.|Requires 2 AA batteries.|Easy to use and clean. Easy and convenient to operate."/>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9YHLPQYT"/>
    <s v="Shopoflux Silicone Remote Cover for Mi Smart TV and Mi TV Stick/MI Box S / 3S / MI 4X / 4A Smart LED TV (Black)"/>
    <x v="0"/>
    <s v="HomeTheater,TV&amp;Video"/>
    <s v="Accessories"/>
    <x v="136"/>
    <s v="RemoteControls"/>
    <n v="246"/>
    <n v="600"/>
    <n v="0.59"/>
    <x v="0"/>
    <n v="4.2"/>
    <n v="4"/>
    <n v="3.677777777777778"/>
    <n v="143"/>
    <n v="7.9379776098169748"/>
    <n v="35178"/>
    <n v="354"/>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B61GCHC1"/>
    <s v="LS LAPSTER Quality Assured USB 2.0 morpho cable, morpho device cable for Mso 1300 E3/E2/E Biometric Finger Print Scanner morpho USB cable (Black)"/>
    <x v="1"/>
    <s v="Accessories&amp;Peripherals"/>
    <s v="Cables&amp;Accessories"/>
    <x v="0"/>
    <s v="Cables"/>
    <n v="199"/>
    <n v="999"/>
    <n v="0.8"/>
    <x v="0"/>
    <n v="4.3"/>
    <n v="4"/>
    <n v="4.0785714285714292"/>
    <n v="87"/>
    <n v="7.9307114699839039"/>
    <n v="17313"/>
    <n v="800"/>
    <x v="2"/>
    <s v="Replacement USB morpho device cable 1300 E2, E3|2.0 USB Wire morpho cable Safran MSO-1300 E, E2,E3|morpho usb cable Fingerprint Biometrics (All-in-one Version)|morfo biometric device cable , Finger Print Scanner Cable Wire-Black"/>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9Z7YGV3R"/>
    <s v="Anjaney Enterprise Smart Multipurpose Foldable Laptop Table with Cup Holder, Study Table, Bed Table, Breakfast Table, Foldable and Portable/Ergonomic &amp; Rounded Edges/Non-Slip (Black)"/>
    <x v="1"/>
    <s v="Accessories&amp;Peripherals"/>
    <s v="LaptopAccessories"/>
    <x v="56"/>
    <s v="Lapdesks"/>
    <n v="269"/>
    <n v="699"/>
    <n v="0.62"/>
    <x v="0"/>
    <n v="4"/>
    <n v="4"/>
    <n v="4"/>
    <n v="93"/>
    <n v="7.8925114143987942"/>
    <n v="25017"/>
    <n v="430"/>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B61HYR92"/>
    <s v="Lapster usb 2.0 mantra cable, mantra mfs 100 data cable (black)"/>
    <x v="1"/>
    <s v="Accessories&amp;Peripherals"/>
    <s v="Cables&amp;Accessories"/>
    <x v="0"/>
    <s v="Cables"/>
    <n v="199"/>
    <n v="999"/>
    <n v="0.8"/>
    <x v="0"/>
    <n v="4.2"/>
    <n v="4"/>
    <n v="4.0615384615384622"/>
    <n v="85"/>
    <n v="7.8570398635123375"/>
    <n v="16915"/>
    <n v="800"/>
    <x v="2"/>
    <s v="Used for mantra mfs 100 data cable|mantra cable comes in black colour|mantra device cable original is sturdy and easy to install|mantra fingerprint device cable have 1 year warranty"/>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B9RZ4G4W"/>
    <s v="Amazon Basics 300 W Hand Blender with Stainless Steel Stem for Hot/Cold Blending and In-Built Cord Hook, ISI-Marked, Black"/>
    <x v="2"/>
    <s v="Kitchen&amp;HomeAppliances"/>
    <s v="SmallKitchenAppliances"/>
    <x v="73"/>
    <s v="HandBlenders"/>
    <n v="799"/>
    <n v="1699"/>
    <n v="0.53"/>
    <x v="0"/>
    <n v="4"/>
    <n v="4"/>
    <n v="3.9166666666666665"/>
    <n v="97"/>
    <n v="7.7989687964622716"/>
    <n v="77503"/>
    <n v="900"/>
    <x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B467CCB9"/>
    <s v="Karbonn 80 cm (32 Inches) Millennium Series HD Ready LED TV KJW32NSHDF (Phantom Black) with Bezel-Less Design"/>
    <x v="0"/>
    <s v="HomeTheater,TV&amp;Video"/>
    <s v="Televisions"/>
    <x v="124"/>
    <s v="StandardTelevisions"/>
    <n v="6999"/>
    <n v="16990"/>
    <n v="0.59"/>
    <x v="0"/>
    <n v="3.8"/>
    <n v="4"/>
    <n v="3.8"/>
    <n v="110"/>
    <n v="7.7722273193892981"/>
    <n v="769890"/>
    <n v="9991"/>
    <x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X79PP8F"/>
    <s v="MI 2-in-1 USB Type C Cable (Micro USB to Type C) 30cm for Smartphone, Headphone, Laptop (White)"/>
    <x v="1"/>
    <s v="Accessories&amp;Peripherals"/>
    <s v="Cables&amp;Accessories"/>
    <x v="0"/>
    <s v="Cables"/>
    <n v="179"/>
    <n v="299"/>
    <n v="0.4"/>
    <x v="1"/>
    <n v="3.9"/>
    <n v="4"/>
    <n v="4.05"/>
    <n v="81"/>
    <n v="7.7509461021540522"/>
    <n v="14499"/>
    <n v="120"/>
    <x v="2"/>
    <s v="Fast Charging and Data Transfer|High Quality Design"/>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PKBMJKS"/>
    <s v="Airtel DigitalTV HD Setup Box Remote"/>
    <x v="0"/>
    <s v="HomeTheater,TV&amp;Video"/>
    <s v="Accessories"/>
    <x v="136"/>
    <s v="RemoteControls"/>
    <n v="197"/>
    <n v="499"/>
    <n v="0.61"/>
    <x v="0"/>
    <n v="3.8"/>
    <n v="4"/>
    <n v="3.6125000000000003"/>
    <n v="136"/>
    <n v="7.7189030488525194"/>
    <n v="26792"/>
    <n v="302"/>
    <x v="2"/>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9ZPJT8B2"/>
    <s v="TCL 80 cm (32 inches) HD Ready Certified Android Smart LED TV 32S615 (Black)"/>
    <x v="0"/>
    <s v="HomeTheater,TV&amp;Video"/>
    <s v="Televisions"/>
    <x v="22"/>
    <s v="SmartTelevisions"/>
    <n v="11990"/>
    <n v="31990"/>
    <n v="0.63"/>
    <x v="0"/>
    <n v="4.2"/>
    <n v="4"/>
    <n v="4.2"/>
    <n v="64"/>
    <n v="7.614236097899993"/>
    <n v="767360"/>
    <n v="20000"/>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8MVSGXMY"/>
    <s v="Crompton Insta Comfy 800 Watt Room Heater with 2 Heat Settings(Grey Blue)"/>
    <x v="2"/>
    <s v="Heating,Cooling&amp;AirQuality"/>
    <s v="RoomHeaters"/>
    <x v="97"/>
    <s v="ElectricHeaters"/>
    <n v="1498"/>
    <n v="2300"/>
    <n v="0.35"/>
    <x v="1"/>
    <n v="3.8"/>
    <n v="4"/>
    <n v="3.8333333333333335"/>
    <n v="95"/>
    <n v="7.5987063933183459"/>
    <n v="142310"/>
    <n v="802"/>
    <x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BHVPTM2C"/>
    <s v="HB Plus Folding Height Adjustable Aluminum Foldable Portable Adjustment Desktop Laptop Holder Riser Stand"/>
    <x v="1"/>
    <s v="Accessories&amp;Peripherals"/>
    <s v="LaptopAccessories"/>
    <x v="56"/>
    <s v="Lapdesks"/>
    <n v="398"/>
    <n v="1949"/>
    <n v="0.8"/>
    <x v="0"/>
    <n v="4"/>
    <n v="4"/>
    <n v="4"/>
    <n v="75"/>
    <n v="7.5232543691231655"/>
    <n v="29850"/>
    <n v="1551"/>
    <x v="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3TBY2YX"/>
    <s v="AGARO Royal Double Layered Kettle, 1.5 Litres, Double Layered Cool Touch , Dry Boiling Protection, Black"/>
    <x v="2"/>
    <s v="Kitchen&amp;HomeAppliances"/>
    <s v="SmallKitchenAppliances"/>
    <x v="17"/>
    <s v="Kettles&amp;HotWaterDispensers"/>
    <n v="1260"/>
    <n v="2299"/>
    <n v="0.45"/>
    <x v="1"/>
    <n v="4.3"/>
    <n v="4"/>
    <n v="4.3"/>
    <n v="55"/>
    <n v="7.5172085161266615"/>
    <n v="69300"/>
    <n v="1039"/>
    <x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9ZTZ9N3Q"/>
    <s v="Amazon Basics 2000/1000 Watt Room Heater with Adjustable Thermostat (ISI certified, White color, Ideal for small to medium room/area)"/>
    <x v="2"/>
    <s v="Heating,Cooling&amp;AirQuality"/>
    <s v="RoomHeaters"/>
    <x v="91"/>
    <s v="FanHeaters"/>
    <n v="1049"/>
    <n v="1699"/>
    <n v="0.38"/>
    <x v="1"/>
    <n v="3.1"/>
    <n v="3"/>
    <n v="3.6555555555555563"/>
    <n v="111"/>
    <n v="7.4910303273165537"/>
    <n v="116439"/>
    <n v="650"/>
    <x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RZ12GKR"/>
    <s v="Tata Sky Digital TV HD Setup Box Remote"/>
    <x v="0"/>
    <s v="HomeTheater,TV&amp;Video"/>
    <s v="Accessories"/>
    <x v="136"/>
    <s v="RemoteControls"/>
    <n v="215"/>
    <n v="499"/>
    <n v="0.56999999999999995"/>
    <x v="0"/>
    <n v="3.5"/>
    <n v="4"/>
    <n v="3.5857142857142859"/>
    <n v="121"/>
    <n v="7.481090249990884"/>
    <n v="26015"/>
    <n v="284"/>
    <x v="0"/>
    <s v="Color black|Long lasting|Digital TV HD Setup Box Remote"/>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84QN4CN"/>
    <s v="Wipro Vesta 1200 Watt GD201 Lightweight Automatic Dry Iron| Quick Heat Up| Stylish &amp; Sleek |Anti bacterial German Weilburger Double Coated Soleplate |2 Years Warranty"/>
    <x v="2"/>
    <s v="Kitchen&amp;HomeAppliances"/>
    <s v="Vacuum,Cleaning&amp;Ironing"/>
    <x v="32"/>
    <s v="Irons,Steamers&amp;Accessories"/>
    <n v="660"/>
    <n v="1100"/>
    <n v="0.4"/>
    <x v="1"/>
    <n v="3.6"/>
    <n v="4"/>
    <n v="3.75"/>
    <n v="91"/>
    <n v="7.3642043525458325"/>
    <n v="60060"/>
    <n v="440"/>
    <x v="1"/>
    <s v="Wipro Vesta 1200 Watt Light Weight Automatic Dry Iron With German Anti Bacterial Soleplate Coating"/>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8T8KWNQ9"/>
    <s v="TE‚Ñ¢ Instant Electric Heating Hot and Cold Water Geyser Tap Water with Digital Display (White)"/>
    <x v="2"/>
    <s v="Heating,Cooling&amp;AirQuality"/>
    <s v="WaterHeaters&amp;Geysers"/>
    <x v="29"/>
    <s v="InstantWaterHeaters"/>
    <n v="1449"/>
    <n v="4999"/>
    <n v="0.71"/>
    <x v="0"/>
    <n v="3.6"/>
    <n v="4"/>
    <n v="4.05"/>
    <n v="63"/>
    <n v="7.3150288946347422"/>
    <n v="91287"/>
    <n v="3550"/>
    <x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B65P827P"/>
    <s v="Zebronics CU3100V Fast charging Type C cable with QC 18W support, 3A max capacity, 1 meter braided cable, Data transfer and Superior durability (Braided Black )"/>
    <x v="1"/>
    <s v="Accessories&amp;Peripherals"/>
    <s v="Cables&amp;Accessories"/>
    <x v="0"/>
    <s v="Cables"/>
    <n v="128.31"/>
    <n v="549"/>
    <n v="0.77"/>
    <x v="0"/>
    <n v="3.9"/>
    <n v="4"/>
    <n v="4.0636363636363635"/>
    <n v="61"/>
    <n v="7.2836280473247221"/>
    <n v="7826.91"/>
    <n v="420.69"/>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98T9CJVQ"/>
    <s v="Sui Generis Electric Handheld Milk Wand Mixer Frother for Latte Coffee Hot Milk, Milk Frother, Electric Coffee Beater, Egg Beater, Latte Maker, Mini Hand Blender Cappuccino Maker (Multicolor)"/>
    <x v="2"/>
    <s v="Kitchen&amp;HomeAppliances"/>
    <s v="SmallKitchenAppliances"/>
    <x v="73"/>
    <s v="HandBlenders"/>
    <n v="210"/>
    <n v="699"/>
    <n v="0.7"/>
    <x v="0"/>
    <n v="3.7"/>
    <n v="4"/>
    <n v="3.9"/>
    <n v="74"/>
    <n v="7.3127389272276302"/>
    <n v="15540"/>
    <n v="489"/>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9M3F4HGB"/>
    <s v="Borosil Volcano 13 Fin Oil Filled Radiator Room Heater, 2900 W, Black"/>
    <x v="2"/>
    <s v="Heating,Cooling&amp;AirQuality"/>
    <s v="RoomHeaters"/>
    <x v="97"/>
    <s v="ElectricHeaters"/>
    <n v="9495"/>
    <n v="18990"/>
    <n v="0.5"/>
    <x v="0"/>
    <n v="4.2"/>
    <n v="4"/>
    <n v="3.8375000000000004"/>
    <n v="79"/>
    <n v="7.3031078250815842"/>
    <n v="750105"/>
    <n v="9495"/>
    <x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B65MJ45G"/>
    <s v="Zebronics CU3100V Fast charging Type C cable with QC 18W support, 3A max capacity, 1 meter braided cable, Data transfer and Superior durability (Braided Black + White)"/>
    <x v="1"/>
    <s v="Accessories&amp;Peripherals"/>
    <s v="Cables&amp;Accessories"/>
    <x v="0"/>
    <s v="Cables"/>
    <n v="139"/>
    <n v="549"/>
    <n v="0.75"/>
    <x v="0"/>
    <n v="3.9"/>
    <n v="4"/>
    <n v="4.08"/>
    <n v="61"/>
    <n v="7.3129580931528757"/>
    <n v="8479"/>
    <n v="410"/>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B3DV7S9B"/>
    <s v="EN LIGNE Adjustable Cell Phone Stand, Foldable Portable Phone Stand Phone Holder for Desk, Desktop Tablet Stand Compatible with Mobile Phone/iPad/Tablet (Black)"/>
    <x v="0"/>
    <s v="Mobiles&amp;Accessories"/>
    <s v="MobileAccessories"/>
    <x v="28"/>
    <s v="Stands"/>
    <n v="209"/>
    <n v="499"/>
    <n v="0.57999999999999996"/>
    <x v="0"/>
    <n v="3.6"/>
    <n v="4"/>
    <n v="3.6"/>
    <n v="104"/>
    <n v="7.2762814766517776"/>
    <n v="21736"/>
    <n v="290"/>
    <x v="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9F6D21BY"/>
    <s v="7SEVEN Compatible LG TV Remote Suitable for LG Non Magic Smart tv Remote Control (Mouse &amp; Voice Non-Support) MR20GA Prime Video and Netflix Hotkeys"/>
    <x v="0"/>
    <s v="HomeTheater,TV&amp;Video"/>
    <s v="Accessories"/>
    <x v="136"/>
    <s v="RemoteControls"/>
    <n v="790"/>
    <n v="1999"/>
    <n v="0.6"/>
    <x v="0"/>
    <n v="3"/>
    <n v="3"/>
    <n v="3.6"/>
    <n v="103"/>
    <n v="7.2613200214756093"/>
    <n v="81370"/>
    <n v="1209"/>
    <x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B3RHX6B6"/>
    <s v="Ambrane BCL-15 Lightning Cable for Smartphone (1.5m Black)"/>
    <x v="1"/>
    <s v="Accessories&amp;Peripherals"/>
    <s v="Cables&amp;Accessories"/>
    <x v="0"/>
    <s v="Cables"/>
    <n v="149"/>
    <n v="399"/>
    <n v="0.63"/>
    <x v="0"/>
    <n v="3.9"/>
    <n v="4"/>
    <n v="4.0999999999999996"/>
    <n v="57"/>
    <n v="7.2300547736080425"/>
    <n v="8493"/>
    <n v="250"/>
    <x v="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BN6M3TCM"/>
    <s v="VRPRIME Lint Roller Lint Remover for Clothes, Pet | 360 Sheets Reusable Sticky Easy-Tear Sheet Brush for Clothes, Furniture, Carpet, Dog Fur, Sweater, Dust &amp; Dirt (4 Rolls - 90 Sheet Each Roll)"/>
    <x v="2"/>
    <s v="Kitchen&amp;HomeAppliances"/>
    <s v="Vacuum,Cleaning&amp;Ironing"/>
    <x v="32"/>
    <s v="Irons,Steamers&amp;Accessories"/>
    <n v="499"/>
    <n v="999"/>
    <n v="0.5"/>
    <x v="0"/>
    <n v="4.5999999999999996"/>
    <n v="5"/>
    <n v="3.7800000000000002"/>
    <n v="79"/>
    <n v="7.1936801508295467"/>
    <n v="39421"/>
    <n v="500"/>
    <x v="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B59K1C8F"/>
    <s v="Wolpin 1 Lint Roller with 60 Sheets Remove Clothes Lint Dog Hair Dust (19 x 13 cm) Orange"/>
    <x v="2"/>
    <s v="Kitchen&amp;HomeAppliances"/>
    <s v="Vacuum,Cleaning&amp;Ironing"/>
    <x v="32"/>
    <s v="Irons,Steamers&amp;Accessories"/>
    <n v="179"/>
    <n v="799"/>
    <n v="0.78"/>
    <x v="0"/>
    <n v="3.6"/>
    <n v="4"/>
    <n v="3.5749999999999997"/>
    <n v="101"/>
    <n v="7.1807456140488544"/>
    <n v="18079"/>
    <n v="620"/>
    <x v="2"/>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BBLHTRM9"/>
    <s v="IONIX Tap filter Multilayer | Activated Carbon Faucet Water Filters Universal Interface Home Kitchen Faucet Tap Water Clean Purifier Filter Cartridge Five Layer Water Filter-Pack of 1"/>
    <x v="2"/>
    <s v="Kitchen&amp;HomeAppliances"/>
    <s v="WaterPurifiers&amp;Accessories"/>
    <x v="105"/>
    <s v="WaterPurifierAccessories"/>
    <n v="199"/>
    <n v="699"/>
    <n v="0.72"/>
    <x v="0"/>
    <n v="2.9"/>
    <n v="3"/>
    <n v="3.25"/>
    <n v="159"/>
    <n v="7.1633899436317545"/>
    <n v="31641"/>
    <n v="500"/>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NDGL26T"/>
    <s v="MR. BRAND Portable USB Juicer Electric USB Juice Maker Mixer Bottle Blender Grinder Mixer,6 Blades Rechargeable Bottle with (Multi color) (MULTI MIXER 6 BLED)"/>
    <x v="2"/>
    <s v="Kitchen&amp;HomeAppliances"/>
    <s v="SmallKitchenAppliances"/>
    <x v="71"/>
    <s v="JuicerMixerGrinders"/>
    <n v="499"/>
    <n v="2199"/>
    <n v="0.77"/>
    <x v="0"/>
    <n v="2.8"/>
    <n v="3"/>
    <n v="3.4999999999999996"/>
    <n v="109"/>
    <n v="7.1448743980537861"/>
    <n v="54391"/>
    <n v="1700"/>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BP18W8TM"/>
    <s v="Fire-Boltt Gladiator 1.96&quot; Biggest Display Smart Watch with Bluetooth Calling, Voice Assistant &amp;123 Sports Modes, 8 Unique UI Interactions, SpO2, 24/7 Heart Rate Tracking"/>
    <x v="0"/>
    <s v="WearableTechnology"/>
    <s v="SmartWatches"/>
    <x v="20"/>
    <s v="SmartWatches"/>
    <n v="3999"/>
    <n v="9999"/>
    <n v="0.6"/>
    <x v="0"/>
    <n v="4.4000000000000004"/>
    <n v="4"/>
    <n v="3.8"/>
    <n v="73"/>
    <n v="7.1030805349777095"/>
    <n v="291927"/>
    <n v="6000"/>
    <x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9VH568H7"/>
    <s v="Amazon Brand - Solimo 3A Fast Charging Tough Type C USB Data Cable¬† ‚Äì 1 Meter"/>
    <x v="1"/>
    <s v="Accessories&amp;Peripherals"/>
    <s v="Cables&amp;Accessories"/>
    <x v="0"/>
    <s v="Cables"/>
    <n v="119"/>
    <n v="299"/>
    <n v="0.6"/>
    <x v="0"/>
    <n v="3.8"/>
    <n v="4"/>
    <n v="4.125"/>
    <n v="51"/>
    <n v="7.0785137924935464"/>
    <n v="6069"/>
    <n v="180"/>
    <x v="2"/>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BBMGLQDW"/>
    <s v="Tuarso 8K HDMI 2.1 Cable 48Gbps , 1.5 Meter High-Speed Braided HDMI Cable ( 8K@60HZ„ÄÅ4K@120HZ„ÄÅ2K@240HZ ) HDMI 2.1 Cable Compatible with Monitors , Television , Laptops , Projectors , Game Consoles and more with HDMI Ports Device"/>
    <x v="0"/>
    <s v="HomeTheater,TV&amp;Video"/>
    <s v="Accessories"/>
    <x v="0"/>
    <s v="Cables"/>
    <n v="599"/>
    <n v="1999"/>
    <n v="0.7"/>
    <x v="0"/>
    <n v="4.2"/>
    <n v="4"/>
    <n v="4.1714285714285717"/>
    <n v="47"/>
    <n v="7.0131777330524496"/>
    <n v="28153"/>
    <n v="1400"/>
    <x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BPBXNQQT"/>
    <s v="Room Heater Warmer Wall-Outlet 400 Watts Electric Handy Room Heater (Room Heaters Home for Bedroom, Reading Books, Work, bathrooms, Rooms, Offices, Home Offices,2022"/>
    <x v="2"/>
    <s v="Heating,Cooling&amp;AirQuality"/>
    <s v="RoomHeaters"/>
    <x v="97"/>
    <s v="ElectricHeaters"/>
    <n v="799"/>
    <n v="1989"/>
    <n v="0.6"/>
    <x v="0"/>
    <n v="4.3"/>
    <n v="4"/>
    <n v="3.7857142857142856"/>
    <n v="70"/>
    <n v="7.0083351772936417"/>
    <n v="55930"/>
    <n v="1190"/>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BBVKRP7B"/>
    <s v="SHREENOVA ID116 Plus Bluetooth Fitness Smart Watch for Men Women and Kids Activity Tracker (Black)"/>
    <x v="0"/>
    <s v="WearableTechnology"/>
    <s v="SmartWatches"/>
    <x v="20"/>
    <s v="SmartWatches"/>
    <n v="281"/>
    <n v="1999"/>
    <n v="0.86"/>
    <x v="0"/>
    <n v="2.8"/>
    <n v="3"/>
    <n v="3.6"/>
    <n v="87"/>
    <n v="7.0001376197406078"/>
    <n v="24447"/>
    <n v="1718"/>
    <x v="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TY4MSH3"/>
    <s v="Firestick Remote"/>
    <x v="0"/>
    <s v="HomeTheater,TV&amp;Video"/>
    <s v="Accessories"/>
    <x v="136"/>
    <s v="RemoteControls"/>
    <n v="1289"/>
    <n v="2499"/>
    <n v="0.48"/>
    <x v="1"/>
    <n v="3.3"/>
    <n v="3"/>
    <n v="3.72"/>
    <n v="73"/>
    <n v="6.9535419973992321"/>
    <n v="94097"/>
    <n v="1210"/>
    <x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9ZHCJDP1"/>
    <s v="Amazon Basics Wireless Mouse | 2.4 GHz Connection, 1600 DPI | Type - C Adapter | Upto 12 Months of Battery Life | Ambidextrous Design | Suitable for PC/Mac/Laptop"/>
    <x v="1"/>
    <s v="Accessories&amp;Peripherals"/>
    <s v="Keyboards,Mice&amp;InputDevices"/>
    <x v="15"/>
    <s v="Mice"/>
    <n v="499"/>
    <n v="1000"/>
    <n v="0.5"/>
    <x v="0"/>
    <n v="5"/>
    <n v="5"/>
    <n v="5"/>
    <n v="23"/>
    <n v="6.90105620855803"/>
    <n v="11477"/>
    <n v="501"/>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BLC2BYPX"/>
    <s v="Zuvexa USB Rechargeable Electric Foam Maker - Handheld Milk Wand Mixer Frother for Hot Milk, Hand Blender Coffee, Egg Beater (Black)"/>
    <x v="2"/>
    <s v="Kitchen&amp;HomeAppliances"/>
    <s v="SmallKitchenAppliances"/>
    <x v="73"/>
    <s v="HandBlenders"/>
    <n v="499"/>
    <n v="1299"/>
    <n v="0.62"/>
    <x v="0"/>
    <n v="4.7"/>
    <n v="5"/>
    <n v="3.95"/>
    <n v="54"/>
    <n v="6.8744326235022637"/>
    <n v="26946"/>
    <n v="800"/>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81RLM75M"/>
    <s v="LACOPINE Mini Pocket Size Lint Roller (White)"/>
    <x v="2"/>
    <s v="Kitchen&amp;HomeAppliances"/>
    <s v="Vacuum,Cleaning&amp;Ironing"/>
    <x v="32"/>
    <s v="Irons,Steamers&amp;Accessories"/>
    <n v="369"/>
    <n v="599"/>
    <n v="0.38"/>
    <x v="1"/>
    <n v="3.9"/>
    <n v="4"/>
    <n v="3.5666666666666664"/>
    <n v="82"/>
    <n v="6.8447118628079968"/>
    <n v="30258"/>
    <n v="230"/>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BHNHMR3H"/>
    <s v="LONAXA Mini Travel Rechargeable Fruit Juicer - USB Electric Fruit &amp; Vegetable Juice Blender/Grinder for Home and Office Use (Multicolor)‚Ä¶"/>
    <x v="2"/>
    <s v="Kitchen&amp;HomeAppliances"/>
    <s v="SmallKitchenAppliances"/>
    <x v="71"/>
    <s v="JuicerMixerGrinders"/>
    <n v="499"/>
    <n v="1299"/>
    <n v="0.62"/>
    <x v="0"/>
    <n v="3.9"/>
    <n v="4"/>
    <n v="3.7333333333333329"/>
    <n v="65"/>
    <n v="6.7929640260229762"/>
    <n v="32435"/>
    <n v="800"/>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941392C8"/>
    <s v="Lava Charging Adapter Elements D3 2A Fast Charging Speed Usb Type C Data Cable, White"/>
    <x v="1"/>
    <s v="Accessories&amp;Peripherals"/>
    <s v="Cables&amp;Accessories"/>
    <x v="0"/>
    <s v="Cables"/>
    <n v="129"/>
    <n v="449"/>
    <n v="0.71"/>
    <x v="0"/>
    <n v="3.7"/>
    <n v="4"/>
    <n v="4.166666666666667"/>
    <n v="41"/>
    <n v="6.763538709991253"/>
    <n v="5289"/>
    <n v="320"/>
    <x v="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BJYSCWFQ"/>
    <s v="Kitchengenix's Mini Waffle Maker 4 Inch- 350 Watts: Stainless Steel Non-Stick Electric Iron Machine for Individual Belgian Waffles, Pan Cakes, Paninis or Other Snacks (Red)"/>
    <x v="2"/>
    <s v="Kitchen&amp;HomeAppliances"/>
    <s v="SmallKitchenAppliances"/>
    <x v="145"/>
    <s v="WaffleMakers&amp;Irons"/>
    <n v="899"/>
    <n v="1999"/>
    <n v="0.55000000000000004"/>
    <x v="0"/>
    <n v="4.2"/>
    <n v="4"/>
    <n v="4.2"/>
    <n v="39"/>
    <n v="6.728651963577442"/>
    <n v="35061"/>
    <n v="1100"/>
    <x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8MVXPTDG"/>
    <s v="Crompton Insta Delight Fan Circulator Room Heater with 3 Heat Settings (Slate Grey &amp; Black, 2000 Watt)"/>
    <x v="2"/>
    <s v="Heating,Cooling&amp;AirQuality"/>
    <s v="RoomHeaters"/>
    <x v="91"/>
    <s v="FanHeaters"/>
    <n v="2590"/>
    <n v="4200"/>
    <n v="0.38"/>
    <x v="1"/>
    <n v="4.0999999999999996"/>
    <n v="4"/>
    <n v="3.7250000000000001"/>
    <n v="63"/>
    <n v="6.72802040308998"/>
    <n v="163170"/>
    <n v="1610"/>
    <x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9JZW1SQ"/>
    <s v="4 in 1 Handheld Electric Vegetable Cutter Set,Wireless Food Processor Electric Food Chopper for Garlic Chili Pepper Onion Ginger Celery Meat with Brush"/>
    <x v="2"/>
    <s v="Kitchen&amp;HomeAppliances"/>
    <s v="SmallKitchenAppliances"/>
    <x v="107"/>
    <s v="MiniFoodProcessors&amp;Choppers"/>
    <n v="498"/>
    <n v="1200"/>
    <n v="0.59"/>
    <x v="0"/>
    <n v="3.2"/>
    <n v="3"/>
    <n v="3.2"/>
    <n v="113"/>
    <n v="6.5820955242767134"/>
    <n v="56274"/>
    <n v="702"/>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B4PPD89B"/>
    <s v="Kitchenwell 18Pc Plastic Food Snack Bag Pouch Clip Sealer for Keeping Food Fresh for Home, Kitchen, Camping Snack Seal Sealing Bag Clips (Multi-Color) | (Pack of 18)|"/>
    <x v="2"/>
    <s v="Kitchen&amp;HomeAppliances"/>
    <s v="SmallKitchenAppliances"/>
    <x v="106"/>
    <s v="VacuumSealers"/>
    <n v="79"/>
    <n v="79"/>
    <n v="0"/>
    <x v="1"/>
    <n v="4"/>
    <n v="4"/>
    <n v="3.2999999999999994"/>
    <n v="97"/>
    <n v="6.5710460497852319"/>
    <n v="7663"/>
    <n v="0"/>
    <x v="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9R1YFL6S"/>
    <s v="Candes BlowHot All in One Silent Blower Fan Room Heater (ABS Body, White, Brown) 2000 Watts"/>
    <x v="2"/>
    <s v="Heating,Cooling&amp;AirQuality"/>
    <s v="RoomHeaters"/>
    <x v="91"/>
    <s v="FanHeaters"/>
    <n v="1090"/>
    <n v="2999"/>
    <n v="0.64"/>
    <x v="0"/>
    <n v="3.5"/>
    <n v="4"/>
    <n v="3.6714285714285713"/>
    <n v="57"/>
    <n v="6.4742999192239266"/>
    <n v="62130"/>
    <n v="1909"/>
    <x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BMM7R92G"/>
    <s v="Noise_Colorfit Smart Watch Charger 2 Pin USB Fast Charger Magnetic Charging Cable Adapter (Smart Watch Charger 2 pin)"/>
    <x v="0"/>
    <s v="WearableTechnology"/>
    <s v="SmartWatches"/>
    <x v="20"/>
    <s v="SmartWatches"/>
    <n v="249"/>
    <n v="999"/>
    <n v="0.75"/>
    <x v="0"/>
    <n v="4.5"/>
    <n v="5"/>
    <n v="4"/>
    <n v="38"/>
    <n v="6.3642584281059964"/>
    <n v="9462"/>
    <n v="750"/>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BNQMF152"/>
    <s v="ROYAL STEP Portable Electric USB Juice Maker Juicer Bottle Blender Grinder Mixer,6 Blades Rechargeable Bottle with (MULTII) (MULTI COLOUR 6 BLED JUICER MIXER)"/>
    <x v="2"/>
    <s v="Kitchen&amp;HomeAppliances"/>
    <s v="SmallKitchenAppliances"/>
    <x v="71"/>
    <s v="JuicerMixerGrinders"/>
    <n v="499"/>
    <n v="2199"/>
    <n v="0.77"/>
    <x v="0"/>
    <n v="3.7"/>
    <n v="4"/>
    <n v="3.6500000000000004"/>
    <n v="53"/>
    <n v="6.3232372233538356"/>
    <n v="26447"/>
    <n v="1700"/>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99PR2GQJ"/>
    <s v="HOMEPACK 750W Radiant Room Home Office Heaters For Winter"/>
    <x v="2"/>
    <s v="Heating,Cooling&amp;AirQuality"/>
    <s v="RoomHeaters"/>
    <x v="97"/>
    <s v="ElectricHeaters"/>
    <n v="649"/>
    <n v="999"/>
    <n v="0.35"/>
    <x v="1"/>
    <n v="3.8"/>
    <n v="4"/>
    <n v="3.6999999999999997"/>
    <n v="49"/>
    <n v="6.2861890160432692"/>
    <n v="31801"/>
    <n v="350"/>
    <x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BLV1GNLN"/>
    <s v="WZATCO Pixel | Portable LED Projector | Native 720p with Full HD 1080P Support | 2000 Lumens (200 ANSI) | 176&quot; Large Screen | Projector for Home and Outdoor | Compatible with TV Stick, PC, PS4"/>
    <x v="0"/>
    <s v="HomeTheater,TV&amp;Video"/>
    <s v="Projectors"/>
    <x v="84"/>
    <s v="Projectors"/>
    <n v="6490"/>
    <n v="9990"/>
    <n v="0.35"/>
    <x v="1"/>
    <n v="4"/>
    <n v="4"/>
    <n v="4.25"/>
    <n v="27"/>
    <n v="6.1504216332044317"/>
    <n v="175230"/>
    <n v="3500"/>
    <x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BPCJM7TB"/>
    <s v="WIDEWINGS Electric Handheld Milk Wand Mixer Frother for Latte Coffee Hot Milk, Milk Frother for Coffee, Egg Beater, Hand Blender, Coffee Beater with Stand"/>
    <x v="2"/>
    <s v="Kitchen&amp;HomeAppliances"/>
    <s v="SmallKitchenAppliances"/>
    <x v="73"/>
    <s v="HandBlenders"/>
    <n v="259"/>
    <n v="999"/>
    <n v="0.74"/>
    <x v="0"/>
    <n v="4"/>
    <n v="4"/>
    <n v="3.7000000000000006"/>
    <n v="43"/>
    <n v="6.0807749029988942"/>
    <n v="11137"/>
    <n v="740"/>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BHZCNC4P"/>
    <s v="Remote Control Compatible for Amazon Fire Tv Stick Remote Control [ 3rd Gen ](Not Compatible for Fire TV Edition Smart TV) from basesailor"/>
    <x v="0"/>
    <s v="HomeTheater,TV&amp;Video"/>
    <s v="Accessories"/>
    <x v="136"/>
    <s v="RemoteControls"/>
    <n v="1499"/>
    <n v="3999"/>
    <n v="0.63"/>
    <x v="0"/>
    <n v="3.7"/>
    <n v="4"/>
    <n v="3.8250000000000002"/>
    <n v="37"/>
    <n v="6.0426722570592988"/>
    <n v="55463"/>
    <n v="2500"/>
    <x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16MDK4F4"/>
    <s v="Technotech High Speed HDMI Cable 5 Meter V1.4 - Supports Full HD 1080p (Color May Vary)"/>
    <x v="0"/>
    <s v="HomeTheater,TV&amp;Video"/>
    <s v="Accessories"/>
    <x v="0"/>
    <s v="Cables"/>
    <n v="185"/>
    <n v="499"/>
    <n v="0.63"/>
    <x v="0"/>
    <n v="4.2"/>
    <n v="4"/>
    <n v="4.26"/>
    <n v="25"/>
    <n v="6.0277864623556843"/>
    <n v="4625"/>
    <n v="314"/>
    <x v="2"/>
    <s v="Durable 24K Gold-Plated Connectors|Supports resolution 480p, 720p, 1080i, 1080p|Supports Transfer Rates of Up to 10.2gbps"/>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7VSG5SXZ"/>
    <s v="ZEBRONICS HAA2021 HDMI version 2.1 cable with 8K @ 60Hz, 4K @ 120Hz, eARC &amp; CEC support, 3D compatible, 2 meters length, 48Gbps max and Gold-plated connectors"/>
    <x v="0"/>
    <s v="HomeTheater,TV&amp;Video"/>
    <s v="Accessories"/>
    <x v="0"/>
    <s v="Cables"/>
    <n v="637"/>
    <n v="1499"/>
    <n v="0.57999999999999996"/>
    <x v="0"/>
    <n v="4.0999999999999996"/>
    <n v="4"/>
    <n v="4.2750000000000004"/>
    <n v="24"/>
    <n v="5.9761935370729615"/>
    <n v="15288"/>
    <n v="862"/>
    <x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BCZCQTJX"/>
    <s v="Firestick Remote"/>
    <x v="0"/>
    <s v="HomeTheater,TV&amp;Video"/>
    <s v="Accessories"/>
    <x v="136"/>
    <s v="RemoteControls"/>
    <n v="1434"/>
    <n v="3999"/>
    <n v="0.64"/>
    <x v="0"/>
    <n v="4"/>
    <n v="4"/>
    <n v="3.8666666666666667"/>
    <n v="32"/>
    <n v="5.8715872341944984"/>
    <n v="45888"/>
    <n v="2565"/>
    <x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8QW937WV"/>
    <s v="Homeistic Applience‚Ñ¢ Instant Electric Water Heater Faucet Tap For Kitchen And Bathroom Sink Digital Water Heating Tap with Shower Head ABS Body- Shock Proof (Pack Of 1. White)"/>
    <x v="2"/>
    <s v="Heating,Cooling&amp;AirQuality"/>
    <s v="WaterHeaters&amp;Geysers"/>
    <x v="29"/>
    <s v="InstantWaterHeaters"/>
    <n v="1448"/>
    <n v="2999"/>
    <n v="0.52"/>
    <x v="0"/>
    <n v="4.5"/>
    <n v="5"/>
    <n v="4.5"/>
    <n v="19"/>
    <n v="5.8546349804879156"/>
    <n v="27512"/>
    <n v="1551"/>
    <x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BHYLCL19"/>
    <s v="AVNISH Tap Water Purifier Filter Faucet 6 Layer Carbon Activated Dust Chlorine Remover Water Softener for Drinking Cartridge Alkaline Taps for Kitchen Sink Bathroom Wash Basin (6-Layer Filtration)"/>
    <x v="2"/>
    <s v="Kitchen&amp;HomeAppliances"/>
    <s v="WaterPurifiers&amp;Accessories"/>
    <x v="105"/>
    <s v="WaterPurifierAccessories"/>
    <n v="193"/>
    <n v="399"/>
    <n v="0.52"/>
    <x v="0"/>
    <n v="3.6"/>
    <n v="4"/>
    <n v="3.6"/>
    <n v="37"/>
    <n v="5.6872209478205162"/>
    <n v="7141"/>
    <n v="206"/>
    <x v="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GSV43WY"/>
    <s v="Noise ColorFit Pro 4 Alpha Bluetooth Calling Smart Watch with 1.78 AMOLED Display, Tru Sync, 60hz Refresh Rate, instacharge, Gesture Control, Functional 360 Digital Crown (Jet Black)"/>
    <x v="0"/>
    <s v="WearableTechnology"/>
    <s v="SmartWatches"/>
    <x v="20"/>
    <s v="SmartWatches"/>
    <n v="4499"/>
    <n v="7999"/>
    <n v="0.44"/>
    <x v="1"/>
    <n v="3.5"/>
    <n v="4"/>
    <n v="3.5"/>
    <n v="37"/>
    <n v="5.5292425881588354"/>
    <n v="166463"/>
    <n v="3500"/>
    <x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7H8W9PB6"/>
    <s v="KLAM LCD Writing Tablet Screenwriting Toys Board Smart Digital E-Note Pad 8.5 Inch Light Weight Magic Slate for Drawing Playing Noting by Kids and Adults Best Birthday Gift Girls Boys, Multicolor"/>
    <x v="1"/>
    <s v="Accessories&amp;Peripherals"/>
    <s v="Keyboards,Mice&amp;InputDevices"/>
    <x v="87"/>
    <s v="GraphicTablets"/>
    <n v="175"/>
    <n v="499"/>
    <n v="0.65"/>
    <x v="0"/>
    <n v="4.0999999999999996"/>
    <n v="4"/>
    <n v="4.0999999999999996"/>
    <n v="21"/>
    <n v="5.5039329913710446"/>
    <n v="3675"/>
    <n v="324"/>
    <x v="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B9F9PT8R"/>
    <s v="Eopora PTC Ceramic Fast Heating Room Heater for Bedroom, 1500/1000 Watts Room Heater for Home, Electric Heater, Electric Fan Heater for Home Office Bedroom (White)"/>
    <x v="2"/>
    <s v="Heating,Cooling&amp;AirQuality"/>
    <s v="RoomHeaters"/>
    <x v="97"/>
    <s v="ElectricHeaters"/>
    <n v="1529"/>
    <n v="2999"/>
    <n v="0.49"/>
    <x v="1"/>
    <n v="3.3"/>
    <n v="3"/>
    <n v="3.6799999999999997"/>
    <n v="29"/>
    <n v="5.4358062173683575"/>
    <n v="44341"/>
    <n v="1470"/>
    <x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B7NWGXS6"/>
    <s v="Havells Bero Quartz Heater Black 800w 2 Heat Settings 2 Year Product Warranty"/>
    <x v="2"/>
    <s v="Heating,Cooling&amp;AirQuality"/>
    <s v="RoomHeaters"/>
    <x v="97"/>
    <s v="ElectricHeaters"/>
    <n v="2439"/>
    <n v="2545"/>
    <n v="0.04"/>
    <x v="1"/>
    <n v="4.0999999999999996"/>
    <n v="4"/>
    <n v="3.7749999999999995"/>
    <n v="25"/>
    <n v="5.3415243885898374"/>
    <n v="60975"/>
    <n v="106"/>
    <x v="1"/>
    <s v="Two quartz heating tubes|Carry Handle For Easy Portability|front grill for safety|power settings-400w/800w|safety tip over switch|rust free stainless steel reflector"/>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9LV13JFB"/>
    <s v="LOHAYA Voice Assistant Remote Compatible for Airtel Xstream Set-Top Box Remote Control with Netflix Function (Black) (Non - Voice)"/>
    <x v="0"/>
    <s v="HomeTheater,TV&amp;Video"/>
    <s v="Accessories"/>
    <x v="136"/>
    <s v="RemoteControls"/>
    <n v="399"/>
    <n v="999"/>
    <n v="0.6"/>
    <x v="0"/>
    <n v="3.3"/>
    <n v="3"/>
    <n v="3.8"/>
    <n v="23"/>
    <n v="5.2448027185041024"/>
    <n v="9177"/>
    <n v="600"/>
    <x v="0"/>
    <s v="100% Best Quality Plastic Body and Soft Silicone Rubber Keypad|Remotes are checked by Testing Machine Before Shipment|Imported Generic Product Not by Airtel|Please Match the Image with Your Existing Remote Before Placing the Order"/>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BQ3K23Y1"/>
    <s v="Oratech Coffee Frother electric, milk frother electric, coffee beater, cappuccino maker, Coffee Foamer, Mocktail Mixer, Coffee Foam Maker, coffee whisker electric, Froth Maker, coffee stirrers electric, coffee frothers, Coffee Blender, (6 Month Warranty) (Multicolour)"/>
    <x v="2"/>
    <s v="Kitchen&amp;HomeAppliances"/>
    <s v="SmallKitchenAppliances"/>
    <x v="73"/>
    <s v="HandBlenders"/>
    <n v="279"/>
    <n v="499"/>
    <n v="0.44"/>
    <x v="1"/>
    <n v="4.8"/>
    <n v="5"/>
    <n v="3.55"/>
    <n v="28"/>
    <n v="5.1915128925412937"/>
    <n v="7812"/>
    <n v="220"/>
    <x v="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VGKFM7Y"/>
    <s v="Amazon Basics 2 Amp USB Wall Charger &amp; Micro USB Cable (White)"/>
    <x v="0"/>
    <s v="Mobiles&amp;Accessories"/>
    <s v="MobileAccessories"/>
    <x v="5"/>
    <s v="Chargers"/>
    <n v="219"/>
    <n v="499"/>
    <n v="0.56000000000000005"/>
    <x v="0"/>
    <n v="4.4000000000000004"/>
    <n v="4"/>
    <n v="4.4000000000000004"/>
    <n v="14"/>
    <n v="5.1748015398449985"/>
    <n v="3066"/>
    <n v="280"/>
    <x v="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Quality product,Excellent, it's fast charging,After 12 days not working üòî"/>
    <s v="Product works well and charges the devices in a quick mannerValue for money.,I like this product,Not working üòî after 12 days"/>
  </r>
  <r>
    <s v="B09NFSHCWN"/>
    <s v="Hilton Quartz Heater 400/800-Watt ISI 2 Rods Multi Mode Heater Long Lasting Quick Heating Extremely Warm (Grey)"/>
    <x v="2"/>
    <s v="Heating,Cooling&amp;AirQuality"/>
    <s v="RoomHeaters"/>
    <x v="97"/>
    <s v="ElectricHeaters"/>
    <n v="1149"/>
    <n v="1899"/>
    <n v="0.39"/>
    <x v="1"/>
    <n v="3.5"/>
    <n v="4"/>
    <n v="3.6666666666666665"/>
    <n v="24"/>
    <n v="5.1257800317974711"/>
    <n v="27576"/>
    <n v="750"/>
    <x v="1"/>
    <s v="Comes with 2 Quartz heating tubes providing more warmth|Front grill for safety|Safety tip over switch|Two heat setting - 400 Watt &amp; 800 Watt|Having carry handle for easy portability|Included Components: 1 N Main Unit &amp; 1 N Instruction Manual|1 Year Warranty"/>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9XJ1LM7R"/>
    <s v="7SEVEN¬Æ Compatible for Tata Sky Remote Original Set Top¬†HD Box and Suitable for SD Tata Play setup Box Remote Control"/>
    <x v="0"/>
    <s v="HomeTheater,TV&amp;Video"/>
    <s v="Accessories"/>
    <x v="136"/>
    <s v="RemoteControls"/>
    <n v="399"/>
    <n v="799"/>
    <n v="0.5"/>
    <x v="0"/>
    <n v="4.3"/>
    <n v="4"/>
    <n v="4.3"/>
    <n v="12"/>
    <n v="4.7899564149193976"/>
    <n v="4788"/>
    <n v="400"/>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do not buy"/>
    <s v="tv on off not working, so difficult to battery really a bad product"/>
  </r>
  <r>
    <s v="B0BPBG712X"/>
    <s v="Portable, Handy Compact Plug-in Portable Digital Electric Heater Fan Wall-Outlet Handy Air Warmer Blower Adjustable Timer Digital Display Heater for Home/Office/Camper (Black, 400 Watts)"/>
    <x v="2"/>
    <s v="Heating,Cooling&amp;AirQuality"/>
    <s v="RoomHeaters"/>
    <x v="91"/>
    <s v="FanHeaters"/>
    <n v="799"/>
    <n v="1199"/>
    <n v="0.33"/>
    <x v="1"/>
    <n v="4.4000000000000004"/>
    <n v="4"/>
    <n v="3.6999999999999997"/>
    <n v="17"/>
    <n v="4.6445082688822321"/>
    <n v="13583"/>
    <n v="400"/>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BMZ6SY89"/>
    <s v="!!HANEUL!!1000 Watt/2000-Watt Room Heater!! Fan Heater!!Pure White!!HN-2500!!Made in India!!Thermoset!!"/>
    <x v="2"/>
    <s v="Heating,Cooling&amp;AirQuality"/>
    <s v="RoomHeaters"/>
    <x v="91"/>
    <s v="FanHeaters"/>
    <n v="899"/>
    <n v="1599"/>
    <n v="0.44"/>
    <x v="1"/>
    <n v="3.4"/>
    <n v="3"/>
    <n v="3.56"/>
    <n v="15"/>
    <n v="4.2866671382550923"/>
    <n v="13485"/>
    <n v="700"/>
    <x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B7L86YCB"/>
    <s v="Green Tales Heat Seal Mini Food Sealer-Impulse Machine for Sealing Plastic Bags Packaging"/>
    <x v="2"/>
    <s v="Kitchen&amp;HomeAppliances"/>
    <s v="SmallKitchenAppliances"/>
    <x v="106"/>
    <s v="VacuumSealers"/>
    <n v="161"/>
    <n v="300"/>
    <n v="0.46"/>
    <x v="1"/>
    <n v="2.6"/>
    <n v="3"/>
    <n v="2.95"/>
    <n v="24"/>
    <n v="4.1239230255825117"/>
    <n v="3864"/>
    <n v="139"/>
    <x v="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BNDD9TN6"/>
    <s v="WANBO X1 Pro (Upgraded) | Native 1080P Full HD | Android 9 | Projector for Home | LED Cinema | 350ANSI | 3900 lumens | WiFi Bluetooth | HDMI ARC | Dolby DTS | 4D Keystone Correction (Global Version)"/>
    <x v="0"/>
    <s v="HomeTheater,TV&amp;Video"/>
    <s v="Projectors"/>
    <x v="84"/>
    <s v="Projectors"/>
    <n v="13990"/>
    <n v="28900"/>
    <n v="0.52"/>
    <x v="0"/>
    <n v="4.5"/>
    <n v="5"/>
    <n v="4.5"/>
    <n v="7"/>
    <n v="4.063904941463746"/>
    <n v="97930"/>
    <n v="14910"/>
    <x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BMTZ4T1D"/>
    <s v="!!1000 Watt/2000-Watt Room Heater!! Fan Heater!!Pure White!!HN-2500!!Made in India!!"/>
    <x v="2"/>
    <s v="Heating,Cooling&amp;AirQuality"/>
    <s v="RoomHeaters"/>
    <x v="91"/>
    <s v="FanHeaters"/>
    <n v="784"/>
    <n v="1599"/>
    <n v="0.51"/>
    <x v="0"/>
    <n v="4.5"/>
    <n v="5"/>
    <n v="3.5999999999999996"/>
    <n v="11"/>
    <n v="3.8850524857714492"/>
    <n v="8624"/>
    <n v="815"/>
    <x v="1"/>
    <s v="2000 Watt Fan heater with dual heat setting|Can be used as gift option|Eco Friendly and pocket freindly|Do not worry if you feel any burning smell that is due to burning of element|Extra focus on packaging of product to make sure customer get product in working condition"/>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B4SJKRDF"/>
    <s v="Kitchenwell Multipurpose Portable Electronic Digital Weighing Scale Weight Machine | Weight Machine | 10 Kg"/>
    <x v="2"/>
    <s v="Kitchen&amp;HomeAppliances"/>
    <s v="SmallKitchenAppliances"/>
    <x v="31"/>
    <s v="DigitalKitchenScales"/>
    <n v="239"/>
    <n v="239"/>
    <n v="0"/>
    <x v="1"/>
    <n v="4.3"/>
    <n v="4"/>
    <n v="4.3"/>
    <n v="7"/>
    <n v="3.883286944065357"/>
    <n v="1673"/>
    <n v="0"/>
    <x v="0"/>
    <s v="Package : 1 Weighing Scale|Easy To Use|Durable to use .|Convenient weighing unit switch, data lock . Over load indication, auto power off after 120 seconds without any operation. Easy to Use.|LCD back light, easy to read value at day and night"/>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FD94VD"/>
    <s v="White Feather Portable Heat Sealer Mini Sealing Machine for Food Storage Vacuum Bag, Chip, Plastic, Snack Bags, Package Home Closer Storage Tool (Multicolor) Random Colour"/>
    <x v="2"/>
    <s v="Kitchen&amp;HomeAppliances"/>
    <s v="SmallKitchenAppliances"/>
    <x v="106"/>
    <s v="VacuumSealers"/>
    <n v="199"/>
    <n v="499"/>
    <n v="0.6"/>
    <x v="0"/>
    <n v="3.3"/>
    <n v="3"/>
    <n v="3.3"/>
    <n v="12"/>
    <n v="3.6760130626125611"/>
    <n v="2388"/>
    <n v="300"/>
    <x v="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BP7XLX48"/>
    <s v="Syncwire LTG to USB Cable for Fast Charging Compatible with Phone 5/ 5C/ 5S/ 6/ 6S/ 7/8/ X/XR/XS Max/ 11/12/ 13 Series and Pad Air/Mini, Pod &amp; Other Devices (1.1 Meter, White)"/>
    <x v="1"/>
    <s v="Accessories&amp;Peripherals"/>
    <s v="Cables&amp;Accessories"/>
    <x v="0"/>
    <s v="Cables"/>
    <n v="399"/>
    <n v="1999"/>
    <n v="0.8"/>
    <x v="0"/>
    <n v="5"/>
    <n v="5"/>
    <n v="4.333333333333333"/>
    <n v="5"/>
    <n v="3.3719887516624554"/>
    <n v="1995"/>
    <n v="1600"/>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9P1MFKG1"/>
    <s v="Melbon VM-905 2000-Watt Room Heater (ISI Certified, White Color) Ideal Electric Fan Heater for Small to Medium Room/Area (Plastic Body)"/>
    <x v="2"/>
    <s v="Heating,Cooling&amp;AirQuality"/>
    <s v="RoomHeaters"/>
    <x v="91"/>
    <s v="FanHeaters"/>
    <n v="998"/>
    <n v="2999"/>
    <n v="0.67"/>
    <x v="0"/>
    <n v="4.5999999999999996"/>
    <n v="5"/>
    <n v="3.2999999999999994"/>
    <n v="9"/>
    <n v="3.2999999999999994"/>
    <n v="8982"/>
    <n v="2001"/>
    <x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BN2576GQ"/>
    <s v="C (DEVICE) Lint Remover for Woolen Clothes, Electric Lint Remover, Best Lint Shaver for Clothes Pack of 1"/>
    <x v="2"/>
    <s v="Kitchen&amp;HomeAppliances"/>
    <s v="Vacuum,Cleaning&amp;Ironing"/>
    <x v="32"/>
    <s v="Irons,Steamers&amp;Accessories"/>
    <n v="469"/>
    <n v="1599"/>
    <n v="0.71"/>
    <x v="0"/>
    <n v="3.7"/>
    <n v="4"/>
    <n v="3.4000000000000004"/>
    <n v="6"/>
    <n v="2.8733333360484736"/>
    <n v="2814"/>
    <n v="1130"/>
    <x v="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mazing results,Bestest product ever"/>
    <s v="I usually don't write review but this product is amazing everyone should give it a try , u will not disappoint after buying....,No words to say. Amazingüëçüòçü§© you can see the picture I hv shared."/>
  </r>
  <r>
    <s v="B0BFBNXS94"/>
    <s v="Personal Size Blender, Portable Blender, Battery Powered USB Blender, with Four Blades, Mini Blender Travel Bottle for Juice, Shakes, and Smoothies (Pink)"/>
    <x v="2"/>
    <s v="Kitchen&amp;HomeAppliances"/>
    <s v="SmallKitchenAppliances"/>
    <x v="73"/>
    <s v="HandBlenders"/>
    <n v="669"/>
    <n v="1499"/>
    <n v="0.55000000000000004"/>
    <x v="0"/>
    <n v="2.2999999999999998"/>
    <n v="2"/>
    <n v="2.2999999999999998"/>
    <n v="13"/>
    <n v="2.636094482059947"/>
    <n v="8697"/>
    <n v="830"/>
    <x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BGPN4GGH"/>
    <s v="Lifelong LLQH925 Dyno Quartz Heater 2 Power settings Tip Over Cut-off Switch 800 Watt Silent operation Power Indicator 2 Rod Room Heater (1 Year Warranty, Grey)"/>
    <x v="2"/>
    <s v="Heating,Cooling&amp;AirQuality"/>
    <s v="RoomHeaters"/>
    <x v="97"/>
    <s v="ElectricHeaters"/>
    <n v="1099"/>
    <n v="2400"/>
    <n v="0.54"/>
    <x v="0"/>
    <n v="3.8"/>
    <n v="4"/>
    <n v="3.75"/>
    <n v="4"/>
    <n v="2.6211375162600707"/>
    <n v="4396"/>
    <n v="1301"/>
    <x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NLFQDG2"/>
    <s v="Longway Blaze 2 Rod Quartz Room Heater (White, Gray, 800 watts)"/>
    <x v="2"/>
    <s v="Heating,Cooling&amp;AirQuality"/>
    <s v="RoomHeaters"/>
    <x v="97"/>
    <s v="ElectricHeaters"/>
    <n v="929"/>
    <n v="2199"/>
    <n v="0.57999999999999996"/>
    <x v="0"/>
    <n v="3.7"/>
    <n v="4"/>
    <n v="3.7"/>
    <n v="4"/>
    <n v="2.5861890160432699"/>
    <n v="3716"/>
    <n v="1270"/>
    <x v="1"/>
    <s v="Power Consumed: 800 W"/>
    <s v="Ok product,Worth buying product,Must buyyyyy"/>
    <s v="2 rods can not be switched seperately, selecting 1 rod always switches on the top rod.,,"/>
  </r>
  <r>
    <s v="B09ZVJXN5L"/>
    <s v="KNYUC MART Mini Electric Handy Room Heater Compact Plug-in, The Wall Outlet 400 Watts, Handy Air Warmer Blower Adjustable Timer Digital Display"/>
    <x v="2"/>
    <s v="Heating,Cooling&amp;AirQuality"/>
    <s v="RoomHeaters"/>
    <x v="91"/>
    <s v="FanHeaters"/>
    <n v="778"/>
    <n v="999"/>
    <n v="0.22"/>
    <x v="1"/>
    <n v="3.3"/>
    <n v="3"/>
    <n v="2.65"/>
    <n v="8"/>
    <n v="2.5287426500142107"/>
    <n v="6224"/>
    <n v="221"/>
    <x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BL3R4RGS"/>
    <s v="VAPJA¬Æ Portable Mini Juicer Cup Blender USB Rechargeable with 4 Blades for Shakes and Smoothies Fruits Vegetables Juice Maker Grinder Mixer Strong Cutting Bottle Sports Travel Outdoors Gym (BOTTLE)"/>
    <x v="2"/>
    <s v="Kitchen&amp;HomeAppliances"/>
    <s v="SmallKitchenAppliances"/>
    <x v="71"/>
    <s v="JuicerMixerGrinders"/>
    <n v="649"/>
    <n v="999"/>
    <n v="0.35"/>
    <x v="1"/>
    <n v="3.6"/>
    <n v="4"/>
    <n v="3.6"/>
    <n v="4"/>
    <n v="2.5162920156096678"/>
    <n v="2596"/>
    <n v="350"/>
    <x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B3JSWG81"/>
    <s v="NGI Store 2 Pieces Pet Hair Removers for Your Laundry Catcher Lint Remover for Washing Machine Lint Remover Reusable Portable Silica Gel Clothes Washer Dryer Floating Ball"/>
    <x v="2"/>
    <s v="Kitchen&amp;HomeAppliances"/>
    <s v="Vacuum,Cleaning&amp;Ironing"/>
    <x v="32"/>
    <s v="Irons,Steamers&amp;Accessories"/>
    <n v="199"/>
    <n v="999"/>
    <n v="0.8"/>
    <x v="0"/>
    <n v="3.1"/>
    <n v="3"/>
    <n v="3.1"/>
    <n v="2"/>
    <n v="1.4790758896309535"/>
    <n v="398"/>
    <n v="800"/>
    <x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Useless"/>
    <s v="Does not work as advertised at all. The pieces came out all nice and clean ... No hair stuck to them. All positive ratings are obviously bought."/>
  </r>
  <r>
    <s v="B0BPJBTB3F"/>
    <s v="Khaitan ORFin Fan heater for Home and kitchen-K0 2215"/>
    <x v="2"/>
    <s v="Heating,Cooling&amp;AirQuality"/>
    <s v="RoomHeaters"/>
    <x v="91"/>
    <s v="FanHeaters"/>
    <n v="1299"/>
    <n v="2495"/>
    <n v="0.48"/>
    <x v="1"/>
    <n v="2"/>
    <n v="2"/>
    <n v="2"/>
    <n v="2"/>
    <n v="0.95424250943932487"/>
    <n v="2598"/>
    <n v="1196"/>
    <x v="1"/>
    <s v="Khaitan Orfin Fan heater for Home and kitchen|POWERFUL 2000 WATT|HEATING POSITION 1000 W-2000W|ADJUSTABLE THERMOSTAT TEMP.CONTROL|AUTOMATIC THERMAL CUTOUT FOR SAFETY|FRONT GRILL FOR SAFETY|TURBO FAN"/>
    <s v="Bad quality,Amazing product.."/>
    <s v="The heating capacity is zero .Moreover i have initiated return request. Noone has come to collect it,Best heater at this price. Quality is very good . Suggest everyone to purchase this heater.......... amazing product to buy..."/>
  </r>
  <r>
    <s v="B0B94JPY2N"/>
    <s v="Amazon Brand - Solimo 65W Fast Charging Braided Type C to C Data Cable | Suitable For All Supported Mobile Phones (1 Meter, Black)"/>
    <x v="1"/>
    <s v="Accessories&amp;Peripherals"/>
    <s v="Cables&amp;Accessories"/>
    <x v="0"/>
    <s v="Cables"/>
    <n v="199"/>
    <n v="999"/>
    <n v="0.8"/>
    <x v="0"/>
    <n v="3"/>
    <n v="3"/>
    <n v="4"/>
    <n v="0"/>
    <n v="0"/>
    <n v="0"/>
    <n v="800"/>
    <x v="2"/>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QRJ3C47"/>
    <s v="REDTECH USB-C to Lightning Cable 3.3FT, [Apple MFi Certified] Lightning to Type C Fast Charging Cord Compatible with iPhone 14/13/13 pro/Max/12/11/X/XS/XR/8, Supports Power Delivery - White"/>
    <x v="1"/>
    <s v="Accessories&amp;Peripherals"/>
    <s v="Cables&amp;Accessories"/>
    <x v="0"/>
    <s v="Cables"/>
    <n v="249"/>
    <n v="999"/>
    <n v="0.75"/>
    <x v="0"/>
    <n v="5"/>
    <n v="5"/>
    <n v="5"/>
    <n v="0"/>
    <n v="0"/>
    <n v="0"/>
    <n v="750"/>
    <x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wesome Product"/>
    <s v="Quick delivery.Awesome ProductPacking was goodJust opened the productExcited to you it"/>
  </r>
  <r>
    <m/>
    <m/>
    <x v="9"/>
    <m/>
    <m/>
    <x v="162"/>
    <m/>
    <m/>
    <m/>
    <m/>
    <x v="2"/>
    <m/>
    <m/>
    <m/>
    <m/>
    <m/>
    <m/>
    <m/>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56816-9848-48CF-A8C5-65FFD931609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3:G69" firstHeaderRow="1" firstDataRow="1" firstDataCol="1"/>
  <pivotFields count="20">
    <pivotField showAll="0"/>
    <pivotField showAll="0"/>
    <pivotField axis="axisRow" showAll="0" measureFilter="1">
      <items count="11">
        <item x="8"/>
        <item x="1"/>
        <item x="0"/>
        <item x="7"/>
        <item x="2"/>
        <item x="6"/>
        <item x="3"/>
        <item x="4"/>
        <item x="5"/>
        <item x="9"/>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1"/>
    </i>
    <i>
      <x v="2"/>
    </i>
    <i>
      <x v="4"/>
    </i>
    <i>
      <x v="6"/>
    </i>
    <i>
      <x v="7"/>
    </i>
    <i t="grand">
      <x/>
    </i>
  </rowItems>
  <colItems count="1">
    <i/>
  </colItems>
  <dataFields count="1">
    <dataField name="Max of discount_percentage" fld="8" subtotal="max" baseField="2" baseItem="3"/>
  </dataFields>
  <formats count="1">
    <format dxfId="733">
      <pivotArea outline="0" collapsedLevelsAreSubtotals="1" fieldPosition="0"/>
    </format>
  </formats>
  <pivotTableStyleInfo name="PivotStyleLight16" showRowHeaders="1" showColHeaders="1" showRowStripes="0" showColStripes="0" showLastColumn="1"/>
  <filters count="1">
    <filter fld="2" type="count" evalOrder="-1" id="1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0FE117-6B37-4B59-B605-32BC6DF7E90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2:J28" firstHeaderRow="1" firstDataRow="1" firstDataCol="1"/>
  <pivotFields count="20">
    <pivotField showAll="0"/>
    <pivotField showAll="0"/>
    <pivotField showAll="0"/>
    <pivotField showAll="0"/>
    <pivotField showAll="0"/>
    <pivotField axis="axisRow" showAll="0" measureFilter="1">
      <items count="169">
        <item x="159"/>
        <item x="61"/>
        <item x="150"/>
        <item x="44"/>
        <item x="147"/>
        <item x="43"/>
        <item x="70"/>
        <item m="1" x="166"/>
        <item x="19"/>
        <item x="24"/>
        <item x="67"/>
        <item x="10"/>
        <item x="25"/>
        <item m="1" x="163"/>
        <item x="100"/>
        <item x="0"/>
        <item x="63"/>
        <item x="104"/>
        <item x="72"/>
        <item x="113"/>
        <item x="49"/>
        <item x="5"/>
        <item x="46"/>
        <item x="161"/>
        <item x="111"/>
        <item x="137"/>
        <item x="53"/>
        <item x="36"/>
        <item x="50"/>
        <item x="153"/>
        <item x="135"/>
        <item x="95"/>
        <item x="31"/>
        <item m="1" x="167"/>
        <item x="18"/>
        <item x="66"/>
        <item x="122"/>
        <item x="54"/>
        <item x="97"/>
        <item x="132"/>
        <item x="79"/>
        <item x="91"/>
        <item x="125"/>
        <item x="85"/>
        <item m="1" x="165"/>
        <item x="27"/>
        <item x="96"/>
        <item x="40"/>
        <item x="87"/>
        <item x="157"/>
        <item x="73"/>
        <item x="62"/>
        <item x="80"/>
        <item x="146"/>
        <item x="114"/>
        <item x="128"/>
        <item x="42"/>
        <item x="30"/>
        <item x="7"/>
        <item x="82"/>
        <item x="141"/>
        <item x="123"/>
        <item x="29"/>
        <item x="129"/>
        <item x="32"/>
        <item x="71"/>
        <item x="142"/>
        <item x="17"/>
        <item x="68"/>
        <item x="48"/>
        <item x="45"/>
        <item x="90"/>
        <item x="56"/>
        <item x="101"/>
        <item x="118"/>
        <item x="99"/>
        <item x="109"/>
        <item x="65"/>
        <item x="4"/>
        <item x="15"/>
        <item x="1"/>
        <item x="138"/>
        <item x="110"/>
        <item x="107"/>
        <item x="41"/>
        <item x="94"/>
        <item x="121"/>
        <item x="34"/>
        <item x="16"/>
        <item x="57"/>
        <item x="78"/>
        <item x="33"/>
        <item x="58"/>
        <item x="140"/>
        <item x="120"/>
        <item x="108"/>
        <item x="112"/>
        <item x="2"/>
        <item x="154"/>
        <item x="64"/>
        <item x="89"/>
        <item x="75"/>
        <item x="14"/>
        <item x="23"/>
        <item x="144"/>
        <item x="103"/>
        <item x="84"/>
        <item x="136"/>
        <item x="88"/>
        <item x="139"/>
        <item x="151"/>
        <item x="12"/>
        <item x="35"/>
        <item x="86"/>
        <item m="1" x="164"/>
        <item x="37"/>
        <item x="13"/>
        <item x="119"/>
        <item x="93"/>
        <item x="3"/>
        <item x="22"/>
        <item x="20"/>
        <item x="115"/>
        <item x="131"/>
        <item x="117"/>
        <item x="124"/>
        <item x="148"/>
        <item x="28"/>
        <item x="76"/>
        <item x="74"/>
        <item x="149"/>
        <item x="155"/>
        <item x="60"/>
        <item x="127"/>
        <item x="92"/>
        <item x="133"/>
        <item x="160"/>
        <item x="38"/>
        <item x="134"/>
        <item x="116"/>
        <item x="47"/>
        <item x="106"/>
        <item x="145"/>
        <item x="83"/>
        <item x="59"/>
        <item x="105"/>
        <item x="52"/>
        <item x="130"/>
        <item x="9"/>
        <item x="152"/>
        <item x="162"/>
        <item x="11"/>
        <item x="143"/>
        <item x="6"/>
        <item x="39"/>
        <item x="126"/>
        <item x="98"/>
        <item x="81"/>
        <item x="21"/>
        <item x="55"/>
        <item x="69"/>
        <item x="8"/>
        <item x="156"/>
        <item x="26"/>
        <item x="102"/>
        <item x="77"/>
        <item x="158"/>
        <item x="5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5"/>
  </rowFields>
  <rowItems count="6">
    <i>
      <x v="15"/>
    </i>
    <i>
      <x v="58"/>
    </i>
    <i>
      <x v="80"/>
    </i>
    <i>
      <x v="119"/>
    </i>
    <i>
      <x v="121"/>
    </i>
    <i t="grand">
      <x/>
    </i>
  </rowItems>
  <colItems count="1">
    <i/>
  </colItems>
  <dataFields count="1">
    <dataField name="Sum of rating_count" fld="13" baseField="5" baseItem="64"/>
  </dataFields>
  <formats count="1">
    <format dxfId="734">
      <pivotArea outline="0" collapsedLevelsAreSubtotals="1" fieldPosition="0"/>
    </format>
  </format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0DB3C3-53CB-40A8-8254-5E02CB797C9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F18" firstHeaderRow="1" firstDataRow="1" firstDataCol="1"/>
  <pivotFields count="20">
    <pivotField showAll="0"/>
    <pivotField dataField="1" showAll="0"/>
    <pivotField axis="axisRow" showAll="0">
      <items count="11">
        <item x="8"/>
        <item x="1"/>
        <item x="0"/>
        <item x="7"/>
        <item x="2"/>
        <item x="6"/>
        <item x="3"/>
        <item x="4"/>
        <item x="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product_name" fld="1" subtotal="count" baseField="2" baseItem="5" numFmtId="1"/>
  </dataFields>
  <formats count="1">
    <format dxfId="7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E477F0-B403-43DA-A2E5-91FD23D5215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2:G33" firstHeaderRow="0" firstDataRow="1" firstDataCol="1"/>
  <pivotFields count="20">
    <pivotField showAll="0"/>
    <pivotField showAll="0"/>
    <pivotField axis="axisRow" showAll="0">
      <items count="11">
        <item x="8"/>
        <item x="1"/>
        <item x="0"/>
        <item x="7"/>
        <item x="2"/>
        <item x="6"/>
        <item x="3"/>
        <item x="4"/>
        <item x="5"/>
        <item x="9"/>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Average of actual_price" fld="7" subtotal="average" baseField="2" baseItem="0"/>
    <dataField name="Average of discounted_price" fld="6" subtotal="average" baseField="2" baseItem="0"/>
  </dataFields>
  <formats count="3">
    <format dxfId="738">
      <pivotArea outline="0" collapsedLevelsAreSubtotals="1" fieldPosition="0"/>
    </format>
    <format dxfId="737">
      <pivotArea collapsedLevelsAreSubtotals="1" fieldPosition="0">
        <references count="1">
          <reference field="2" count="0"/>
        </references>
      </pivotArea>
    </format>
    <format dxfId="73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7B7387-3B63-4A4F-A8A8-A48036749DF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J18" firstHeaderRow="1" firstDataRow="1" firstDataCol="1"/>
  <pivotFields count="20">
    <pivotField showAll="0"/>
    <pivotField showAll="0"/>
    <pivotField axis="axisRow" showAll="0">
      <items count="11">
        <item x="8"/>
        <item x="1"/>
        <item x="0"/>
        <item x="7"/>
        <item x="2"/>
        <item x="6"/>
        <item x="3"/>
        <item x="4"/>
        <item x="5"/>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Sum of rating_count" fld="13" baseField="0" baseItem="0"/>
  </dataFields>
  <formats count="1">
    <format dxfId="7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430AC7-3726-40A6-9F03-B27876F98E8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0:J45" firstHeaderRow="1" firstDataRow="1" firstDataCol="1"/>
  <pivotFields count="2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m="1" x="4"/>
        <item m="1" x="6"/>
        <item m="1" x="5"/>
        <item x="3"/>
        <item x="0"/>
        <item x="1"/>
        <item x="2"/>
        <item t="default"/>
      </items>
    </pivotField>
    <pivotField showAll="0"/>
    <pivotField showAll="0"/>
    <pivotField showAll="0"/>
  </pivotFields>
  <rowFields count="1">
    <field x="16"/>
  </rowFields>
  <rowItems count="5">
    <i>
      <x v="3"/>
    </i>
    <i>
      <x v="4"/>
    </i>
    <i>
      <x v="5"/>
    </i>
    <i>
      <x v="6"/>
    </i>
    <i t="grand">
      <x/>
    </i>
  </rowItems>
  <colItems count="1">
    <i/>
  </colItems>
  <dataFields count="1">
    <dataField name="Count of product_name" fld="1" subtotal="count" baseField="0" baseItem="0" numFmtId="1"/>
  </dataFields>
  <formats count="1">
    <format dxfId="7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10C6D3-C2AF-4C50-8ED0-09E2C21EED32}"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8:J64" firstHeaderRow="1" firstDataRow="1" firstDataCol="1"/>
  <pivotFields count="20">
    <pivotField showAll="0"/>
    <pivotField showAll="0"/>
    <pivotField showAll="0"/>
    <pivotField showAll="0"/>
    <pivotField showAll="0"/>
    <pivotField axis="axisRow" showAll="0" measureFilter="1">
      <items count="169">
        <item x="159"/>
        <item x="61"/>
        <item x="150"/>
        <item x="44"/>
        <item x="147"/>
        <item x="43"/>
        <item x="70"/>
        <item m="1" x="166"/>
        <item x="19"/>
        <item x="24"/>
        <item x="67"/>
        <item x="10"/>
        <item x="25"/>
        <item m="1" x="163"/>
        <item x="77"/>
        <item x="100"/>
        <item x="0"/>
        <item x="63"/>
        <item x="104"/>
        <item x="51"/>
        <item x="72"/>
        <item x="81"/>
        <item x="55"/>
        <item x="113"/>
        <item x="49"/>
        <item x="5"/>
        <item x="46"/>
        <item x="161"/>
        <item x="111"/>
        <item x="137"/>
        <item x="53"/>
        <item x="36"/>
        <item x="50"/>
        <item x="153"/>
        <item x="135"/>
        <item x="95"/>
        <item x="31"/>
        <item m="1" x="167"/>
        <item x="18"/>
        <item x="66"/>
        <item x="122"/>
        <item x="156"/>
        <item x="54"/>
        <item x="97"/>
        <item x="132"/>
        <item x="79"/>
        <item x="11"/>
        <item x="91"/>
        <item x="125"/>
        <item x="85"/>
        <item m="1" x="165"/>
        <item x="27"/>
        <item x="96"/>
        <item x="40"/>
        <item x="87"/>
        <item x="157"/>
        <item x="73"/>
        <item x="62"/>
        <item x="39"/>
        <item x="80"/>
        <item x="146"/>
        <item x="114"/>
        <item x="128"/>
        <item x="42"/>
        <item x="30"/>
        <item x="7"/>
        <item x="82"/>
        <item x="141"/>
        <item x="123"/>
        <item x="29"/>
        <item x="8"/>
        <item x="129"/>
        <item x="32"/>
        <item x="71"/>
        <item x="142"/>
        <item x="17"/>
        <item x="68"/>
        <item x="48"/>
        <item x="45"/>
        <item x="90"/>
        <item x="56"/>
        <item x="69"/>
        <item x="101"/>
        <item x="158"/>
        <item x="118"/>
        <item x="99"/>
        <item x="109"/>
        <item x="65"/>
        <item x="4"/>
        <item x="21"/>
        <item x="15"/>
        <item x="1"/>
        <item x="138"/>
        <item x="110"/>
        <item x="107"/>
        <item x="41"/>
        <item x="126"/>
        <item x="94"/>
        <item x="121"/>
        <item x="34"/>
        <item x="16"/>
        <item x="57"/>
        <item x="78"/>
        <item x="33"/>
        <item x="58"/>
        <item x="140"/>
        <item x="120"/>
        <item x="108"/>
        <item x="112"/>
        <item x="2"/>
        <item x="154"/>
        <item x="64"/>
        <item x="89"/>
        <item x="75"/>
        <item x="14"/>
        <item x="23"/>
        <item x="144"/>
        <item x="103"/>
        <item x="84"/>
        <item x="136"/>
        <item x="6"/>
        <item x="88"/>
        <item x="139"/>
        <item x="151"/>
        <item x="12"/>
        <item x="35"/>
        <item x="86"/>
        <item m="1" x="164"/>
        <item x="37"/>
        <item x="13"/>
        <item x="119"/>
        <item x="93"/>
        <item x="3"/>
        <item x="22"/>
        <item x="20"/>
        <item x="115"/>
        <item x="131"/>
        <item x="117"/>
        <item x="124"/>
        <item x="148"/>
        <item x="28"/>
        <item x="76"/>
        <item x="74"/>
        <item x="149"/>
        <item x="155"/>
        <item x="60"/>
        <item x="26"/>
        <item x="127"/>
        <item x="102"/>
        <item x="92"/>
        <item x="133"/>
        <item x="160"/>
        <item x="38"/>
        <item x="134"/>
        <item x="98"/>
        <item x="116"/>
        <item x="47"/>
        <item x="106"/>
        <item x="143"/>
        <item x="145"/>
        <item x="83"/>
        <item x="59"/>
        <item x="105"/>
        <item x="52"/>
        <item x="130"/>
        <item x="9"/>
        <item x="152"/>
        <item x="16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5"/>
  </rowFields>
  <rowItems count="6">
    <i>
      <x v="16"/>
    </i>
    <i>
      <x v="88"/>
    </i>
    <i>
      <x v="91"/>
    </i>
    <i>
      <x v="109"/>
    </i>
    <i>
      <x v="132"/>
    </i>
    <i t="grand">
      <x/>
    </i>
  </rowItems>
  <colItems count="1">
    <i/>
  </colItems>
  <dataFields count="1">
    <dataField name="Max of Score" fld="14" subtotal="max" baseField="5" baseItem="0"/>
  </dataFields>
  <formats count="1">
    <format dxfId="741">
      <pivotArea outline="0" collapsedLevelsAreSubtotals="1" fieldPosition="0"/>
    </format>
  </format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54EE4F-DB9E-4F57-B765-710738FE87C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0:B46" firstHeaderRow="1" firstDataRow="1" firstDataCol="1"/>
  <pivotFields count="20">
    <pivotField showAll="0"/>
    <pivotField dataField="1"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Count of product_name" fld="1" subtotal="count" baseField="0" baseItem="0"/>
  </dataFields>
  <formats count="1">
    <format dxfId="7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C9FC02-B8D6-42CE-857E-F7EA8CF73CF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0:F51" firstHeaderRow="1" firstDataRow="1" firstDataCol="1"/>
  <pivotFields count="20">
    <pivotField showAll="0"/>
    <pivotField showAll="0"/>
    <pivotField axis="axisRow" showAll="0">
      <items count="11">
        <item x="8"/>
        <item x="1"/>
        <item x="0"/>
        <item x="7"/>
        <item x="2"/>
        <item x="6"/>
        <item x="3"/>
        <item x="4"/>
        <item x="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Sum of revenue" fld="15" baseField="0" baseItem="0" numFmtId="167"/>
  </dataFields>
  <formats count="1">
    <format dxfId="7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8057F6-DD04-46E9-9AAE-EFCCCE9A0A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31" firstHeaderRow="1" firstDataRow="1" firstDataCol="1"/>
  <pivotFields count="20">
    <pivotField showAll="0"/>
    <pivotField showAll="0"/>
    <pivotField showAll="0"/>
    <pivotField showAll="0"/>
    <pivotField showAll="0"/>
    <pivotField axis="axisRow" showAll="0" measureFilter="1">
      <items count="169">
        <item x="159"/>
        <item x="61"/>
        <item x="150"/>
        <item x="44"/>
        <item x="147"/>
        <item x="43"/>
        <item x="70"/>
        <item m="1" x="166"/>
        <item x="19"/>
        <item x="24"/>
        <item x="67"/>
        <item x="10"/>
        <item x="25"/>
        <item m="1" x="163"/>
        <item x="100"/>
        <item x="0"/>
        <item x="63"/>
        <item x="104"/>
        <item x="72"/>
        <item x="113"/>
        <item x="49"/>
        <item x="5"/>
        <item x="46"/>
        <item x="161"/>
        <item x="111"/>
        <item x="137"/>
        <item x="53"/>
        <item x="36"/>
        <item x="50"/>
        <item x="153"/>
        <item x="135"/>
        <item x="95"/>
        <item x="31"/>
        <item m="1" x="167"/>
        <item x="18"/>
        <item x="66"/>
        <item x="122"/>
        <item x="54"/>
        <item x="97"/>
        <item x="132"/>
        <item x="79"/>
        <item x="91"/>
        <item x="125"/>
        <item x="85"/>
        <item m="1" x="165"/>
        <item x="27"/>
        <item x="96"/>
        <item x="40"/>
        <item x="87"/>
        <item x="157"/>
        <item x="73"/>
        <item x="62"/>
        <item x="80"/>
        <item x="146"/>
        <item x="114"/>
        <item x="128"/>
        <item x="42"/>
        <item x="30"/>
        <item x="7"/>
        <item x="82"/>
        <item x="141"/>
        <item x="123"/>
        <item x="29"/>
        <item x="129"/>
        <item x="32"/>
        <item x="71"/>
        <item x="142"/>
        <item x="17"/>
        <item x="68"/>
        <item x="48"/>
        <item x="45"/>
        <item x="90"/>
        <item x="56"/>
        <item x="101"/>
        <item x="118"/>
        <item x="99"/>
        <item x="109"/>
        <item x="65"/>
        <item x="4"/>
        <item x="15"/>
        <item x="1"/>
        <item x="138"/>
        <item x="110"/>
        <item x="107"/>
        <item x="41"/>
        <item x="94"/>
        <item x="121"/>
        <item x="34"/>
        <item x="16"/>
        <item x="57"/>
        <item x="78"/>
        <item x="33"/>
        <item x="58"/>
        <item x="140"/>
        <item x="120"/>
        <item x="108"/>
        <item x="112"/>
        <item x="2"/>
        <item x="154"/>
        <item x="64"/>
        <item x="89"/>
        <item x="75"/>
        <item x="14"/>
        <item x="23"/>
        <item x="144"/>
        <item x="103"/>
        <item x="84"/>
        <item x="136"/>
        <item x="88"/>
        <item x="139"/>
        <item x="151"/>
        <item x="12"/>
        <item x="35"/>
        <item x="86"/>
        <item m="1" x="164"/>
        <item x="37"/>
        <item x="13"/>
        <item x="119"/>
        <item x="93"/>
        <item x="3"/>
        <item x="22"/>
        <item x="20"/>
        <item x="115"/>
        <item x="131"/>
        <item x="117"/>
        <item x="124"/>
        <item x="148"/>
        <item x="28"/>
        <item x="76"/>
        <item x="74"/>
        <item x="149"/>
        <item x="155"/>
        <item x="60"/>
        <item x="127"/>
        <item x="92"/>
        <item x="133"/>
        <item x="160"/>
        <item x="38"/>
        <item x="134"/>
        <item x="116"/>
        <item x="47"/>
        <item x="106"/>
        <item x="145"/>
        <item x="83"/>
        <item x="59"/>
        <item x="105"/>
        <item x="52"/>
        <item x="130"/>
        <item x="9"/>
        <item x="152"/>
        <item x="162"/>
        <item x="11"/>
        <item x="143"/>
        <item x="6"/>
        <item x="39"/>
        <item x="126"/>
        <item x="98"/>
        <item x="81"/>
        <item x="21"/>
        <item x="55"/>
        <item x="69"/>
        <item x="8"/>
        <item x="156"/>
        <item x="26"/>
        <item x="102"/>
        <item x="77"/>
        <item x="158"/>
        <item x="5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5"/>
  </rowFields>
  <rowItems count="9">
    <i>
      <x v="25"/>
    </i>
    <i>
      <x v="43"/>
    </i>
    <i>
      <x v="103"/>
    </i>
    <i>
      <x v="131"/>
    </i>
    <i>
      <x v="158"/>
    </i>
    <i>
      <x v="163"/>
    </i>
    <i>
      <x v="164"/>
    </i>
    <i>
      <x v="165"/>
    </i>
    <i t="grand">
      <x/>
    </i>
  </rowItems>
  <colItems count="1">
    <i/>
  </colItems>
  <dataFields count="1">
    <dataField name="Average  Rating" fld="12" subtotal="average" baseField="5" baseItem="25"/>
  </dataFields>
  <formats count="2">
    <format dxfId="745">
      <pivotArea outline="0" collapsedLevelsAreSubtotals="1" fieldPosition="0"/>
    </format>
    <format dxfId="744">
      <pivotArea collapsedLevelsAreSubtotals="1" fieldPosition="0">
        <references count="1">
          <reference field="5" count="1">
            <x v="131"/>
          </reference>
        </references>
      </pivotArea>
    </format>
  </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CB5C14-368C-4A1D-97D9-FD3CD8DDAF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8" firstHeaderRow="1" firstDataRow="1" firstDataCol="1"/>
  <pivotFields count="20">
    <pivotField showAll="0"/>
    <pivotField showAll="0"/>
    <pivotField axis="axisRow" showAll="0">
      <items count="11">
        <item x="8"/>
        <item x="1"/>
        <item x="0"/>
        <item x="7"/>
        <item x="2"/>
        <item x="6"/>
        <item x="3"/>
        <item x="4"/>
        <item x="5"/>
        <item x="9"/>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Average of discount_percentage" fld="8" subtotal="average" baseField="2" baseItem="0" numFmtId="9"/>
  </dataFields>
  <formats count="1">
    <format dxfId="7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0A2E58-A313-4151-82F9-27071B882AA0}"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5:M32" firstHeaderRow="1" firstDataRow="1" firstDataCol="0"/>
  <pivotFields count="20">
    <pivotField showAll="0"/>
    <pivotField showAll="0"/>
    <pivotField showAll="0"/>
    <pivotField showAll="0"/>
    <pivotField showAll="0"/>
    <pivotField showAll="0"/>
    <pivotField numFmtId="167" showAll="0"/>
    <pivotField numFmtId="167" showAll="0"/>
    <pivotField numFmtId="9" showAll="0"/>
    <pivotField showAll="0"/>
    <pivotField numFmtId="166" showAll="0"/>
    <pivotField numFmtId="166" showAll="0"/>
    <pivotField numFmtId="166" showAll="0"/>
    <pivotField numFmtId="165" showAll="0"/>
    <pivotField numFmtId="165" showAll="0"/>
    <pivotField numFmtId="167"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E118F0-796E-4D08-8659-674B6B59AA77}" name="tp5 prodt by price drop vs disct. p"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17:I23" firstHeaderRow="0" firstDataRow="1" firstDataCol="1"/>
  <pivotFields count="22">
    <pivotField showAll="0"/>
    <pivotField showAll="0"/>
    <pivotField showAll="0">
      <items count="11">
        <item x="8"/>
        <item x="1"/>
        <item x="0"/>
        <item x="7"/>
        <item x="2"/>
        <item x="6"/>
        <item x="3"/>
        <item x="4"/>
        <item x="5"/>
        <item x="9"/>
        <item t="default"/>
      </items>
    </pivotField>
    <pivotField showAll="0"/>
    <pivotField showAll="0"/>
    <pivotField axis="axisRow" showAll="0" measureFilter="1" sortType="descending">
      <items count="166">
        <item x="159"/>
        <item x="61"/>
        <item x="150"/>
        <item x="44"/>
        <item x="147"/>
        <item x="43"/>
        <item x="70"/>
        <item x="19"/>
        <item x="24"/>
        <item x="67"/>
        <item x="10"/>
        <item x="25"/>
        <item m="1" x="164"/>
        <item x="77"/>
        <item x="100"/>
        <item x="0"/>
        <item x="63"/>
        <item x="104"/>
        <item x="51"/>
        <item x="72"/>
        <item x="81"/>
        <item x="55"/>
        <item x="113"/>
        <item x="49"/>
        <item x="5"/>
        <item x="46"/>
        <item x="161"/>
        <item x="111"/>
        <item x="137"/>
        <item x="53"/>
        <item x="36"/>
        <item x="50"/>
        <item x="153"/>
        <item m="1" x="163"/>
        <item x="95"/>
        <item x="31"/>
        <item x="18"/>
        <item x="66"/>
        <item x="122"/>
        <item x="156"/>
        <item x="54"/>
        <item x="97"/>
        <item x="132"/>
        <item x="79"/>
        <item x="11"/>
        <item x="91"/>
        <item x="125"/>
        <item x="85"/>
        <item x="27"/>
        <item x="96"/>
        <item x="40"/>
        <item x="87"/>
        <item x="157"/>
        <item x="73"/>
        <item x="62"/>
        <item x="39"/>
        <item x="80"/>
        <item x="146"/>
        <item x="114"/>
        <item x="128"/>
        <item x="42"/>
        <item x="30"/>
        <item x="7"/>
        <item x="82"/>
        <item x="141"/>
        <item x="123"/>
        <item x="29"/>
        <item x="8"/>
        <item x="129"/>
        <item x="32"/>
        <item x="71"/>
        <item x="142"/>
        <item x="17"/>
        <item x="68"/>
        <item x="48"/>
        <item x="45"/>
        <item x="90"/>
        <item x="56"/>
        <item x="69"/>
        <item x="101"/>
        <item x="158"/>
        <item x="118"/>
        <item x="99"/>
        <item x="109"/>
        <item x="65"/>
        <item x="4"/>
        <item x="21"/>
        <item x="15"/>
        <item x="1"/>
        <item x="138"/>
        <item x="110"/>
        <item x="107"/>
        <item x="41"/>
        <item x="126"/>
        <item x="94"/>
        <item x="121"/>
        <item x="34"/>
        <item x="16"/>
        <item x="57"/>
        <item x="78"/>
        <item x="33"/>
        <item x="58"/>
        <item x="140"/>
        <item x="120"/>
        <item x="108"/>
        <item x="112"/>
        <item x="2"/>
        <item x="154"/>
        <item x="64"/>
        <item x="89"/>
        <item x="75"/>
        <item x="14"/>
        <item x="23"/>
        <item x="144"/>
        <item x="103"/>
        <item x="84"/>
        <item x="136"/>
        <item x="6"/>
        <item x="88"/>
        <item x="139"/>
        <item x="151"/>
        <item x="12"/>
        <item x="35"/>
        <item x="86"/>
        <item x="37"/>
        <item x="13"/>
        <item x="119"/>
        <item x="93"/>
        <item x="3"/>
        <item x="22"/>
        <item x="20"/>
        <item x="115"/>
        <item x="131"/>
        <item x="117"/>
        <item x="124"/>
        <item x="148"/>
        <item x="28"/>
        <item x="76"/>
        <item x="74"/>
        <item x="149"/>
        <item x="155"/>
        <item x="60"/>
        <item x="26"/>
        <item x="127"/>
        <item x="102"/>
        <item x="92"/>
        <item x="133"/>
        <item x="160"/>
        <item x="38"/>
        <item x="134"/>
        <item x="98"/>
        <item x="116"/>
        <item x="47"/>
        <item x="106"/>
        <item x="143"/>
        <item x="145"/>
        <item x="83"/>
        <item x="59"/>
        <item x="105"/>
        <item x="52"/>
        <item x="130"/>
        <item x="9"/>
        <item x="152"/>
        <item x="162"/>
        <item x="1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4">
        <item x="1"/>
        <item x="0"/>
        <item x="2"/>
        <item t="default"/>
      </items>
    </pivotField>
    <pivotField showAll="0"/>
    <pivotField showAll="0"/>
    <pivotField showAll="0"/>
    <pivotField showAll="0"/>
    <pivotField showAll="0"/>
    <pivotField showAll="0"/>
    <pivotField dataField="1" showAll="0"/>
    <pivotField showAll="0">
      <items count="8">
        <item m="1" x="4"/>
        <item x="0"/>
        <item m="1" x="6"/>
        <item x="2"/>
        <item m="1" x="5"/>
        <item x="1"/>
        <item x="3"/>
        <item t="default"/>
      </items>
    </pivotField>
    <pivotField showAll="0"/>
    <pivotField showAll="0"/>
    <pivotField showAll="0"/>
  </pivotFields>
  <rowFields count="1">
    <field x="5"/>
  </rowFields>
  <rowItems count="6">
    <i>
      <x v="129"/>
    </i>
    <i>
      <x v="130"/>
    </i>
    <i>
      <x v="128"/>
    </i>
    <i>
      <x v="15"/>
    </i>
    <i>
      <x v="157"/>
    </i>
    <i t="grand">
      <x/>
    </i>
  </rowItems>
  <colFields count="1">
    <field x="-2"/>
  </colFields>
  <colItems count="2">
    <i>
      <x/>
    </i>
    <i i="1">
      <x v="1"/>
    </i>
  </colItems>
  <dataFields count="2">
    <dataField name="Sum of Price Drop" fld="17" baseField="0" baseItem="0"/>
    <dataField name="Discounted Price" fld="7" baseField="0" baseItem="0"/>
  </dataFields>
  <formats count="2">
    <format dxfId="285">
      <pivotArea dataOnly="0" labelOnly="1" outline="0" axis="axisValues" fieldPosition="0"/>
    </format>
    <format dxfId="286">
      <pivotArea outline="0" collapsedLevelsAreSubtotals="1" fieldPosition="0"/>
    </format>
  </formats>
  <chartFormats count="2">
    <chartFormat chart="21" format="8" series="1">
      <pivotArea type="data" outline="0" fieldPosition="0">
        <references count="1">
          <reference field="4294967294" count="1" selected="0">
            <x v="1"/>
          </reference>
        </references>
      </pivotArea>
    </chartFormat>
    <chartFormat chart="2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2648342-9130-458C-899E-F49950F02244}" name="bottom 5 products by revenue"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3:J10" firstHeaderRow="1" firstDataRow="1" firstDataCol="1"/>
  <pivotFields count="22">
    <pivotField showAll="0"/>
    <pivotField showAll="0"/>
    <pivotField showAll="0">
      <items count="11">
        <item x="8"/>
        <item x="1"/>
        <item x="0"/>
        <item x="7"/>
        <item x="2"/>
        <item x="6"/>
        <item x="3"/>
        <item x="4"/>
        <item x="5"/>
        <item x="9"/>
        <item t="default"/>
      </items>
    </pivotField>
    <pivotField showAll="0"/>
    <pivotField showAll="0"/>
    <pivotField axis="axisRow" showAll="0" measureFilter="1" sortType="descending">
      <items count="166">
        <item x="159"/>
        <item x="61"/>
        <item x="150"/>
        <item x="44"/>
        <item x="147"/>
        <item x="43"/>
        <item x="70"/>
        <item x="19"/>
        <item x="24"/>
        <item x="67"/>
        <item x="10"/>
        <item x="25"/>
        <item m="1" x="164"/>
        <item x="77"/>
        <item x="100"/>
        <item x="0"/>
        <item x="63"/>
        <item x="104"/>
        <item x="51"/>
        <item x="72"/>
        <item x="81"/>
        <item x="55"/>
        <item x="113"/>
        <item x="49"/>
        <item x="5"/>
        <item x="46"/>
        <item x="161"/>
        <item x="111"/>
        <item x="137"/>
        <item x="53"/>
        <item x="36"/>
        <item x="50"/>
        <item x="153"/>
        <item m="1" x="163"/>
        <item x="95"/>
        <item x="31"/>
        <item x="18"/>
        <item x="66"/>
        <item x="122"/>
        <item x="156"/>
        <item x="54"/>
        <item x="97"/>
        <item x="132"/>
        <item x="79"/>
        <item x="11"/>
        <item x="91"/>
        <item x="125"/>
        <item x="85"/>
        <item x="27"/>
        <item x="96"/>
        <item x="40"/>
        <item x="87"/>
        <item x="157"/>
        <item x="73"/>
        <item x="62"/>
        <item x="39"/>
        <item x="80"/>
        <item x="146"/>
        <item x="114"/>
        <item x="128"/>
        <item x="42"/>
        <item x="30"/>
        <item x="7"/>
        <item x="82"/>
        <item x="141"/>
        <item x="123"/>
        <item x="29"/>
        <item x="8"/>
        <item x="129"/>
        <item x="32"/>
        <item x="71"/>
        <item x="142"/>
        <item x="17"/>
        <item x="68"/>
        <item x="48"/>
        <item x="45"/>
        <item x="90"/>
        <item x="56"/>
        <item x="69"/>
        <item x="101"/>
        <item x="158"/>
        <item x="118"/>
        <item x="99"/>
        <item x="109"/>
        <item x="65"/>
        <item x="4"/>
        <item x="21"/>
        <item x="15"/>
        <item x="1"/>
        <item x="138"/>
        <item x="110"/>
        <item x="107"/>
        <item x="41"/>
        <item x="126"/>
        <item x="94"/>
        <item x="121"/>
        <item x="34"/>
        <item x="16"/>
        <item x="57"/>
        <item x="78"/>
        <item x="33"/>
        <item x="58"/>
        <item x="140"/>
        <item x="120"/>
        <item x="108"/>
        <item x="112"/>
        <item x="2"/>
        <item x="154"/>
        <item x="64"/>
        <item x="89"/>
        <item x="75"/>
        <item x="14"/>
        <item x="23"/>
        <item x="144"/>
        <item x="103"/>
        <item x="84"/>
        <item x="136"/>
        <item x="6"/>
        <item x="88"/>
        <item x="139"/>
        <item x="151"/>
        <item x="12"/>
        <item x="35"/>
        <item x="86"/>
        <item x="37"/>
        <item x="13"/>
        <item x="119"/>
        <item x="93"/>
        <item x="3"/>
        <item x="22"/>
        <item x="20"/>
        <item x="115"/>
        <item x="131"/>
        <item x="117"/>
        <item x="124"/>
        <item x="148"/>
        <item x="28"/>
        <item x="76"/>
        <item x="74"/>
        <item x="149"/>
        <item x="155"/>
        <item x="60"/>
        <item x="26"/>
        <item x="127"/>
        <item x="102"/>
        <item x="92"/>
        <item x="133"/>
        <item x="160"/>
        <item x="38"/>
        <item x="134"/>
        <item x="98"/>
        <item x="116"/>
        <item x="47"/>
        <item x="106"/>
        <item x="143"/>
        <item x="145"/>
        <item x="83"/>
        <item x="59"/>
        <item x="105"/>
        <item x="52"/>
        <item x="130"/>
        <item x="9"/>
        <item x="152"/>
        <item x="162"/>
        <item x="1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items count="8">
        <item m="1" x="4"/>
        <item x="0"/>
        <item m="1" x="6"/>
        <item x="2"/>
        <item m="1" x="5"/>
        <item x="1"/>
        <item x="3"/>
        <item t="default"/>
      </items>
    </pivotField>
    <pivotField showAll="0"/>
    <pivotField showAll="0"/>
    <pivotField showAll="0"/>
  </pivotFields>
  <rowFields count="1">
    <field x="5"/>
  </rowFields>
  <rowItems count="7">
    <i>
      <x v="164"/>
    </i>
    <i>
      <x v="26"/>
    </i>
    <i>
      <x v="39"/>
    </i>
    <i>
      <x v="32"/>
    </i>
    <i>
      <x v="107"/>
    </i>
    <i>
      <x v="163"/>
    </i>
    <i t="grand">
      <x/>
    </i>
  </rowItems>
  <colItems count="1">
    <i/>
  </colItems>
  <dataFields count="1">
    <dataField name="Sum of revenue" fld="16" baseField="0" baseItem="0" numFmtId="167"/>
  </dataFields>
  <formats count="3">
    <format dxfId="282">
      <pivotArea dataOnly="0" labelOnly="1" outline="0" axis="axisValues" fieldPosition="0"/>
    </format>
    <format dxfId="283">
      <pivotArea collapsedLevelsAreSubtotals="1" fieldPosition="0">
        <references count="1">
          <reference field="5" count="5">
            <x v="15"/>
            <x v="62"/>
            <x v="128"/>
            <x v="129"/>
            <x v="130"/>
          </reference>
        </references>
      </pivotArea>
    </format>
    <format dxfId="284">
      <pivotArea outline="0" collapsedLevelsAreSubtotals="1" fieldPosition="0"/>
    </format>
  </format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5637A25-F207-48C0-A520-677A75F5B69C}" name="No. of Products"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2">
    <pivotField dataField="1" showAll="0"/>
    <pivotField showAll="0"/>
    <pivotField showAll="0">
      <items count="11">
        <item x="8"/>
        <item x="1"/>
        <item x="0"/>
        <item x="7"/>
        <item x="2"/>
        <item x="6"/>
        <item x="3"/>
        <item x="4"/>
        <item x="5"/>
        <item x="9"/>
        <item t="default"/>
      </items>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8">
        <item m="1" x="4"/>
        <item x="0"/>
        <item m="1" x="6"/>
        <item x="2"/>
        <item m="1" x="5"/>
        <item x="1"/>
        <item x="3"/>
        <item t="default"/>
      </items>
    </pivotField>
    <pivotField showAll="0"/>
    <pivotField showAll="0"/>
    <pivotField showAll="0"/>
  </pivotFields>
  <rowItems count="1">
    <i/>
  </rowItems>
  <colItems count="1">
    <i/>
  </colItems>
  <dataFields count="1">
    <dataField name="Count of product_id" fld="0" subtotal="count" baseField="0" baseItem="0" numFmtId="1"/>
  </dataFields>
  <formats count="2">
    <format dxfId="296">
      <pivotArea dataOnly="0" labelOnly="1" outline="0" axis="axisValues" fieldPosition="0"/>
    </format>
    <format dxfId="2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A26D723-4470-4A09-8242-76FD68F3D762}" name="Averating rate"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2">
    <pivotField showAll="0"/>
    <pivotField showAll="0"/>
    <pivotField showAll="0">
      <items count="11">
        <item x="8"/>
        <item x="1"/>
        <item x="0"/>
        <item x="7"/>
        <item x="2"/>
        <item x="6"/>
        <item x="3"/>
        <item x="4"/>
        <item x="5"/>
        <item x="9"/>
        <item t="default"/>
      </items>
    </pivotField>
    <pivotField showAll="0"/>
    <pivotField showAll="0"/>
    <pivotField showAll="0"/>
    <pivotField showAll="0"/>
    <pivotField showAll="0"/>
    <pivotField showAll="0"/>
    <pivotField showAll="0"/>
    <pivotField showAll="0">
      <items count="4">
        <item x="1"/>
        <item x="0"/>
        <item x="2"/>
        <item t="default"/>
      </items>
    </pivotField>
    <pivotField dataField="1" showAll="0"/>
    <pivotField showAll="0"/>
    <pivotField showAll="0"/>
    <pivotField showAll="0"/>
    <pivotField showAll="0"/>
    <pivotField showAll="0"/>
    <pivotField showAll="0"/>
    <pivotField showAll="0">
      <items count="8">
        <item m="1" x="4"/>
        <item x="0"/>
        <item m="1" x="6"/>
        <item x="2"/>
        <item m="1" x="5"/>
        <item x="1"/>
        <item x="3"/>
        <item t="default"/>
      </items>
    </pivotField>
    <pivotField showAll="0"/>
    <pivotField showAll="0"/>
    <pivotField showAll="0"/>
  </pivotFields>
  <rowItems count="1">
    <i/>
  </rowItems>
  <colItems count="1">
    <i/>
  </colItems>
  <dataFields count="1">
    <dataField name="Average of rating" fld="11" subtotal="average" baseField="2" baseItem="0"/>
  </dataFields>
  <formats count="2">
    <format dxfId="298">
      <pivotArea dataOnly="0" labelOnly="1" outline="0" axis="axisValues" fieldPosition="0"/>
    </format>
    <format dxfId="2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19E4517-4922-45EA-9DA2-3593E2D73991}" name="Revenue by Price Bucket"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D17:E22" firstHeaderRow="1" firstDataRow="1" firstDataCol="1"/>
  <pivotFields count="22">
    <pivotField showAll="0"/>
    <pivotField showAll="0"/>
    <pivotField showAll="0">
      <items count="11">
        <item x="8"/>
        <item x="1"/>
        <item x="0"/>
        <item x="7"/>
        <item x="2"/>
        <item x="6"/>
        <item x="3"/>
        <item x="4"/>
        <item x="5"/>
        <item x="9"/>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pivotField showAll="0"/>
    <pivotField axis="axisRow" showAll="0">
      <items count="8">
        <item m="1" x="4"/>
        <item x="0"/>
        <item m="1" x="6"/>
        <item x="2"/>
        <item m="1" x="5"/>
        <item x="1"/>
        <item x="3"/>
        <item t="default"/>
      </items>
    </pivotField>
    <pivotField showAll="0"/>
    <pivotField showAll="0"/>
    <pivotField showAll="0"/>
  </pivotFields>
  <rowFields count="1">
    <field x="18"/>
  </rowFields>
  <rowItems count="5">
    <i>
      <x v="1"/>
    </i>
    <i>
      <x v="3"/>
    </i>
    <i>
      <x v="5"/>
    </i>
    <i>
      <x v="6"/>
    </i>
    <i t="grand">
      <x/>
    </i>
  </rowItems>
  <colItems count="1">
    <i/>
  </colItems>
  <dataFields count="1">
    <dataField name="Sum of revenue" fld="16" baseField="0" baseItem="0" numFmtId="167"/>
  </dataFields>
  <formats count="2">
    <format dxfId="287">
      <pivotArea dataOnly="0" labelOnly="1" outline="0" axis="axisValues" fieldPosition="0"/>
    </format>
    <format dxfId="288">
      <pivotArea outline="0" collapsedLevelsAreSubtotals="1" fieldPosition="0"/>
    </format>
  </formats>
  <chartFormats count="6">
    <chartFormat chart="8" format="4"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8" count="1" selected="0">
            <x v="1"/>
          </reference>
        </references>
      </pivotArea>
    </chartFormat>
    <chartFormat chart="14" format="8">
      <pivotArea type="data" outline="0" fieldPosition="0">
        <references count="2">
          <reference field="4294967294" count="1" selected="0">
            <x v="0"/>
          </reference>
          <reference field="18" count="1" selected="0">
            <x v="3"/>
          </reference>
        </references>
      </pivotArea>
    </chartFormat>
    <chartFormat chart="14" format="9">
      <pivotArea type="data" outline="0" fieldPosition="0">
        <references count="2">
          <reference field="4294967294" count="1" selected="0">
            <x v="0"/>
          </reference>
          <reference field="18" count="1" selected="0">
            <x v="5"/>
          </reference>
        </references>
      </pivotArea>
    </chartFormat>
    <chartFormat chart="14" format="10">
      <pivotArea type="data" outline="0" fieldPosition="0">
        <references count="2">
          <reference field="4294967294" count="1" selected="0">
            <x v="0"/>
          </reference>
          <reference field="18" count="1" selected="0">
            <x v="6"/>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1AADFF8-11DF-48A3-A2AD-A1E0F71E11B4}" name="Total Revenue"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showAll="0"/>
    <pivotField showAll="0">
      <items count="11">
        <item x="8"/>
        <item x="1"/>
        <item x="0"/>
        <item x="7"/>
        <item x="2"/>
        <item x="6"/>
        <item x="3"/>
        <item x="4"/>
        <item x="5"/>
        <item x="9"/>
        <item t="default"/>
      </items>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items count="8">
        <item m="1" x="4"/>
        <item x="0"/>
        <item m="1" x="6"/>
        <item x="2"/>
        <item m="1" x="5"/>
        <item x="1"/>
        <item x="3"/>
        <item t="default"/>
      </items>
    </pivotField>
    <pivotField showAll="0"/>
    <pivotField showAll="0"/>
    <pivotField showAll="0"/>
  </pivotFields>
  <rowItems count="1">
    <i/>
  </rowItems>
  <colItems count="1">
    <i/>
  </colItems>
  <dataFields count="1">
    <dataField name="Sum of revenue" fld="16" baseField="0" baseItem="0" numFmtId="167"/>
  </dataFields>
  <formats count="2">
    <format dxfId="300">
      <pivotArea dataOnly="0" labelOnly="1" outline="0" axis="axisValues" fieldPosition="0"/>
    </format>
    <format dxfId="3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44EB2CA-C8CD-4A51-9D25-2B822C4CC166}" name="tp5 categories by revenue"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7:B23" firstHeaderRow="1" firstDataRow="1" firstDataCol="1"/>
  <pivotFields count="22">
    <pivotField showAll="0"/>
    <pivotField showAll="0"/>
    <pivotField axis="axisRow" showAll="0" measureFilter="1" sortType="descending">
      <items count="11">
        <item x="8"/>
        <item x="1"/>
        <item x="0"/>
        <item x="7"/>
        <item x="2"/>
        <item x="6"/>
        <item x="3"/>
        <item x="4"/>
        <item x="5"/>
        <item x="9"/>
        <item t="default"/>
      </items>
      <autoSortScope>
        <pivotArea dataOnly="0" outline="0" fieldPosition="0">
          <references count="1">
            <reference field="4294967294" count="1" selected="0">
              <x v="0"/>
            </reference>
          </references>
        </pivotArea>
      </autoSortScope>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items count="8">
        <item m="1" x="4"/>
        <item x="0"/>
        <item m="1" x="6"/>
        <item x="2"/>
        <item m="1" x="5"/>
        <item x="1"/>
        <item x="3"/>
        <item t="default"/>
      </items>
    </pivotField>
    <pivotField showAll="0"/>
    <pivotField showAll="0"/>
    <pivotField showAll="0"/>
  </pivotFields>
  <rowFields count="1">
    <field x="2"/>
  </rowFields>
  <rowItems count="6">
    <i>
      <x v="2"/>
    </i>
    <i>
      <x v="4"/>
    </i>
    <i>
      <x v="1"/>
    </i>
    <i>
      <x v="6"/>
    </i>
    <i>
      <x v="7"/>
    </i>
    <i t="grand">
      <x/>
    </i>
  </rowItems>
  <colItems count="1">
    <i/>
  </colItems>
  <dataFields count="1">
    <dataField name="Sum of revenue" fld="16" baseField="0" baseItem="0" numFmtId="167"/>
  </dataFields>
  <formats count="2">
    <format dxfId="289">
      <pivotArea dataOnly="0" labelOnly="1" outline="0" axis="axisValues" fieldPosition="0"/>
    </format>
    <format dxfId="290">
      <pivotArea outline="0" collapsedLevelsAreSubtotals="1" fieldPosition="0"/>
    </format>
  </formats>
  <chartFormats count="3">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2" iMeasureFld="0">
      <autoFilter ref="A1">
        <filterColumn colId="0">
          <top10 val="5" filterVal="5"/>
        </filterColumn>
      </autoFilter>
    </filter>
    <filter fld="2"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1EF89D6-3425-4E7B-94C6-9C6CD6D35209}" name="Top5 Products by Revenue"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F3:G9" firstHeaderRow="1" firstDataRow="1" firstDataCol="1"/>
  <pivotFields count="22">
    <pivotField showAll="0"/>
    <pivotField showAll="0"/>
    <pivotField showAll="0">
      <items count="11">
        <item x="8"/>
        <item x="1"/>
        <item x="0"/>
        <item x="7"/>
        <item x="2"/>
        <item x="6"/>
        <item x="3"/>
        <item x="4"/>
        <item x="5"/>
        <item x="9"/>
        <item t="default"/>
      </items>
    </pivotField>
    <pivotField showAll="0"/>
    <pivotField showAll="0"/>
    <pivotField axis="axisRow" showAll="0" measureFilter="1" sortType="descending">
      <items count="166">
        <item x="159"/>
        <item x="61"/>
        <item x="150"/>
        <item x="44"/>
        <item x="147"/>
        <item x="43"/>
        <item x="70"/>
        <item x="19"/>
        <item x="24"/>
        <item x="67"/>
        <item x="10"/>
        <item x="25"/>
        <item m="1" x="164"/>
        <item x="77"/>
        <item x="100"/>
        <item x="0"/>
        <item x="63"/>
        <item x="104"/>
        <item x="51"/>
        <item x="72"/>
        <item x="81"/>
        <item x="55"/>
        <item x="113"/>
        <item x="49"/>
        <item x="5"/>
        <item x="46"/>
        <item x="161"/>
        <item x="111"/>
        <item x="137"/>
        <item x="53"/>
        <item x="36"/>
        <item x="50"/>
        <item x="153"/>
        <item m="1" x="163"/>
        <item x="95"/>
        <item x="31"/>
        <item x="18"/>
        <item x="66"/>
        <item x="122"/>
        <item x="156"/>
        <item x="54"/>
        <item x="97"/>
        <item x="132"/>
        <item x="79"/>
        <item x="11"/>
        <item x="91"/>
        <item x="125"/>
        <item x="85"/>
        <item x="27"/>
        <item x="96"/>
        <item x="40"/>
        <item x="87"/>
        <item x="157"/>
        <item x="73"/>
        <item x="62"/>
        <item x="39"/>
        <item x="80"/>
        <item x="146"/>
        <item x="114"/>
        <item x="128"/>
        <item x="42"/>
        <item x="30"/>
        <item x="7"/>
        <item x="82"/>
        <item x="141"/>
        <item x="123"/>
        <item x="29"/>
        <item x="8"/>
        <item x="129"/>
        <item x="32"/>
        <item x="71"/>
        <item x="142"/>
        <item x="17"/>
        <item x="68"/>
        <item x="48"/>
        <item x="45"/>
        <item x="90"/>
        <item x="56"/>
        <item x="69"/>
        <item x="101"/>
        <item x="158"/>
        <item x="118"/>
        <item x="99"/>
        <item x="109"/>
        <item x="65"/>
        <item x="4"/>
        <item x="21"/>
        <item x="15"/>
        <item x="1"/>
        <item x="138"/>
        <item x="110"/>
        <item x="107"/>
        <item x="41"/>
        <item x="126"/>
        <item x="94"/>
        <item x="121"/>
        <item x="34"/>
        <item x="16"/>
        <item x="57"/>
        <item x="78"/>
        <item x="33"/>
        <item x="58"/>
        <item x="140"/>
        <item x="120"/>
        <item x="108"/>
        <item x="112"/>
        <item x="2"/>
        <item x="154"/>
        <item x="64"/>
        <item x="89"/>
        <item x="75"/>
        <item x="14"/>
        <item x="23"/>
        <item x="144"/>
        <item x="103"/>
        <item x="84"/>
        <item x="136"/>
        <item x="6"/>
        <item x="88"/>
        <item x="139"/>
        <item x="151"/>
        <item x="12"/>
        <item x="35"/>
        <item x="86"/>
        <item x="37"/>
        <item x="13"/>
        <item x="119"/>
        <item x="93"/>
        <item x="3"/>
        <item x="22"/>
        <item x="20"/>
        <item x="115"/>
        <item x="131"/>
        <item x="117"/>
        <item x="124"/>
        <item x="148"/>
        <item x="28"/>
        <item x="76"/>
        <item x="74"/>
        <item x="149"/>
        <item x="155"/>
        <item x="60"/>
        <item x="26"/>
        <item x="127"/>
        <item x="102"/>
        <item x="92"/>
        <item x="133"/>
        <item x="160"/>
        <item x="38"/>
        <item x="134"/>
        <item x="98"/>
        <item x="116"/>
        <item x="47"/>
        <item x="106"/>
        <item x="143"/>
        <item x="145"/>
        <item x="83"/>
        <item x="59"/>
        <item x="105"/>
        <item x="52"/>
        <item x="130"/>
        <item x="9"/>
        <item x="152"/>
        <item x="162"/>
        <item x="1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items count="8">
        <item m="1" x="4"/>
        <item x="0"/>
        <item m="1" x="6"/>
        <item x="2"/>
        <item m="1" x="5"/>
        <item x="1"/>
        <item x="3"/>
        <item t="default"/>
      </items>
    </pivotField>
    <pivotField showAll="0"/>
    <pivotField showAll="0"/>
    <pivotField showAll="0"/>
  </pivotFields>
  <rowFields count="1">
    <field x="5"/>
  </rowFields>
  <rowItems count="6">
    <i>
      <x v="128"/>
    </i>
    <i>
      <x v="129"/>
    </i>
    <i>
      <x v="62"/>
    </i>
    <i>
      <x v="130"/>
    </i>
    <i>
      <x v="44"/>
    </i>
    <i t="grand">
      <x/>
    </i>
  </rowItems>
  <colItems count="1">
    <i/>
  </colItems>
  <dataFields count="1">
    <dataField name="Sum of revenue" fld="16" baseField="0" baseItem="0" numFmtId="167"/>
  </dataFields>
  <formats count="3">
    <format dxfId="291">
      <pivotArea dataOnly="0" labelOnly="1" outline="0" axis="axisValues" fieldPosition="0"/>
    </format>
    <format dxfId="292">
      <pivotArea collapsedLevelsAreSubtotals="1" fieldPosition="0">
        <references count="1">
          <reference field="5" count="5">
            <x v="15"/>
            <x v="62"/>
            <x v="128"/>
            <x v="129"/>
            <x v="130"/>
          </reference>
        </references>
      </pivotArea>
    </format>
    <format dxfId="293">
      <pivotArea outline="0" collapsedLevelsAreSubtotals="1" fieldPosition="0"/>
    </format>
  </format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6C81676-46C2-4F6B-8BC4-8A892013C456}" name="Top Scoring Products Name"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9" firstHeaderRow="1" firstDataRow="1" firstDataCol="1"/>
  <pivotFields count="22">
    <pivotField showAll="0"/>
    <pivotField showAll="0"/>
    <pivotField showAll="0">
      <items count="11">
        <item x="8"/>
        <item x="1"/>
        <item x="0"/>
        <item x="7"/>
        <item x="2"/>
        <item x="6"/>
        <item x="3"/>
        <item x="4"/>
        <item x="5"/>
        <item x="9"/>
        <item t="default"/>
      </items>
    </pivotField>
    <pivotField showAll="0"/>
    <pivotField showAll="0"/>
    <pivotField axis="axisRow" showAll="0" measureFilter="1">
      <items count="166">
        <item x="159"/>
        <item x="61"/>
        <item x="150"/>
        <item x="44"/>
        <item x="147"/>
        <item x="43"/>
        <item x="70"/>
        <item x="19"/>
        <item x="24"/>
        <item x="67"/>
        <item x="10"/>
        <item x="25"/>
        <item m="1" x="164"/>
        <item x="77"/>
        <item x="100"/>
        <item x="0"/>
        <item x="63"/>
        <item x="104"/>
        <item x="51"/>
        <item x="72"/>
        <item x="81"/>
        <item x="55"/>
        <item x="113"/>
        <item x="49"/>
        <item x="5"/>
        <item x="46"/>
        <item x="161"/>
        <item x="111"/>
        <item x="137"/>
        <item x="53"/>
        <item x="36"/>
        <item x="50"/>
        <item x="153"/>
        <item m="1" x="163"/>
        <item x="95"/>
        <item x="31"/>
        <item x="18"/>
        <item x="66"/>
        <item x="122"/>
        <item x="156"/>
        <item x="54"/>
        <item x="97"/>
        <item x="132"/>
        <item x="79"/>
        <item x="11"/>
        <item x="91"/>
        <item x="125"/>
        <item x="85"/>
        <item x="27"/>
        <item x="96"/>
        <item x="40"/>
        <item x="87"/>
        <item x="157"/>
        <item x="73"/>
        <item x="62"/>
        <item x="39"/>
        <item x="80"/>
        <item x="146"/>
        <item x="114"/>
        <item x="128"/>
        <item x="42"/>
        <item x="30"/>
        <item x="7"/>
        <item x="82"/>
        <item x="141"/>
        <item x="123"/>
        <item x="29"/>
        <item x="8"/>
        <item x="129"/>
        <item x="32"/>
        <item x="71"/>
        <item x="142"/>
        <item x="17"/>
        <item x="68"/>
        <item x="48"/>
        <item x="45"/>
        <item x="90"/>
        <item x="56"/>
        <item x="69"/>
        <item x="101"/>
        <item x="158"/>
        <item x="118"/>
        <item x="99"/>
        <item x="109"/>
        <item x="65"/>
        <item x="4"/>
        <item x="21"/>
        <item x="15"/>
        <item x="1"/>
        <item x="138"/>
        <item x="110"/>
        <item x="107"/>
        <item x="41"/>
        <item x="126"/>
        <item x="94"/>
        <item x="121"/>
        <item x="34"/>
        <item x="16"/>
        <item x="57"/>
        <item x="78"/>
        <item x="33"/>
        <item x="58"/>
        <item x="140"/>
        <item x="120"/>
        <item x="108"/>
        <item x="112"/>
        <item x="2"/>
        <item x="154"/>
        <item x="64"/>
        <item x="89"/>
        <item x="75"/>
        <item x="14"/>
        <item x="23"/>
        <item x="144"/>
        <item x="103"/>
        <item x="84"/>
        <item x="136"/>
        <item x="6"/>
        <item x="88"/>
        <item x="139"/>
        <item x="151"/>
        <item x="12"/>
        <item x="35"/>
        <item x="86"/>
        <item x="37"/>
        <item x="13"/>
        <item x="119"/>
        <item x="93"/>
        <item x="3"/>
        <item x="22"/>
        <item x="20"/>
        <item x="115"/>
        <item x="131"/>
        <item x="117"/>
        <item x="124"/>
        <item x="148"/>
        <item x="28"/>
        <item x="76"/>
        <item x="74"/>
        <item x="149"/>
        <item x="155"/>
        <item x="60"/>
        <item x="26"/>
        <item x="127"/>
        <item x="102"/>
        <item x="92"/>
        <item x="133"/>
        <item x="160"/>
        <item x="38"/>
        <item x="134"/>
        <item x="98"/>
        <item x="116"/>
        <item x="47"/>
        <item x="106"/>
        <item x="143"/>
        <item x="145"/>
        <item x="83"/>
        <item x="59"/>
        <item x="105"/>
        <item x="52"/>
        <item x="130"/>
        <item x="9"/>
        <item x="152"/>
        <item x="162"/>
        <item x="135"/>
        <item t="default"/>
      </items>
    </pivotField>
    <pivotField showAll="0"/>
    <pivotField showAll="0"/>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pivotField showAll="0">
      <items count="8">
        <item m="1" x="4"/>
        <item x="0"/>
        <item m="1" x="6"/>
        <item x="2"/>
        <item m="1" x="5"/>
        <item x="1"/>
        <item x="3"/>
        <item t="default"/>
      </items>
    </pivotField>
    <pivotField showAll="0"/>
    <pivotField showAll="0"/>
    <pivotField showAll="0"/>
  </pivotFields>
  <rowFields count="1">
    <field x="5"/>
  </rowFields>
  <rowItems count="6">
    <i>
      <x v="15"/>
    </i>
    <i>
      <x v="85"/>
    </i>
    <i>
      <x v="88"/>
    </i>
    <i>
      <x v="106"/>
    </i>
    <i>
      <x v="128"/>
    </i>
    <i t="grand">
      <x/>
    </i>
  </rowItems>
  <colItems count="1">
    <i/>
  </colItems>
  <dataFields count="1">
    <dataField name="Max of Score" fld="15" subtotal="max" baseField="5" baseItem="15"/>
  </dataFields>
  <formats count="2">
    <format dxfId="294">
      <pivotArea dataOnly="0" labelOnly="1" outline="0" axis="axisValues" fieldPosition="0"/>
    </format>
    <format dxfId="295">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5914C65-8E5C-471E-8AC1-6AFDB5232DEF}" sourceName="category">
  <pivotTables>
    <pivotTable tabId="15" name="Total Revenue"/>
    <pivotTable tabId="15" name="Averating rate"/>
    <pivotTable tabId="15" name="No. of Products"/>
    <pivotTable tabId="15" name="Top Scoring Products Name"/>
    <pivotTable tabId="15" name="Top5 Products by Revenue"/>
    <pivotTable tabId="15" name="Revenue by Price Bucket"/>
    <pivotTable tabId="15" name="tp5 prodt by price drop vs disct. p"/>
    <pivotTable tabId="15" name="bottom 5 products by revenue"/>
  </pivotTables>
  <data>
    <tabular pivotCacheId="70159433">
      <items count="10">
        <i x="8" s="1"/>
        <i x="1" s="1"/>
        <i x="0" s="1"/>
        <i x="7" s="1"/>
        <i x="2" s="1"/>
        <i x="6" s="1"/>
        <i x="3" s="1"/>
        <i x="4" s="1"/>
        <i x="5"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of_50__or_more" xr10:uid="{DE9B1E48-8FC8-4C7F-A23C-04358575A0CE}" sourceName="discount of 50% or more">
  <pivotTables>
    <pivotTable tabId="15" name="Total Revenue"/>
    <pivotTable tabId="15" name="Averating rate"/>
    <pivotTable tabId="15" name="No. of Products"/>
    <pivotTable tabId="15" name="Top Scoring Products Name"/>
    <pivotTable tabId="15" name="Top5 Products by Revenue"/>
    <pivotTable tabId="15" name="tp5 categories by revenue"/>
    <pivotTable tabId="15" name="Revenue by Price Bucket"/>
    <pivotTable tabId="15" name="tp5 prodt by price drop vs disct. p"/>
    <pivotTable tabId="15" name="bottom 5 products by revenue"/>
  </pivotTables>
  <data>
    <tabular pivotCacheId="70159433">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CAAB587B-59B7-4054-BF32-29253E72F90F}" sourceName="Price Bucket">
  <pivotTables>
    <pivotTable tabId="15" name="Total Revenue"/>
    <pivotTable tabId="15" name="Averating rate"/>
    <pivotTable tabId="15" name="No. of Products"/>
    <pivotTable tabId="15" name="Top Scoring Products Name"/>
    <pivotTable tabId="15" name="Top5 Products by Revenue"/>
    <pivotTable tabId="15" name="tp5 categories by revenue"/>
    <pivotTable tabId="15" name="tp5 prodt by price drop vs disct. p"/>
    <pivotTable tabId="15" name="bottom 5 products by revenue"/>
  </pivotTables>
  <data>
    <tabular pivotCacheId="70159433">
      <items count="7">
        <i x="0" s="1"/>
        <i x="2" s="1"/>
        <i x="1" s="1"/>
        <i x="4" s="1" nd="1"/>
        <i x="6" s="1" nd="1"/>
        <i x="5"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6FF08B0-6274-4EB9-A0FC-CEE4CB3A1514}" cache="Slicer_category" caption="Category" style="SlicerStyleLight2" rowHeight="273050"/>
  <slicer name="discount of 50% or more" xr10:uid="{597472DA-DC51-4B5D-B59A-D95CE242E37D}" cache="Slicer_discount_of_50__or_more" caption="Discount &lt;=50%" style="SlicerStyleLight2" rowHeight="273050"/>
  <slicer name="Price Bucket" xr10:uid="{5A9DC6B8-D269-40D8-A9CC-6005C1C00BF0}" cache="Slicer_Price_Bucket" caption="Price Bucket" style="SlicerStyleLight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640131-C075-4451-8FCD-AF8957DACCAC}" name="Table1" displayName="Table1" ref="A1:T1351" totalsRowShown="0" headerRowDxfId="0">
  <autoFilter ref="A1:T1351" xr:uid="{B57676B1-EBA1-4938-A9E3-3F8360EEB91B}"/>
  <sortState xmlns:xlrd2="http://schemas.microsoft.com/office/spreadsheetml/2017/richdata2" ref="A2:T1351">
    <sortCondition descending="1" ref="O1:O1351"/>
  </sortState>
  <tableColumns count="20">
    <tableColumn id="1" xr3:uid="{CC68F245-2FAA-422E-8663-69389A1CD289}" name="product_id"/>
    <tableColumn id="2" xr3:uid="{DE914D69-DC17-44CE-9CF6-F2207B934356}" name="product_name"/>
    <tableColumn id="3" xr3:uid="{EC3092DC-F9C4-40D9-8281-B2B680AC5078}" name="category"/>
    <tableColumn id="4" xr3:uid="{97894E67-6C9F-4E75-96F0-E372D7B2D37C}" name="level 2 category"/>
    <tableColumn id="5" xr3:uid="{719EBF74-8282-4255-856E-0D66024091B3}" name="level 3 category"/>
    <tableColumn id="6" xr3:uid="{B12CE208-081A-4C6F-8749-80255690ABC3}" name="level 4 category"/>
    <tableColumn id="7" xr3:uid="{3D35312E-E873-41AD-AFEE-E943EA03D6D0}" name="discounted_price" dataDxfId="757" dataCellStyle="Currency"/>
    <tableColumn id="8" xr3:uid="{59CB5E78-2B84-456E-B888-83B088D13415}" name="actual_price" dataDxfId="756" dataCellStyle="Currency"/>
    <tableColumn id="9" xr3:uid="{A7F58FA8-9C61-4397-BB90-6B6103C54D47}" name="discount_percentage" dataDxfId="755" dataCellStyle="Percent"/>
    <tableColumn id="10" xr3:uid="{EC2D9870-232B-4C20-B082-23353E96B214}" name="discount of 50% or more" dataDxfId="754" dataCellStyle="Percent">
      <calculatedColumnFormula>IF(I2&gt;=50%,"Yes","No")</calculatedColumnFormula>
    </tableColumn>
    <tableColumn id="11" xr3:uid="{B3BB77AE-277A-4D52-AC9F-1514577AEEEC}" name="rating" dataDxfId="753"/>
    <tableColumn id="12" xr3:uid="{DF5947FC-0C07-4580-B6E0-E726F3493C81}" name="rounded rating" dataDxfId="752"/>
    <tableColumn id="13" xr3:uid="{DE107AC5-4041-486A-8EF2-52627110EE5E}" name="average rating" dataDxfId="751"/>
    <tableColumn id="14" xr3:uid="{4CAD04BD-9023-4A4C-8EE2-3745B1D0340E}" name="rating_count" dataDxfId="750" dataCellStyle="Comma"/>
    <tableColumn id="15" xr3:uid="{F0AF0B84-4D27-467C-9F60-7971D6B33A71}" name="Score" dataDxfId="749" dataCellStyle="Comma">
      <calculatedColumnFormula>M2*LOG10(N2+1)</calculatedColumnFormula>
    </tableColumn>
    <tableColumn id="16" xr3:uid="{61B7F395-EC0C-4264-A4FF-26C01B65EE52}" name="revenue" dataDxfId="748" dataCellStyle="Comma">
      <calculatedColumnFormula>G2*N2</calculatedColumnFormula>
    </tableColumn>
    <tableColumn id="17" xr3:uid="{9BA3C916-47CF-4A99-8575-7F53DAB2948F}" name="Price Bucket" dataDxfId="747" dataCellStyle="Comma">
      <calculatedColumnFormula array="1">_xlfn.IFS(G2&lt;200,"&lt;₹200",G2&lt;=500,"₹200-₹500",G2&gt;500,"&gt;₹500")</calculatedColumnFormula>
    </tableColumn>
    <tableColumn id="18" xr3:uid="{4AE93A0B-0637-43A6-9863-A326653D6DDC}" name="about_product"/>
    <tableColumn id="19" xr3:uid="{38948836-5B0B-4887-B609-5544A5828020}" name="review_title"/>
    <tableColumn id="20" xr3:uid="{76EBECF7-C0EF-4029-98A5-0EEFBB2612A3}" name="review_cont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B6C51C-9033-4119-B909-3E8AF3C4C206}" name="Table2" displayName="Table2" ref="A1:V1351" totalsRowShown="0" headerRowDxfId="1">
  <autoFilter ref="A1:V1351" xr:uid="{B57676B1-EBA1-4938-A9E3-3F8360EEB91B}"/>
  <sortState xmlns:xlrd2="http://schemas.microsoft.com/office/spreadsheetml/2017/richdata2" ref="A2:V1351">
    <sortCondition descending="1" ref="P1:P1351"/>
  </sortState>
  <tableColumns count="22">
    <tableColumn id="1" xr3:uid="{E9F4A98B-81FF-4596-B039-085A06336589}" name="product_id"/>
    <tableColumn id="2" xr3:uid="{2D628B7B-A151-42BD-A505-822B7E36A721}" name="product_name"/>
    <tableColumn id="3" xr3:uid="{1651DDD4-A560-4A88-98FC-047E8AE75342}" name="category"/>
    <tableColumn id="4" xr3:uid="{57940647-A411-475C-A7A7-DE02E735F514}" name="level 2 category"/>
    <tableColumn id="5" xr3:uid="{5C129999-0302-44E2-805E-2279872A54C0}" name="level 3 category"/>
    <tableColumn id="6" xr3:uid="{9E1B7C35-9CC6-4AB1-98AE-BAA82FC5EFF2}" name="level 4 category"/>
    <tableColumn id="22" xr3:uid="{1B2E836C-964F-4926-839F-6C8D4050BD15}" name="Product Name" dataDxfId="732">
      <calculatedColumnFormula>IF(F2=" ","Unknown", F2)</calculatedColumnFormula>
    </tableColumn>
    <tableColumn id="7" xr3:uid="{9F1F2960-EE12-47A6-A003-1C42C9C4D65C}" name="discounted_price" dataDxfId="731" dataCellStyle="Currency"/>
    <tableColumn id="8" xr3:uid="{148C2CA1-367C-4FBE-AC99-7972D74D601A}" name="actual_price" dataDxfId="730" dataCellStyle="Currency"/>
    <tableColumn id="9" xr3:uid="{4F7A1805-7F0A-4547-AFB5-C41418881808}" name="discount_percentage" dataDxfId="729" dataCellStyle="Percent"/>
    <tableColumn id="10" xr3:uid="{3CDB5B9C-1F9B-4653-900F-BB67BC81F3EC}" name="discount of 50% or more" dataDxfId="728" dataCellStyle="Percent">
      <calculatedColumnFormula>IF(J2&gt;=50%,"Yes","No")</calculatedColumnFormula>
    </tableColumn>
    <tableColumn id="11" xr3:uid="{2EE4C910-39D9-46D1-8B1D-538D161553EF}" name="rating" dataDxfId="727"/>
    <tableColumn id="12" xr3:uid="{E1C470DE-F19C-4661-92B5-4FED916F94F0}" name="rounded rating" dataDxfId="726"/>
    <tableColumn id="13" xr3:uid="{74E6A7C7-266F-425F-830F-E92726109722}" name="average rating" dataDxfId="725"/>
    <tableColumn id="14" xr3:uid="{248D44DF-34A6-41D5-AA99-93BCBFFF6C1D}" name="rating_count" dataDxfId="724" dataCellStyle="Comma"/>
    <tableColumn id="15" xr3:uid="{227A1639-D15F-4846-8B4E-A1FC9FDC060A}" name="Score" dataDxfId="723" dataCellStyle="Comma">
      <calculatedColumnFormula>N2*LOG10(O2+1)</calculatedColumnFormula>
    </tableColumn>
    <tableColumn id="16" xr3:uid="{D9A86D94-B605-4789-852A-DECEF1044165}" name="revenue" dataDxfId="722" dataCellStyle="Comma">
      <calculatedColumnFormula>H2*O2</calculatedColumnFormula>
    </tableColumn>
    <tableColumn id="21" xr3:uid="{607E13CE-5530-4C89-8E12-E7F75083A51F}" name="Price Drop" dataDxfId="721" dataCellStyle="Comma">
      <calculatedColumnFormula>Table2[[#This Row],[actual_price]]-Table2[[#This Row],[discounted_price]]</calculatedColumnFormula>
    </tableColumn>
    <tableColumn id="17" xr3:uid="{7526801D-1576-4A7B-89DC-DC0D16078D8D}" name="Price Bucket" dataDxfId="720" dataCellStyle="Comma">
      <calculatedColumnFormula array="1">_xlfn.IFS(H2&lt;200,"&lt;₹200",H2&lt;=500,"₹200-₹500",H2&gt;500,"&gt;₹500")</calculatedColumnFormula>
    </tableColumn>
    <tableColumn id="18" xr3:uid="{8BEA6F4A-3EFE-41F7-9D3E-DB06B5656CE6}" name="about_product"/>
    <tableColumn id="19" xr3:uid="{9DF70785-C5B6-4EFF-8095-9B2C1808E51C}" name="review_title"/>
    <tableColumn id="20" xr3:uid="{9FFAC631-6E6D-42BB-95FA-73B0B7CAA82B}" name="review_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D1" zoomScaleNormal="100" workbookViewId="0">
      <selection activeCell="B49" sqref="B49"/>
    </sheetView>
  </sheetViews>
  <sheetFormatPr defaultColWidth="11.5" defaultRowHeight="15.75" x14ac:dyDescent="0.25"/>
  <cols>
    <col min="2" max="2" width="44.25" customWidth="1"/>
    <col min="3" max="3" width="79" customWidth="1"/>
    <col min="8" max="8" width="11.5" style="4"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autoFilter ref="A1:P1466" xr:uid="{E73F1296-1257-5D43-8568-0253C032CFA3}"/>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676B1-EBA1-4938-A9E3-3F8360EEB91B}">
  <sheetPr>
    <tabColor theme="6"/>
  </sheetPr>
  <dimension ref="A1:T1351"/>
  <sheetViews>
    <sheetView tabSelected="1" zoomScaleNormal="100" workbookViewId="0">
      <selection activeCell="B13" sqref="B13"/>
    </sheetView>
  </sheetViews>
  <sheetFormatPr defaultColWidth="11.5" defaultRowHeight="15.75" x14ac:dyDescent="0.25"/>
  <cols>
    <col min="1" max="1" width="13.625" bestFit="1" customWidth="1"/>
    <col min="2" max="2" width="44.25" customWidth="1"/>
    <col min="3" max="3" width="30.5" customWidth="1"/>
    <col min="4" max="4" width="21.875" hidden="1" customWidth="1"/>
    <col min="5" max="5" width="16.125" hidden="1" customWidth="1"/>
    <col min="6" max="6" width="16.125" customWidth="1"/>
    <col min="7" max="7" width="17.375" style="17" customWidth="1"/>
    <col min="8" max="8" width="13.5" style="17" customWidth="1"/>
    <col min="9" max="9" width="19.625" style="8" customWidth="1"/>
    <col min="10" max="10" width="22.25" style="8" customWidth="1"/>
    <col min="11" max="11" width="11.5" style="9"/>
    <col min="12" max="12" width="14.375" style="9" customWidth="1"/>
    <col min="13" max="13" width="14.125" style="9" customWidth="1"/>
    <col min="14" max="14" width="14" style="4" customWidth="1"/>
    <col min="15" max="15" width="11.5" style="4" customWidth="1"/>
    <col min="16" max="16" width="18.125" style="18" customWidth="1"/>
    <col min="17" max="17" width="15.375" style="4" customWidth="1"/>
    <col min="18" max="18" width="14.375" customWidth="1"/>
    <col min="19" max="19" width="12.125" customWidth="1"/>
    <col min="20" max="20" width="15.125" customWidth="1"/>
  </cols>
  <sheetData>
    <row r="1" spans="1:20" s="35" customFormat="1" x14ac:dyDescent="0.25">
      <c r="A1" s="35" t="s">
        <v>0</v>
      </c>
      <c r="B1" s="35" t="s">
        <v>1</v>
      </c>
      <c r="C1" s="35" t="s">
        <v>2</v>
      </c>
      <c r="D1" s="35" t="s">
        <v>13329</v>
      </c>
      <c r="E1" s="35" t="s">
        <v>13330</v>
      </c>
      <c r="F1" s="35" t="s">
        <v>13331</v>
      </c>
      <c r="G1" s="36" t="s">
        <v>3</v>
      </c>
      <c r="H1" s="36" t="s">
        <v>4</v>
      </c>
      <c r="I1" s="37" t="s">
        <v>5</v>
      </c>
      <c r="J1" s="38" t="s">
        <v>13339</v>
      </c>
      <c r="K1" s="39" t="s">
        <v>6</v>
      </c>
      <c r="L1" s="40" t="s">
        <v>13340</v>
      </c>
      <c r="M1" s="40" t="s">
        <v>13333</v>
      </c>
      <c r="N1" s="41" t="s">
        <v>7</v>
      </c>
      <c r="O1" s="42" t="s">
        <v>13359</v>
      </c>
      <c r="P1" s="43" t="s">
        <v>13341</v>
      </c>
      <c r="Q1" s="42" t="s">
        <v>13343</v>
      </c>
      <c r="R1" s="35" t="s">
        <v>8</v>
      </c>
      <c r="S1" s="35" t="s">
        <v>12</v>
      </c>
      <c r="T1" s="35" t="s">
        <v>13</v>
      </c>
    </row>
    <row r="2" spans="1:20" x14ac:dyDescent="0.25">
      <c r="A2" t="s">
        <v>616</v>
      </c>
      <c r="B2" t="s">
        <v>617</v>
      </c>
      <c r="C2" t="s">
        <v>13075</v>
      </c>
      <c r="D2" t="s">
        <v>13091</v>
      </c>
      <c r="E2" t="s">
        <v>13092</v>
      </c>
      <c r="F2" t="s">
        <v>13087</v>
      </c>
      <c r="G2" s="17">
        <v>309</v>
      </c>
      <c r="H2" s="17">
        <v>1400</v>
      </c>
      <c r="I2" s="8">
        <v>0.78</v>
      </c>
      <c r="J2" s="8" t="str">
        <f t="shared" ref="J2:J65" si="0">IF(I2&gt;=50%,"Yes","No")</f>
        <v>Yes</v>
      </c>
      <c r="K2" s="9">
        <v>4.4000000000000004</v>
      </c>
      <c r="L2" s="9">
        <v>4</v>
      </c>
      <c r="M2" s="9">
        <f t="shared" ref="M2:M65" si="1">AVERAGEIF(F2:F1351,F2,K2:K1351)</f>
        <v>4.1658031088082899</v>
      </c>
      <c r="N2" s="4">
        <v>426973</v>
      </c>
      <c r="O2" s="4">
        <f t="shared" ref="O2:O65" si="2">M2*LOG10(N2+1)</f>
        <v>23.45514378118013</v>
      </c>
      <c r="P2" s="18">
        <f t="shared" ref="P2:P65" si="3">G2*N2</f>
        <v>131934657</v>
      </c>
      <c r="Q2" s="15" t="str" cm="1">
        <f t="array" ref="Q2">_xlfn.IFS(G2&lt;200,"&lt;₹200",G2&lt;=500,"₹200-₹500",G2&gt;500,"&gt;₹500")</f>
        <v>₹200-₹500</v>
      </c>
      <c r="R2" t="s">
        <v>618</v>
      </c>
      <c r="S2" t="s">
        <v>134</v>
      </c>
      <c r="T2" t="s">
        <v>135</v>
      </c>
    </row>
    <row r="3" spans="1:20" x14ac:dyDescent="0.25">
      <c r="A3" t="s">
        <v>455</v>
      </c>
      <c r="B3" t="s">
        <v>456</v>
      </c>
      <c r="C3" t="s">
        <v>13075</v>
      </c>
      <c r="D3" t="s">
        <v>13091</v>
      </c>
      <c r="E3" t="s">
        <v>13092</v>
      </c>
      <c r="F3" t="s">
        <v>13087</v>
      </c>
      <c r="G3" s="17">
        <v>309</v>
      </c>
      <c r="H3" s="17">
        <v>475</v>
      </c>
      <c r="I3" s="8">
        <v>0.35</v>
      </c>
      <c r="J3" s="8" t="str">
        <f t="shared" si="0"/>
        <v>No</v>
      </c>
      <c r="K3" s="9">
        <v>4.4000000000000004</v>
      </c>
      <c r="L3" s="9">
        <v>4</v>
      </c>
      <c r="M3" s="9">
        <f t="shared" si="1"/>
        <v>4.1645833333333337</v>
      </c>
      <c r="N3" s="4">
        <v>426973</v>
      </c>
      <c r="O3" s="4">
        <f t="shared" si="2"/>
        <v>23.448275955601584</v>
      </c>
      <c r="P3" s="18">
        <f t="shared" si="3"/>
        <v>131934657</v>
      </c>
      <c r="Q3" s="15" t="str" cm="1">
        <f t="array" ref="Q3">_xlfn.IFS(G3&lt;200,"&lt;₹200",G3&lt;=500,"₹200-₹500",G3&gt;500,"&gt;₹500")</f>
        <v>₹200-₹500</v>
      </c>
      <c r="R3" t="s">
        <v>457</v>
      </c>
      <c r="S3" t="s">
        <v>134</v>
      </c>
      <c r="T3" t="s">
        <v>135</v>
      </c>
    </row>
    <row r="4" spans="1:20" x14ac:dyDescent="0.25">
      <c r="A4" t="s">
        <v>127</v>
      </c>
      <c r="B4" t="s">
        <v>128</v>
      </c>
      <c r="C4" t="s">
        <v>13075</v>
      </c>
      <c r="D4" t="s">
        <v>13091</v>
      </c>
      <c r="E4" t="s">
        <v>13092</v>
      </c>
      <c r="F4" t="s">
        <v>13087</v>
      </c>
      <c r="G4" s="17">
        <v>219</v>
      </c>
      <c r="H4" s="17">
        <v>700</v>
      </c>
      <c r="I4" s="8">
        <v>0.69</v>
      </c>
      <c r="J4" s="8" t="str">
        <f t="shared" si="0"/>
        <v>Yes</v>
      </c>
      <c r="K4" s="9">
        <v>4.4000000000000004</v>
      </c>
      <c r="L4" s="9">
        <v>4</v>
      </c>
      <c r="M4" s="9">
        <f t="shared" si="1"/>
        <v>4.163350785340314</v>
      </c>
      <c r="N4" s="4">
        <v>426973</v>
      </c>
      <c r="O4" s="4">
        <f t="shared" si="2"/>
        <v>23.441336215619071</v>
      </c>
      <c r="P4" s="18">
        <f t="shared" si="3"/>
        <v>93507087</v>
      </c>
      <c r="Q4" s="15" t="str" cm="1">
        <f t="array" ref="Q4">_xlfn.IFS(G4&lt;200,"&lt;₹200",G4&lt;=500,"₹200-₹500",G4&gt;500,"&gt;₹500")</f>
        <v>₹200-₹500</v>
      </c>
      <c r="R4" t="s">
        <v>130</v>
      </c>
      <c r="S4" t="s">
        <v>134</v>
      </c>
      <c r="T4" t="s">
        <v>135</v>
      </c>
    </row>
    <row r="5" spans="1:20" x14ac:dyDescent="0.25">
      <c r="A5" t="s">
        <v>7203</v>
      </c>
      <c r="B5" t="s">
        <v>7204</v>
      </c>
      <c r="C5" t="s">
        <v>13075</v>
      </c>
      <c r="D5" t="s">
        <v>13092</v>
      </c>
      <c r="E5" t="s">
        <v>13119</v>
      </c>
      <c r="F5" t="s">
        <v>13120</v>
      </c>
      <c r="G5" s="17">
        <v>939</v>
      </c>
      <c r="H5" s="17">
        <v>1800</v>
      </c>
      <c r="I5" s="8">
        <v>0.48</v>
      </c>
      <c r="J5" s="8" t="str">
        <f t="shared" si="0"/>
        <v>No</v>
      </c>
      <c r="K5" s="9">
        <v>4.5</v>
      </c>
      <c r="L5" s="9">
        <v>5</v>
      </c>
      <c r="M5" s="9">
        <f t="shared" si="1"/>
        <v>4.3599999999999994</v>
      </c>
      <c r="N5" s="4">
        <v>205052</v>
      </c>
      <c r="O5" s="4">
        <f t="shared" si="2"/>
        <v>23.159736316145356</v>
      </c>
      <c r="P5" s="18">
        <f t="shared" si="3"/>
        <v>192543828</v>
      </c>
      <c r="Q5" s="15" t="str" cm="1">
        <f t="array" ref="Q5">_xlfn.IFS(G5&lt;200,"&lt;₹200",G5&lt;=500,"₹200-₹500",G5&gt;500,"&gt;₹500")</f>
        <v>&gt;₹500</v>
      </c>
      <c r="R5" t="s">
        <v>7205</v>
      </c>
      <c r="S5" t="s">
        <v>7209</v>
      </c>
      <c r="T5" t="s">
        <v>7210</v>
      </c>
    </row>
    <row r="6" spans="1:20" x14ac:dyDescent="0.25">
      <c r="A6" t="s">
        <v>4832</v>
      </c>
      <c r="B6" t="s">
        <v>4833</v>
      </c>
      <c r="C6" t="s">
        <v>13084</v>
      </c>
      <c r="D6" t="s">
        <v>13139</v>
      </c>
      <c r="E6" t="s">
        <v>13140</v>
      </c>
      <c r="F6" t="s">
        <v>13140</v>
      </c>
      <c r="G6" s="17">
        <v>289</v>
      </c>
      <c r="H6" s="17">
        <v>650</v>
      </c>
      <c r="I6" s="8">
        <v>0.56000000000000005</v>
      </c>
      <c r="J6" s="8" t="str">
        <f t="shared" si="0"/>
        <v>Yes</v>
      </c>
      <c r="K6" s="9">
        <v>4.3</v>
      </c>
      <c r="L6" s="9">
        <v>4</v>
      </c>
      <c r="M6" s="9">
        <f t="shared" si="1"/>
        <v>4.26</v>
      </c>
      <c r="N6" s="4">
        <v>253105</v>
      </c>
      <c r="O6" s="4">
        <f t="shared" si="2"/>
        <v>23.018068396277695</v>
      </c>
      <c r="P6" s="18">
        <f t="shared" si="3"/>
        <v>73147345</v>
      </c>
      <c r="Q6" s="15" t="str" cm="1">
        <f t="array" ref="Q6">_xlfn.IFS(G6&lt;200,"&lt;₹200",G6&lt;=500,"₹200-₹500",G6&gt;500,"&gt;₹500")</f>
        <v>₹200-₹500</v>
      </c>
      <c r="R6" t="s">
        <v>4835</v>
      </c>
      <c r="S6" t="s">
        <v>4839</v>
      </c>
      <c r="T6" t="s">
        <v>4840</v>
      </c>
    </row>
    <row r="7" spans="1:20" x14ac:dyDescent="0.25">
      <c r="A7" t="s">
        <v>3250</v>
      </c>
      <c r="B7" t="s">
        <v>3251</v>
      </c>
      <c r="C7" t="s">
        <v>13075</v>
      </c>
      <c r="D7" t="s">
        <v>13113</v>
      </c>
      <c r="E7" t="s">
        <v>13117</v>
      </c>
      <c r="F7" t="s">
        <v>13118</v>
      </c>
      <c r="G7" s="17">
        <v>8499</v>
      </c>
      <c r="H7" s="17">
        <v>10999</v>
      </c>
      <c r="I7" s="8">
        <v>0.23</v>
      </c>
      <c r="J7" s="8" t="str">
        <f t="shared" si="0"/>
        <v>No</v>
      </c>
      <c r="K7" s="9">
        <v>4.0999999999999996</v>
      </c>
      <c r="L7" s="9">
        <v>4</v>
      </c>
      <c r="M7" s="9">
        <f t="shared" si="1"/>
        <v>4.1000000000000005</v>
      </c>
      <c r="N7" s="4">
        <v>313836</v>
      </c>
      <c r="O7" s="4">
        <f t="shared" si="2"/>
        <v>22.536486989071296</v>
      </c>
      <c r="P7" s="18">
        <f t="shared" si="3"/>
        <v>2667292164</v>
      </c>
      <c r="Q7" s="15" t="str" cm="1">
        <f t="array" ref="Q7">_xlfn.IFS(G7&lt;200,"&lt;₹200",G7&lt;=500,"₹200-₹500",G7&gt;500,"&gt;₹500")</f>
        <v>&gt;₹500</v>
      </c>
      <c r="R7" t="s">
        <v>3252</v>
      </c>
      <c r="S7" t="s">
        <v>3256</v>
      </c>
      <c r="T7" t="s">
        <v>3257</v>
      </c>
    </row>
    <row r="8" spans="1:20" x14ac:dyDescent="0.25">
      <c r="A8" t="s">
        <v>3260</v>
      </c>
      <c r="B8" t="s">
        <v>3261</v>
      </c>
      <c r="C8" t="s">
        <v>13075</v>
      </c>
      <c r="D8" t="s">
        <v>13113</v>
      </c>
      <c r="E8" t="s">
        <v>13117</v>
      </c>
      <c r="F8" t="s">
        <v>13118</v>
      </c>
      <c r="G8" s="17">
        <v>6499</v>
      </c>
      <c r="H8" s="17">
        <v>8499</v>
      </c>
      <c r="I8" s="8">
        <v>0.24</v>
      </c>
      <c r="J8" s="8" t="str">
        <f t="shared" si="0"/>
        <v>No</v>
      </c>
      <c r="K8" s="9">
        <v>4.0999999999999996</v>
      </c>
      <c r="L8" s="9">
        <v>4</v>
      </c>
      <c r="M8" s="9">
        <f t="shared" si="1"/>
        <v>4.1000000000000005</v>
      </c>
      <c r="N8" s="4">
        <v>313836</v>
      </c>
      <c r="O8" s="4">
        <f t="shared" si="2"/>
        <v>22.536486989071296</v>
      </c>
      <c r="P8" s="18">
        <f t="shared" si="3"/>
        <v>2039620164</v>
      </c>
      <c r="Q8" s="15" t="str" cm="1">
        <f t="array" ref="Q8">_xlfn.IFS(G8&lt;200,"&lt;₹200",G8&lt;=500,"₹200-₹500",G8&gt;500,"&gt;₹500")</f>
        <v>&gt;₹500</v>
      </c>
      <c r="R8" t="s">
        <v>3262</v>
      </c>
      <c r="S8" t="s">
        <v>3256</v>
      </c>
      <c r="T8" t="s">
        <v>3257</v>
      </c>
    </row>
    <row r="9" spans="1:20" x14ac:dyDescent="0.25">
      <c r="A9" t="s">
        <v>3956</v>
      </c>
      <c r="B9" t="s">
        <v>3957</v>
      </c>
      <c r="C9" t="s">
        <v>13075</v>
      </c>
      <c r="D9" t="s">
        <v>13113</v>
      </c>
      <c r="E9" t="s">
        <v>13117</v>
      </c>
      <c r="F9" t="s">
        <v>13118</v>
      </c>
      <c r="G9" s="17">
        <v>6499</v>
      </c>
      <c r="H9" s="17">
        <v>7999</v>
      </c>
      <c r="I9" s="8">
        <v>0.19</v>
      </c>
      <c r="J9" s="8" t="str">
        <f t="shared" si="0"/>
        <v>No</v>
      </c>
      <c r="K9" s="9">
        <v>4.0999999999999996</v>
      </c>
      <c r="L9" s="9">
        <v>4</v>
      </c>
      <c r="M9" s="9">
        <f t="shared" si="1"/>
        <v>4.1000000000000005</v>
      </c>
      <c r="N9" s="4">
        <v>313832</v>
      </c>
      <c r="O9" s="4">
        <f t="shared" si="2"/>
        <v>22.536464294249164</v>
      </c>
      <c r="P9" s="18">
        <f t="shared" si="3"/>
        <v>2039594168</v>
      </c>
      <c r="Q9" s="15" t="str" cm="1">
        <f t="array" ref="Q9">_xlfn.IFS(G9&lt;200,"&lt;₹200",G9&lt;=500,"₹200-₹500",G9&gt;500,"&gt;₹500")</f>
        <v>&gt;₹500</v>
      </c>
      <c r="R9" t="s">
        <v>3958</v>
      </c>
      <c r="S9" t="s">
        <v>3256</v>
      </c>
      <c r="T9" t="s">
        <v>3257</v>
      </c>
    </row>
    <row r="10" spans="1:20" x14ac:dyDescent="0.25">
      <c r="A10" t="s">
        <v>4673</v>
      </c>
      <c r="B10" t="s">
        <v>4674</v>
      </c>
      <c r="C10" t="s">
        <v>13075</v>
      </c>
      <c r="D10" t="s">
        <v>13113</v>
      </c>
      <c r="E10" t="s">
        <v>13117</v>
      </c>
      <c r="F10" t="s">
        <v>13118</v>
      </c>
      <c r="G10" s="17">
        <v>7499</v>
      </c>
      <c r="H10" s="17">
        <v>9499</v>
      </c>
      <c r="I10" s="8">
        <v>0.21</v>
      </c>
      <c r="J10" s="8" t="str">
        <f t="shared" si="0"/>
        <v>No</v>
      </c>
      <c r="K10" s="9">
        <v>4.0999999999999996</v>
      </c>
      <c r="L10" s="9">
        <v>4</v>
      </c>
      <c r="M10" s="9">
        <f t="shared" si="1"/>
        <v>4.0999999999999996</v>
      </c>
      <c r="N10" s="4">
        <v>313832</v>
      </c>
      <c r="O10" s="4">
        <f t="shared" si="2"/>
        <v>22.536464294249161</v>
      </c>
      <c r="P10" s="18">
        <f t="shared" si="3"/>
        <v>2353426168</v>
      </c>
      <c r="Q10" s="15" t="str" cm="1">
        <f t="array" ref="Q10">_xlfn.IFS(G10&lt;200,"&lt;₹200",G10&lt;=500,"₹200-₹500",G10&gt;500,"&gt;₹500")</f>
        <v>&gt;₹500</v>
      </c>
      <c r="R10" t="s">
        <v>4675</v>
      </c>
      <c r="S10" t="s">
        <v>3256</v>
      </c>
      <c r="T10" t="s">
        <v>3257</v>
      </c>
    </row>
    <row r="11" spans="1:20" x14ac:dyDescent="0.25">
      <c r="A11" t="s">
        <v>5892</v>
      </c>
      <c r="B11" t="s">
        <v>5893</v>
      </c>
      <c r="C11" t="s">
        <v>13084</v>
      </c>
      <c r="D11" t="s">
        <v>13139</v>
      </c>
      <c r="E11" t="s">
        <v>13140</v>
      </c>
      <c r="F11" t="s">
        <v>13140</v>
      </c>
      <c r="G11" s="17">
        <v>579</v>
      </c>
      <c r="H11" s="17">
        <v>1400</v>
      </c>
      <c r="I11" s="8">
        <v>0.59</v>
      </c>
      <c r="J11" s="8" t="str">
        <f t="shared" si="0"/>
        <v>Yes</v>
      </c>
      <c r="K11" s="9">
        <v>4.3</v>
      </c>
      <c r="L11" s="9">
        <v>4</v>
      </c>
      <c r="M11" s="9">
        <f t="shared" si="1"/>
        <v>4.2555555555555564</v>
      </c>
      <c r="N11" s="4">
        <v>189104</v>
      </c>
      <c r="O11" s="4">
        <f t="shared" si="2"/>
        <v>22.455302817262975</v>
      </c>
      <c r="P11" s="18">
        <f t="shared" si="3"/>
        <v>109491216</v>
      </c>
      <c r="Q11" s="15" t="str" cm="1">
        <f t="array" ref="Q11">_xlfn.IFS(G11&lt;200,"&lt;₹200",G11&lt;=500,"₹200-₹500",G11&gt;500,"&gt;₹500")</f>
        <v>&gt;₹500</v>
      </c>
      <c r="R11" t="s">
        <v>5894</v>
      </c>
      <c r="S11" t="s">
        <v>5898</v>
      </c>
      <c r="T11" t="s">
        <v>5899</v>
      </c>
    </row>
    <row r="12" spans="1:20" x14ac:dyDescent="0.25">
      <c r="A12" t="s">
        <v>3441</v>
      </c>
      <c r="B12" t="s">
        <v>3442</v>
      </c>
      <c r="C12" t="s">
        <v>13075</v>
      </c>
      <c r="D12" t="s">
        <v>13092</v>
      </c>
      <c r="E12" t="s">
        <v>13119</v>
      </c>
      <c r="F12" t="s">
        <v>13120</v>
      </c>
      <c r="G12" s="17">
        <v>1149</v>
      </c>
      <c r="H12" s="17">
        <v>3999</v>
      </c>
      <c r="I12" s="8">
        <v>0.71</v>
      </c>
      <c r="J12" s="8" t="str">
        <f t="shared" si="0"/>
        <v>Yes</v>
      </c>
      <c r="K12" s="9">
        <v>4.3</v>
      </c>
      <c r="L12" s="9">
        <v>4</v>
      </c>
      <c r="M12" s="9">
        <f t="shared" si="1"/>
        <v>4.3444444444444441</v>
      </c>
      <c r="N12" s="4">
        <v>140036</v>
      </c>
      <c r="O12" s="4">
        <f t="shared" si="2"/>
        <v>22.357565935015657</v>
      </c>
      <c r="P12" s="18">
        <f t="shared" si="3"/>
        <v>160901364</v>
      </c>
      <c r="Q12" s="15" t="str" cm="1">
        <f t="array" ref="Q12">_xlfn.IFS(G12&lt;200,"&lt;₹200",G12&lt;=500,"₹200-₹500",G12&gt;500,"&gt;₹500")</f>
        <v>&gt;₹500</v>
      </c>
      <c r="R12" t="s">
        <v>3443</v>
      </c>
      <c r="S12" t="s">
        <v>3447</v>
      </c>
      <c r="T12" t="s">
        <v>3448</v>
      </c>
    </row>
    <row r="13" spans="1:20" x14ac:dyDescent="0.25">
      <c r="A13" t="s">
        <v>3588</v>
      </c>
      <c r="B13" t="s">
        <v>3589</v>
      </c>
      <c r="C13" t="s">
        <v>13075</v>
      </c>
      <c r="D13" t="s">
        <v>13092</v>
      </c>
      <c r="E13" t="s">
        <v>13119</v>
      </c>
      <c r="F13" t="s">
        <v>13120</v>
      </c>
      <c r="G13" s="17">
        <v>599</v>
      </c>
      <c r="H13" s="17">
        <v>1899</v>
      </c>
      <c r="I13" s="8">
        <v>0.68</v>
      </c>
      <c r="J13" s="8" t="str">
        <f t="shared" si="0"/>
        <v>Yes</v>
      </c>
      <c r="K13" s="9">
        <v>4.3</v>
      </c>
      <c r="L13" s="9">
        <v>4</v>
      </c>
      <c r="M13" s="9">
        <f t="shared" si="1"/>
        <v>4.3499999999999996</v>
      </c>
      <c r="N13" s="4">
        <v>140036</v>
      </c>
      <c r="O13" s="4">
        <f t="shared" si="2"/>
        <v>22.386156172784219</v>
      </c>
      <c r="P13" s="18">
        <f t="shared" si="3"/>
        <v>83881564</v>
      </c>
      <c r="Q13" s="15" t="str" cm="1">
        <f t="array" ref="Q13">_xlfn.IFS(G13&lt;200,"&lt;₹200",G13&lt;=500,"₹200-₹500",G13&gt;500,"&gt;₹500")</f>
        <v>&gt;₹500</v>
      </c>
      <c r="R13" t="s">
        <v>3443</v>
      </c>
      <c r="S13" t="s">
        <v>3447</v>
      </c>
      <c r="T13" t="s">
        <v>3448</v>
      </c>
    </row>
    <row r="14" spans="1:20" x14ac:dyDescent="0.25">
      <c r="A14" t="s">
        <v>8604</v>
      </c>
      <c r="B14" t="s">
        <v>8605</v>
      </c>
      <c r="C14" t="s">
        <v>13156</v>
      </c>
      <c r="D14" t="s">
        <v>13257</v>
      </c>
      <c r="E14" t="s">
        <v>13258</v>
      </c>
      <c r="F14" t="s">
        <v>13259</v>
      </c>
      <c r="G14" s="17">
        <v>199</v>
      </c>
      <c r="H14" s="17">
        <v>495</v>
      </c>
      <c r="I14" s="8">
        <v>0.6</v>
      </c>
      <c r="J14" s="8" t="str">
        <f t="shared" si="0"/>
        <v>Yes</v>
      </c>
      <c r="K14" s="9">
        <v>4.0999999999999996</v>
      </c>
      <c r="L14" s="9">
        <v>4</v>
      </c>
      <c r="M14" s="9">
        <f t="shared" si="1"/>
        <v>4.0999999999999996</v>
      </c>
      <c r="N14" s="4">
        <v>270563</v>
      </c>
      <c r="O14" s="4">
        <f t="shared" si="2"/>
        <v>22.272307044614447</v>
      </c>
      <c r="P14" s="18">
        <f t="shared" si="3"/>
        <v>53842037</v>
      </c>
      <c r="Q14" s="15" t="str" cm="1">
        <f t="array" ref="Q14">_xlfn.IFS(G14&lt;200,"&lt;₹200",G14&lt;=500,"₹200-₹500",G14&gt;500,"&gt;₹500")</f>
        <v>&lt;₹200</v>
      </c>
      <c r="R14" t="s">
        <v>8607</v>
      </c>
      <c r="S14" t="s">
        <v>8611</v>
      </c>
      <c r="T14" t="s">
        <v>8612</v>
      </c>
    </row>
    <row r="15" spans="1:20" x14ac:dyDescent="0.25">
      <c r="A15" t="s">
        <v>2977</v>
      </c>
      <c r="B15" t="s">
        <v>2978</v>
      </c>
      <c r="C15" t="s">
        <v>13075</v>
      </c>
      <c r="D15" t="s">
        <v>13113</v>
      </c>
      <c r="E15" t="s">
        <v>13114</v>
      </c>
      <c r="F15" t="s">
        <v>13115</v>
      </c>
      <c r="G15" s="17">
        <v>2049</v>
      </c>
      <c r="H15" s="17">
        <v>2199</v>
      </c>
      <c r="I15" s="8">
        <v>7.0000000000000007E-2</v>
      </c>
      <c r="J15" s="8" t="str">
        <f t="shared" si="0"/>
        <v>No</v>
      </c>
      <c r="K15" s="9">
        <v>4.3</v>
      </c>
      <c r="L15" s="9">
        <v>4</v>
      </c>
      <c r="M15" s="9">
        <f t="shared" si="1"/>
        <v>4.166666666666667</v>
      </c>
      <c r="N15" s="4">
        <v>178912</v>
      </c>
      <c r="O15" s="4">
        <f t="shared" si="2"/>
        <v>21.886007908297167</v>
      </c>
      <c r="P15" s="18">
        <f t="shared" si="3"/>
        <v>366590688</v>
      </c>
      <c r="Q15" s="15" t="str" cm="1">
        <f t="array" ref="Q15">_xlfn.IFS(G15&lt;200,"&lt;₹200",G15&lt;=500,"₹200-₹500",G15&gt;500,"&gt;₹500")</f>
        <v>&gt;₹500</v>
      </c>
      <c r="R15" t="s">
        <v>2980</v>
      </c>
      <c r="S15" t="s">
        <v>2984</v>
      </c>
      <c r="T15" t="s">
        <v>2985</v>
      </c>
    </row>
    <row r="16" spans="1:20" x14ac:dyDescent="0.25">
      <c r="A16" t="s">
        <v>1681</v>
      </c>
      <c r="B16" t="s">
        <v>1682</v>
      </c>
      <c r="C16" t="s">
        <v>13084</v>
      </c>
      <c r="D16" t="s">
        <v>13085</v>
      </c>
      <c r="E16" t="s">
        <v>13086</v>
      </c>
      <c r="F16" t="s">
        <v>13087</v>
      </c>
      <c r="G16" s="17">
        <v>709</v>
      </c>
      <c r="H16" s="17">
        <v>1999</v>
      </c>
      <c r="I16" s="8">
        <v>0.65</v>
      </c>
      <c r="J16" s="8" t="str">
        <f t="shared" si="0"/>
        <v>Yes</v>
      </c>
      <c r="K16" s="9">
        <v>4.0999999999999996</v>
      </c>
      <c r="L16" s="9">
        <v>4</v>
      </c>
      <c r="M16" s="9">
        <f t="shared" si="1"/>
        <v>4.1621052631578941</v>
      </c>
      <c r="N16" s="4">
        <v>178817</v>
      </c>
      <c r="O16" s="4">
        <f t="shared" si="2"/>
        <v>21.861088437889482</v>
      </c>
      <c r="P16" s="18">
        <f t="shared" si="3"/>
        <v>126781253</v>
      </c>
      <c r="Q16" s="15" t="str" cm="1">
        <f t="array" ref="Q16">_xlfn.IFS(G16&lt;200,"&lt;₹200",G16&lt;=500,"₹200-₹500",G16&gt;500,"&gt;₹500")</f>
        <v>&gt;₹500</v>
      </c>
      <c r="R16" t="s">
        <v>1683</v>
      </c>
      <c r="S16" t="s">
        <v>1687</v>
      </c>
      <c r="T16" t="s">
        <v>13033</v>
      </c>
    </row>
    <row r="17" spans="1:20" x14ac:dyDescent="0.25">
      <c r="A17" t="s">
        <v>3144</v>
      </c>
      <c r="B17" t="s">
        <v>3145</v>
      </c>
      <c r="C17" t="s">
        <v>13075</v>
      </c>
      <c r="D17" t="s">
        <v>13113</v>
      </c>
      <c r="E17" t="s">
        <v>13114</v>
      </c>
      <c r="F17" t="s">
        <v>13115</v>
      </c>
      <c r="G17" s="17">
        <v>1149</v>
      </c>
      <c r="H17" s="17">
        <v>2199</v>
      </c>
      <c r="I17" s="8">
        <v>0.48</v>
      </c>
      <c r="J17" s="8" t="str">
        <f t="shared" si="0"/>
        <v>No</v>
      </c>
      <c r="K17" s="9">
        <v>4.3</v>
      </c>
      <c r="L17" s="9">
        <v>4</v>
      </c>
      <c r="M17" s="9">
        <f t="shared" si="1"/>
        <v>4.1615384615384619</v>
      </c>
      <c r="N17" s="4">
        <v>178912</v>
      </c>
      <c r="O17" s="4">
        <f t="shared" si="2"/>
        <v>21.859071283179262</v>
      </c>
      <c r="P17" s="18">
        <f t="shared" si="3"/>
        <v>205569888</v>
      </c>
      <c r="Q17" s="15" t="str" cm="1">
        <f t="array" ref="Q17">_xlfn.IFS(G17&lt;200,"&lt;₹200",G17&lt;=500,"₹200-₹500",G17&gt;500,"&gt;₹500")</f>
        <v>&gt;₹500</v>
      </c>
      <c r="R17" t="s">
        <v>3146</v>
      </c>
      <c r="S17" t="s">
        <v>2984</v>
      </c>
      <c r="T17" t="s">
        <v>2985</v>
      </c>
    </row>
    <row r="18" spans="1:20" x14ac:dyDescent="0.25">
      <c r="A18" t="s">
        <v>5743</v>
      </c>
      <c r="B18" t="s">
        <v>5744</v>
      </c>
      <c r="C18" t="s">
        <v>13084</v>
      </c>
      <c r="D18" t="s">
        <v>13088</v>
      </c>
      <c r="E18" t="s">
        <v>13167</v>
      </c>
      <c r="F18" t="s">
        <v>13167</v>
      </c>
      <c r="G18" s="17">
        <v>1469</v>
      </c>
      <c r="H18" s="17">
        <v>2499</v>
      </c>
      <c r="I18" s="8">
        <v>0.41</v>
      </c>
      <c r="J18" s="8" t="str">
        <f t="shared" si="0"/>
        <v>No</v>
      </c>
      <c r="K18" s="9">
        <v>4.2</v>
      </c>
      <c r="L18" s="9">
        <v>4</v>
      </c>
      <c r="M18" s="9">
        <f t="shared" si="1"/>
        <v>4.2</v>
      </c>
      <c r="N18" s="4">
        <v>156638</v>
      </c>
      <c r="O18" s="4">
        <f t="shared" si="2"/>
        <v>21.818579587920567</v>
      </c>
      <c r="P18" s="18">
        <f t="shared" si="3"/>
        <v>230101222</v>
      </c>
      <c r="Q18" s="15" t="str" cm="1">
        <f t="array" ref="Q18">_xlfn.IFS(G18&lt;200,"&lt;₹200",G18&lt;=500,"₹200-₹500",G18&gt;500,"&gt;₹500")</f>
        <v>&gt;₹500</v>
      </c>
      <c r="R18" t="s">
        <v>5745</v>
      </c>
      <c r="S18" t="s">
        <v>5749</v>
      </c>
      <c r="T18" t="s">
        <v>5750</v>
      </c>
    </row>
    <row r="19" spans="1:20" x14ac:dyDescent="0.25">
      <c r="A19" t="s">
        <v>3116</v>
      </c>
      <c r="B19" t="s">
        <v>3117</v>
      </c>
      <c r="C19" t="s">
        <v>13075</v>
      </c>
      <c r="D19" t="s">
        <v>13122</v>
      </c>
      <c r="E19" t="s">
        <v>13123</v>
      </c>
      <c r="F19" t="s">
        <v>13124</v>
      </c>
      <c r="G19" s="17">
        <v>349</v>
      </c>
      <c r="H19" s="17">
        <v>999</v>
      </c>
      <c r="I19" s="8">
        <v>0.65</v>
      </c>
      <c r="J19" s="8" t="str">
        <f t="shared" si="0"/>
        <v>Yes</v>
      </c>
      <c r="K19" s="9">
        <v>4.0999999999999996</v>
      </c>
      <c r="L19" s="9">
        <v>4</v>
      </c>
      <c r="M19" s="9">
        <f t="shared" si="1"/>
        <v>3.8941176470588239</v>
      </c>
      <c r="N19" s="4">
        <v>363713</v>
      </c>
      <c r="O19" s="4">
        <f t="shared" si="2"/>
        <v>21.654253717717484</v>
      </c>
      <c r="P19" s="18">
        <f t="shared" si="3"/>
        <v>126935837</v>
      </c>
      <c r="Q19" s="15" t="str" cm="1">
        <f t="array" ref="Q19">_xlfn.IFS(G19&lt;200,"&lt;₹200",G19&lt;=500,"₹200-₹500",G19&gt;500,"&gt;₹500")</f>
        <v>₹200-₹500</v>
      </c>
      <c r="R19" t="s">
        <v>3118</v>
      </c>
      <c r="S19" t="s">
        <v>3122</v>
      </c>
      <c r="T19" t="s">
        <v>3123</v>
      </c>
    </row>
    <row r="20" spans="1:20" x14ac:dyDescent="0.25">
      <c r="A20" t="s">
        <v>3466</v>
      </c>
      <c r="B20" t="s">
        <v>3467</v>
      </c>
      <c r="C20" t="s">
        <v>13075</v>
      </c>
      <c r="D20" t="s">
        <v>13122</v>
      </c>
      <c r="E20" t="s">
        <v>13123</v>
      </c>
      <c r="F20" t="s">
        <v>13124</v>
      </c>
      <c r="G20" s="17">
        <v>379</v>
      </c>
      <c r="H20" s="17">
        <v>999</v>
      </c>
      <c r="I20" s="8">
        <v>0.62</v>
      </c>
      <c r="J20" s="8" t="str">
        <f t="shared" si="0"/>
        <v>Yes</v>
      </c>
      <c r="K20" s="9">
        <v>4.0999999999999996</v>
      </c>
      <c r="L20" s="9">
        <v>4</v>
      </c>
      <c r="M20" s="9">
        <f t="shared" si="1"/>
        <v>3.89</v>
      </c>
      <c r="N20" s="4">
        <v>363713</v>
      </c>
      <c r="O20" s="4">
        <f t="shared" si="2"/>
        <v>21.631356470583945</v>
      </c>
      <c r="P20" s="18">
        <f t="shared" si="3"/>
        <v>137847227</v>
      </c>
      <c r="Q20" s="15" t="str" cm="1">
        <f t="array" ref="Q20">_xlfn.IFS(G20&lt;200,"&lt;₹200",G20&lt;=500,"₹200-₹500",G20&gt;500,"&gt;₹500")</f>
        <v>₹200-₹500</v>
      </c>
      <c r="R20" t="s">
        <v>3468</v>
      </c>
      <c r="S20" t="s">
        <v>3122</v>
      </c>
      <c r="T20" t="s">
        <v>3123</v>
      </c>
    </row>
    <row r="21" spans="1:20" x14ac:dyDescent="0.25">
      <c r="A21" t="s">
        <v>6731</v>
      </c>
      <c r="B21" t="s">
        <v>6732</v>
      </c>
      <c r="C21" t="s">
        <v>13084</v>
      </c>
      <c r="D21" t="s">
        <v>13201</v>
      </c>
      <c r="E21" t="s">
        <v>13212</v>
      </c>
      <c r="F21" t="s">
        <v>13221</v>
      </c>
      <c r="G21" s="17">
        <v>1815</v>
      </c>
      <c r="H21" s="17">
        <v>3100</v>
      </c>
      <c r="I21" s="8">
        <v>0.41</v>
      </c>
      <c r="J21" s="8" t="str">
        <f t="shared" si="0"/>
        <v>No</v>
      </c>
      <c r="K21" s="9">
        <v>4.5</v>
      </c>
      <c r="L21" s="9">
        <v>5</v>
      </c>
      <c r="M21" s="9">
        <f t="shared" si="1"/>
        <v>4.3499999999999996</v>
      </c>
      <c r="N21" s="4">
        <v>92925</v>
      </c>
      <c r="O21" s="4">
        <f t="shared" si="2"/>
        <v>21.611397008549833</v>
      </c>
      <c r="P21" s="18">
        <f t="shared" si="3"/>
        <v>168658875</v>
      </c>
      <c r="Q21" s="15" t="str" cm="1">
        <f t="array" ref="Q21">_xlfn.IFS(G21&lt;200,"&lt;₹200",G21&lt;=500,"₹200-₹500",G21&gt;500,"&gt;₹500")</f>
        <v>&gt;₹500</v>
      </c>
      <c r="R21" t="s">
        <v>6734</v>
      </c>
      <c r="S21" t="s">
        <v>6738</v>
      </c>
      <c r="T21" t="s">
        <v>6739</v>
      </c>
    </row>
    <row r="22" spans="1:20" x14ac:dyDescent="0.25">
      <c r="A22" t="s">
        <v>4814</v>
      </c>
      <c r="B22" t="s">
        <v>4815</v>
      </c>
      <c r="C22" t="s">
        <v>13075</v>
      </c>
      <c r="D22" t="s">
        <v>13122</v>
      </c>
      <c r="E22" t="s">
        <v>13123</v>
      </c>
      <c r="F22" t="s">
        <v>13124</v>
      </c>
      <c r="G22" s="17">
        <v>365</v>
      </c>
      <c r="H22" s="17">
        <v>999</v>
      </c>
      <c r="I22" s="8">
        <v>0.63</v>
      </c>
      <c r="J22" s="8" t="str">
        <f t="shared" si="0"/>
        <v>Yes</v>
      </c>
      <c r="K22" s="9">
        <v>4.0999999999999996</v>
      </c>
      <c r="L22" s="9">
        <v>4</v>
      </c>
      <c r="M22" s="9">
        <f t="shared" si="1"/>
        <v>3.8857142857142852</v>
      </c>
      <c r="N22" s="4">
        <v>363711</v>
      </c>
      <c r="O22" s="4">
        <f t="shared" si="2"/>
        <v>21.60751536239691</v>
      </c>
      <c r="P22" s="18">
        <f t="shared" si="3"/>
        <v>132754515</v>
      </c>
      <c r="Q22" s="15" t="str" cm="1">
        <f t="array" ref="Q22">_xlfn.IFS(G22&lt;200,"&lt;₹200",G22&lt;=500,"₹200-₹500",G22&gt;500,"&gt;₹500")</f>
        <v>₹200-₹500</v>
      </c>
      <c r="R22" t="s">
        <v>3468</v>
      </c>
      <c r="S22" t="s">
        <v>3122</v>
      </c>
      <c r="T22" t="s">
        <v>3123</v>
      </c>
    </row>
    <row r="23" spans="1:20" x14ac:dyDescent="0.25">
      <c r="A23" t="s">
        <v>536</v>
      </c>
      <c r="B23" t="s">
        <v>537</v>
      </c>
      <c r="C23" t="s">
        <v>13084</v>
      </c>
      <c r="D23" t="s">
        <v>13088</v>
      </c>
      <c r="E23" t="s">
        <v>13089</v>
      </c>
      <c r="F23" t="s">
        <v>13090</v>
      </c>
      <c r="G23" s="17">
        <v>649</v>
      </c>
      <c r="H23" s="17">
        <v>1399</v>
      </c>
      <c r="I23" s="8">
        <v>0.54</v>
      </c>
      <c r="J23" s="8" t="str">
        <f t="shared" si="0"/>
        <v>Yes</v>
      </c>
      <c r="K23" s="9">
        <v>4.2</v>
      </c>
      <c r="L23" s="9">
        <v>4</v>
      </c>
      <c r="M23" s="9">
        <f t="shared" si="1"/>
        <v>4.0928571428571434</v>
      </c>
      <c r="N23" s="4">
        <v>179691</v>
      </c>
      <c r="O23" s="4">
        <f t="shared" si="2"/>
        <v>21.506035495999054</v>
      </c>
      <c r="P23" s="18">
        <f t="shared" si="3"/>
        <v>116619459</v>
      </c>
      <c r="Q23" s="15" t="str" cm="1">
        <f t="array" ref="Q23">_xlfn.IFS(G23&lt;200,"&lt;₹200",G23&lt;=500,"₹200-₹500",G23&gt;500,"&gt;₹500")</f>
        <v>&gt;₹500</v>
      </c>
      <c r="R23" t="s">
        <v>538</v>
      </c>
      <c r="S23" t="s">
        <v>103</v>
      </c>
      <c r="T23" t="s">
        <v>104</v>
      </c>
    </row>
    <row r="24" spans="1:20" x14ac:dyDescent="0.25">
      <c r="A24" t="s">
        <v>96</v>
      </c>
      <c r="B24" t="s">
        <v>97</v>
      </c>
      <c r="C24" t="s">
        <v>13084</v>
      </c>
      <c r="D24" t="s">
        <v>13088</v>
      </c>
      <c r="E24" t="s">
        <v>13089</v>
      </c>
      <c r="F24" t="s">
        <v>13090</v>
      </c>
      <c r="G24" s="17">
        <v>499</v>
      </c>
      <c r="H24" s="17">
        <v>999</v>
      </c>
      <c r="I24" s="8">
        <v>0.5</v>
      </c>
      <c r="J24" s="8" t="str">
        <f t="shared" si="0"/>
        <v>Yes</v>
      </c>
      <c r="K24" s="9">
        <v>4.2</v>
      </c>
      <c r="L24" s="9">
        <v>4</v>
      </c>
      <c r="M24" s="9">
        <f t="shared" si="1"/>
        <v>4.0846153846153852</v>
      </c>
      <c r="N24" s="4">
        <v>179691</v>
      </c>
      <c r="O24" s="4">
        <f t="shared" si="2"/>
        <v>21.462728940429184</v>
      </c>
      <c r="P24" s="18">
        <f t="shared" si="3"/>
        <v>89665809</v>
      </c>
      <c r="Q24" s="15" t="str" cm="1">
        <f t="array" ref="Q24">_xlfn.IFS(G24&lt;200,"&lt;₹200",G24&lt;=500,"₹200-₹500",G24&gt;500,"&gt;₹500")</f>
        <v>₹200-₹500</v>
      </c>
      <c r="R24" t="s">
        <v>99</v>
      </c>
      <c r="S24" t="s">
        <v>103</v>
      </c>
      <c r="T24" t="s">
        <v>104</v>
      </c>
    </row>
    <row r="25" spans="1:20" x14ac:dyDescent="0.25">
      <c r="A25" t="s">
        <v>1287</v>
      </c>
      <c r="B25" t="s">
        <v>1288</v>
      </c>
      <c r="C25" t="s">
        <v>13084</v>
      </c>
      <c r="D25" t="s">
        <v>13088</v>
      </c>
      <c r="E25" t="s">
        <v>13089</v>
      </c>
      <c r="F25" t="s">
        <v>13090</v>
      </c>
      <c r="G25" s="17">
        <v>749</v>
      </c>
      <c r="H25" s="17">
        <v>1339</v>
      </c>
      <c r="I25" s="8">
        <v>0.44</v>
      </c>
      <c r="J25" s="8" t="str">
        <f t="shared" si="0"/>
        <v>No</v>
      </c>
      <c r="K25" s="9">
        <v>4.2</v>
      </c>
      <c r="L25" s="9">
        <v>4</v>
      </c>
      <c r="M25" s="9">
        <f t="shared" si="1"/>
        <v>4.0750000000000011</v>
      </c>
      <c r="N25" s="4">
        <v>179692</v>
      </c>
      <c r="O25" s="4">
        <f t="shared" si="2"/>
        <v>21.412214474367168</v>
      </c>
      <c r="P25" s="18">
        <f t="shared" si="3"/>
        <v>134589308</v>
      </c>
      <c r="Q25" s="15" t="str" cm="1">
        <f t="array" ref="Q25">_xlfn.IFS(G25&lt;200,"&lt;₹200",G25&lt;=500,"₹200-₹500",G25&gt;500,"&gt;₹500")</f>
        <v>&gt;₹500</v>
      </c>
      <c r="R25" t="s">
        <v>1289</v>
      </c>
      <c r="S25" t="s">
        <v>103</v>
      </c>
      <c r="T25" t="s">
        <v>104</v>
      </c>
    </row>
    <row r="26" spans="1:20" x14ac:dyDescent="0.25">
      <c r="A26" t="s">
        <v>5667</v>
      </c>
      <c r="B26" t="s">
        <v>5668</v>
      </c>
      <c r="C26" t="s">
        <v>13084</v>
      </c>
      <c r="D26" t="s">
        <v>13088</v>
      </c>
      <c r="E26" t="s">
        <v>13089</v>
      </c>
      <c r="F26" t="s">
        <v>13183</v>
      </c>
      <c r="G26" s="17">
        <v>599</v>
      </c>
      <c r="H26" s="17">
        <v>899</v>
      </c>
      <c r="I26" s="8">
        <v>0.33</v>
      </c>
      <c r="J26" s="8" t="str">
        <f t="shared" si="0"/>
        <v>No</v>
      </c>
      <c r="K26" s="9">
        <v>4.3</v>
      </c>
      <c r="L26" s="9">
        <v>4</v>
      </c>
      <c r="M26" s="9">
        <f t="shared" si="1"/>
        <v>4.3</v>
      </c>
      <c r="N26" s="4">
        <v>95116</v>
      </c>
      <c r="O26" s="4">
        <f t="shared" si="2"/>
        <v>21.406510019775542</v>
      </c>
      <c r="P26" s="18">
        <f t="shared" si="3"/>
        <v>56974484</v>
      </c>
      <c r="Q26" s="15" t="str" cm="1">
        <f t="array" ref="Q26">_xlfn.IFS(G26&lt;200,"&lt;₹200",G26&lt;=500,"₹200-₹500",G26&gt;500,"&gt;₹500")</f>
        <v>&gt;₹500</v>
      </c>
      <c r="R26" t="s">
        <v>5670</v>
      </c>
      <c r="S26" t="s">
        <v>5674</v>
      </c>
      <c r="T26" t="s">
        <v>5675</v>
      </c>
    </row>
    <row r="27" spans="1:20" x14ac:dyDescent="0.25">
      <c r="A27" t="s">
        <v>6565</v>
      </c>
      <c r="B27" t="s">
        <v>6566</v>
      </c>
      <c r="C27" t="s">
        <v>13084</v>
      </c>
      <c r="D27" t="s">
        <v>13139</v>
      </c>
      <c r="E27" t="s">
        <v>13160</v>
      </c>
      <c r="F27" t="s">
        <v>13160</v>
      </c>
      <c r="G27" s="17">
        <v>5599</v>
      </c>
      <c r="H27" s="17">
        <v>7350</v>
      </c>
      <c r="I27" s="8">
        <v>0.24</v>
      </c>
      <c r="J27" s="8" t="str">
        <f t="shared" si="0"/>
        <v>No</v>
      </c>
      <c r="K27" s="9">
        <v>4.4000000000000004</v>
      </c>
      <c r="L27" s="9">
        <v>4</v>
      </c>
      <c r="M27" s="9">
        <f t="shared" si="1"/>
        <v>4.4000000000000004</v>
      </c>
      <c r="N27" s="4">
        <v>73005</v>
      </c>
      <c r="O27" s="4">
        <f t="shared" si="2"/>
        <v>21.398777637998066</v>
      </c>
      <c r="P27" s="18">
        <f t="shared" si="3"/>
        <v>408754995</v>
      </c>
      <c r="Q27" s="15" t="str" cm="1">
        <f t="array" ref="Q27">_xlfn.IFS(G27&lt;200,"&lt;₹200",G27&lt;=500,"₹200-₹500",G27&gt;500,"&gt;₹500")</f>
        <v>&gt;₹500</v>
      </c>
      <c r="R27" t="s">
        <v>6567</v>
      </c>
      <c r="S27" t="s">
        <v>6571</v>
      </c>
      <c r="T27" t="s">
        <v>6572</v>
      </c>
    </row>
    <row r="28" spans="1:20" x14ac:dyDescent="0.25">
      <c r="A28" t="s">
        <v>6028</v>
      </c>
      <c r="B28" t="s">
        <v>6029</v>
      </c>
      <c r="C28" t="s">
        <v>13084</v>
      </c>
      <c r="D28" t="s">
        <v>13088</v>
      </c>
      <c r="E28" t="s">
        <v>13179</v>
      </c>
      <c r="F28" t="s">
        <v>13179</v>
      </c>
      <c r="G28" s="17">
        <v>1149</v>
      </c>
      <c r="H28" s="17">
        <v>1699</v>
      </c>
      <c r="I28" s="8">
        <v>0.32</v>
      </c>
      <c r="J28" s="8" t="str">
        <f t="shared" si="0"/>
        <v>No</v>
      </c>
      <c r="K28" s="9">
        <v>4.2</v>
      </c>
      <c r="L28" s="9">
        <v>4</v>
      </c>
      <c r="M28" s="9">
        <f t="shared" si="1"/>
        <v>4.2</v>
      </c>
      <c r="N28" s="4">
        <v>122478</v>
      </c>
      <c r="O28" s="4">
        <f t="shared" si="2"/>
        <v>21.36985885371011</v>
      </c>
      <c r="P28" s="18">
        <f t="shared" si="3"/>
        <v>140727222</v>
      </c>
      <c r="Q28" s="15" t="str" cm="1">
        <f t="array" ref="Q28">_xlfn.IFS(G28&lt;200,"&lt;₹200",G28&lt;=500,"₹200-₹500",G28&gt;500,"&gt;₹500")</f>
        <v>&gt;₹500</v>
      </c>
      <c r="R28" t="s">
        <v>6030</v>
      </c>
      <c r="S28" t="s">
        <v>6034</v>
      </c>
      <c r="T28" t="s">
        <v>6035</v>
      </c>
    </row>
    <row r="29" spans="1:20" x14ac:dyDescent="0.25">
      <c r="A29" t="s">
        <v>6513</v>
      </c>
      <c r="B29" t="s">
        <v>6514</v>
      </c>
      <c r="C29" t="s">
        <v>13075</v>
      </c>
      <c r="D29" t="s">
        <v>13092</v>
      </c>
      <c r="E29" t="s">
        <v>13119</v>
      </c>
      <c r="F29" t="s">
        <v>13205</v>
      </c>
      <c r="G29" s="17">
        <v>449</v>
      </c>
      <c r="H29" s="17">
        <v>800</v>
      </c>
      <c r="I29" s="8">
        <v>0.44</v>
      </c>
      <c r="J29" s="8" t="str">
        <f t="shared" si="0"/>
        <v>No</v>
      </c>
      <c r="K29" s="9">
        <v>4.4000000000000004</v>
      </c>
      <c r="L29" s="9">
        <v>4</v>
      </c>
      <c r="M29" s="9">
        <f t="shared" si="1"/>
        <v>4.4000000000000004</v>
      </c>
      <c r="N29" s="4">
        <v>69585</v>
      </c>
      <c r="O29" s="4">
        <f t="shared" si="2"/>
        <v>21.307096240046889</v>
      </c>
      <c r="P29" s="18">
        <f t="shared" si="3"/>
        <v>31243665</v>
      </c>
      <c r="Q29" s="15" t="str" cm="1">
        <f t="array" ref="Q29">_xlfn.IFS(G29&lt;200,"&lt;₹200",G29&lt;=500,"₹200-₹500",G29&gt;500,"&gt;₹500")</f>
        <v>₹200-₹500</v>
      </c>
      <c r="R29" t="s">
        <v>6516</v>
      </c>
      <c r="S29" t="s">
        <v>6520</v>
      </c>
      <c r="T29" t="s">
        <v>6521</v>
      </c>
    </row>
    <row r="30" spans="1:20" x14ac:dyDescent="0.25">
      <c r="A30" t="s">
        <v>3745</v>
      </c>
      <c r="B30" t="s">
        <v>3746</v>
      </c>
      <c r="C30" t="s">
        <v>13075</v>
      </c>
      <c r="D30" t="s">
        <v>13113</v>
      </c>
      <c r="E30" t="s">
        <v>13114</v>
      </c>
      <c r="F30" t="s">
        <v>13116</v>
      </c>
      <c r="G30" s="17">
        <v>1149</v>
      </c>
      <c r="H30" s="17">
        <v>2199</v>
      </c>
      <c r="I30" s="8">
        <v>0.48</v>
      </c>
      <c r="J30" s="8" t="str">
        <f t="shared" si="0"/>
        <v>No</v>
      </c>
      <c r="K30" s="9">
        <v>4.3</v>
      </c>
      <c r="L30" s="9">
        <v>4</v>
      </c>
      <c r="M30" s="9">
        <f t="shared" si="1"/>
        <v>4.0333333333333341</v>
      </c>
      <c r="N30" s="4">
        <v>178912</v>
      </c>
      <c r="O30" s="4">
        <f t="shared" si="2"/>
        <v>21.18565565523166</v>
      </c>
      <c r="P30" s="18">
        <f t="shared" si="3"/>
        <v>205569888</v>
      </c>
      <c r="Q30" s="15" t="str" cm="1">
        <f t="array" ref="Q30">_xlfn.IFS(G30&lt;200,"&lt;₹200",G30&lt;=500,"₹200-₹500",G30&gt;500,"&gt;₹500")</f>
        <v>&gt;₹500</v>
      </c>
      <c r="R30" t="s">
        <v>3747</v>
      </c>
      <c r="S30" t="s">
        <v>2984</v>
      </c>
      <c r="T30" t="s">
        <v>2985</v>
      </c>
    </row>
    <row r="31" spans="1:20" x14ac:dyDescent="0.25">
      <c r="A31" t="s">
        <v>6261</v>
      </c>
      <c r="B31" t="s">
        <v>6262</v>
      </c>
      <c r="C31" t="s">
        <v>13075</v>
      </c>
      <c r="D31" t="s">
        <v>13122</v>
      </c>
      <c r="E31" t="s">
        <v>13123</v>
      </c>
      <c r="F31" t="s">
        <v>13124</v>
      </c>
      <c r="G31" s="17">
        <v>699</v>
      </c>
      <c r="H31" s="17">
        <v>999</v>
      </c>
      <c r="I31" s="8">
        <v>0.3</v>
      </c>
      <c r="J31" s="8" t="str">
        <f t="shared" si="0"/>
        <v>No</v>
      </c>
      <c r="K31" s="9">
        <v>4.0999999999999996</v>
      </c>
      <c r="L31" s="9">
        <v>4</v>
      </c>
      <c r="M31" s="9">
        <f t="shared" si="1"/>
        <v>3.8812499999999996</v>
      </c>
      <c r="N31" s="4">
        <v>273189</v>
      </c>
      <c r="O31" s="4">
        <f t="shared" si="2"/>
        <v>21.100278997787154</v>
      </c>
      <c r="P31" s="18">
        <f t="shared" si="3"/>
        <v>190959111</v>
      </c>
      <c r="Q31" s="15" t="str" cm="1">
        <f t="array" ref="Q31">_xlfn.IFS(G31&lt;200,"&lt;₹200",G31&lt;=500,"₹200-₹500",G31&gt;500,"&gt;₹500")</f>
        <v>&gt;₹500</v>
      </c>
      <c r="R31" t="s">
        <v>6263</v>
      </c>
      <c r="S31" t="s">
        <v>6267</v>
      </c>
      <c r="T31" t="s">
        <v>6268</v>
      </c>
    </row>
    <row r="32" spans="1:20" x14ac:dyDescent="0.25">
      <c r="A32" t="s">
        <v>4434</v>
      </c>
      <c r="B32" t="s">
        <v>4435</v>
      </c>
      <c r="C32" t="s">
        <v>13075</v>
      </c>
      <c r="D32" t="s">
        <v>13092</v>
      </c>
      <c r="E32" t="s">
        <v>13119</v>
      </c>
      <c r="F32" t="s">
        <v>13120</v>
      </c>
      <c r="G32" s="17">
        <v>649</v>
      </c>
      <c r="H32" s="17">
        <v>2400</v>
      </c>
      <c r="I32" s="8">
        <v>0.73</v>
      </c>
      <c r="J32" s="8" t="str">
        <f t="shared" si="0"/>
        <v>Yes</v>
      </c>
      <c r="K32" s="9">
        <v>4.4000000000000004</v>
      </c>
      <c r="L32" s="9">
        <v>4</v>
      </c>
      <c r="M32" s="9">
        <f t="shared" si="1"/>
        <v>4.3571428571428568</v>
      </c>
      <c r="N32" s="4">
        <v>67260</v>
      </c>
      <c r="O32" s="4">
        <f t="shared" si="2"/>
        <v>21.035254465195731</v>
      </c>
      <c r="P32" s="18">
        <f t="shared" si="3"/>
        <v>43651740</v>
      </c>
      <c r="Q32" s="15" t="str" cm="1">
        <f t="array" ref="Q32">_xlfn.IFS(G32&lt;200,"&lt;₹200",G32&lt;=500,"₹200-₹500",G32&gt;500,"&gt;₹500")</f>
        <v>&gt;₹500</v>
      </c>
      <c r="R32" t="s">
        <v>4436</v>
      </c>
      <c r="S32" t="s">
        <v>3029</v>
      </c>
      <c r="T32" t="s">
        <v>3030</v>
      </c>
    </row>
    <row r="33" spans="1:20" x14ac:dyDescent="0.25">
      <c r="A33" t="s">
        <v>4203</v>
      </c>
      <c r="B33" t="s">
        <v>4204</v>
      </c>
      <c r="C33" t="s">
        <v>13075</v>
      </c>
      <c r="D33" t="s">
        <v>13092</v>
      </c>
      <c r="E33" t="s">
        <v>13119</v>
      </c>
      <c r="F33" t="s">
        <v>13120</v>
      </c>
      <c r="G33" s="17">
        <v>1989</v>
      </c>
      <c r="H33" s="17">
        <v>3500</v>
      </c>
      <c r="I33" s="8">
        <v>0.43</v>
      </c>
      <c r="J33" s="8" t="str">
        <f t="shared" si="0"/>
        <v>No</v>
      </c>
      <c r="K33" s="9">
        <v>4.4000000000000004</v>
      </c>
      <c r="L33" s="9">
        <v>4</v>
      </c>
      <c r="M33" s="9">
        <f t="shared" si="1"/>
        <v>4.3500000000000005</v>
      </c>
      <c r="N33" s="4">
        <v>67260</v>
      </c>
      <c r="O33" s="4">
        <f t="shared" si="2"/>
        <v>21.000770441482299</v>
      </c>
      <c r="P33" s="18">
        <f t="shared" si="3"/>
        <v>133780140</v>
      </c>
      <c r="Q33" s="15" t="str" cm="1">
        <f t="array" ref="Q33">_xlfn.IFS(G33&lt;200,"&lt;₹200",G33&lt;=500,"₹200-₹500",G33&gt;500,"&gt;₹500")</f>
        <v>&gt;₹500</v>
      </c>
      <c r="R33" t="s">
        <v>4205</v>
      </c>
      <c r="S33" t="s">
        <v>3029</v>
      </c>
      <c r="T33" t="s">
        <v>3030</v>
      </c>
    </row>
    <row r="34" spans="1:20" x14ac:dyDescent="0.25">
      <c r="A34" t="s">
        <v>3022</v>
      </c>
      <c r="B34" t="s">
        <v>3023</v>
      </c>
      <c r="C34" t="s">
        <v>13075</v>
      </c>
      <c r="D34" t="s">
        <v>13092</v>
      </c>
      <c r="E34" t="s">
        <v>13119</v>
      </c>
      <c r="F34" t="s">
        <v>13120</v>
      </c>
      <c r="G34" s="17">
        <v>569</v>
      </c>
      <c r="H34" s="17">
        <v>1000</v>
      </c>
      <c r="I34" s="8">
        <v>0.43</v>
      </c>
      <c r="J34" s="8" t="str">
        <f t="shared" si="0"/>
        <v>No</v>
      </c>
      <c r="K34" s="9">
        <v>4.4000000000000004</v>
      </c>
      <c r="L34" s="9">
        <v>4</v>
      </c>
      <c r="M34" s="9">
        <f t="shared" si="1"/>
        <v>4.3400000000000007</v>
      </c>
      <c r="N34" s="4">
        <v>67259</v>
      </c>
      <c r="O34" s="4">
        <f t="shared" si="2"/>
        <v>20.952464785327198</v>
      </c>
      <c r="P34" s="18">
        <f t="shared" si="3"/>
        <v>38270371</v>
      </c>
      <c r="Q34" s="15" t="str" cm="1">
        <f t="array" ref="Q34">_xlfn.IFS(G34&lt;200,"&lt;₹200",G34&lt;=500,"₹200-₹500",G34&gt;500,"&gt;₹500")</f>
        <v>&gt;₹500</v>
      </c>
      <c r="R34" t="s">
        <v>3025</v>
      </c>
      <c r="S34" t="s">
        <v>3029</v>
      </c>
      <c r="T34" t="s">
        <v>3030</v>
      </c>
    </row>
    <row r="35" spans="1:20" x14ac:dyDescent="0.25">
      <c r="A35" t="s">
        <v>396</v>
      </c>
      <c r="B35" t="s">
        <v>397</v>
      </c>
      <c r="C35" t="s">
        <v>13084</v>
      </c>
      <c r="D35" t="s">
        <v>13085</v>
      </c>
      <c r="E35" t="s">
        <v>13086</v>
      </c>
      <c r="F35" t="s">
        <v>13087</v>
      </c>
      <c r="G35" s="17">
        <v>209</v>
      </c>
      <c r="H35" s="17">
        <v>695</v>
      </c>
      <c r="I35" s="8">
        <v>0.7</v>
      </c>
      <c r="J35" s="8" t="str">
        <f t="shared" si="0"/>
        <v>Yes</v>
      </c>
      <c r="K35" s="9">
        <v>4.5</v>
      </c>
      <c r="L35" s="9">
        <v>5</v>
      </c>
      <c r="M35" s="9">
        <f t="shared" si="1"/>
        <v>4.162433862433863</v>
      </c>
      <c r="N35" s="4">
        <v>107687</v>
      </c>
      <c r="O35" s="4">
        <f t="shared" si="2"/>
        <v>20.94606361775762</v>
      </c>
      <c r="P35" s="18">
        <f t="shared" si="3"/>
        <v>22506583</v>
      </c>
      <c r="Q35" s="15" t="str" cm="1">
        <f t="array" ref="Q35">_xlfn.IFS(G35&lt;200,"&lt;₹200",G35&lt;=500,"₹200-₹500",G35&gt;500,"&gt;₹500")</f>
        <v>₹200-₹500</v>
      </c>
      <c r="R35" t="s">
        <v>398</v>
      </c>
      <c r="S35" t="s">
        <v>402</v>
      </c>
      <c r="T35" t="s">
        <v>403</v>
      </c>
    </row>
    <row r="36" spans="1:20" x14ac:dyDescent="0.25">
      <c r="A36" t="s">
        <v>6302</v>
      </c>
      <c r="B36" t="s">
        <v>6303</v>
      </c>
      <c r="C36" t="s">
        <v>13084</v>
      </c>
      <c r="D36" t="s">
        <v>13139</v>
      </c>
      <c r="E36" t="s">
        <v>13140</v>
      </c>
      <c r="F36" t="s">
        <v>13140</v>
      </c>
      <c r="G36" s="17">
        <v>729</v>
      </c>
      <c r="H36" s="17">
        <v>1650</v>
      </c>
      <c r="I36" s="8">
        <v>0.56000000000000005</v>
      </c>
      <c r="J36" s="8" t="str">
        <f t="shared" si="0"/>
        <v>Yes</v>
      </c>
      <c r="K36" s="9">
        <v>4.3</v>
      </c>
      <c r="L36" s="9">
        <v>4</v>
      </c>
      <c r="M36" s="9">
        <f t="shared" si="1"/>
        <v>4.2500000000000009</v>
      </c>
      <c r="N36" s="4">
        <v>82356</v>
      </c>
      <c r="O36" s="4">
        <f t="shared" si="2"/>
        <v>20.891727202716627</v>
      </c>
      <c r="P36" s="18">
        <f t="shared" si="3"/>
        <v>60037524</v>
      </c>
      <c r="Q36" s="15" t="str" cm="1">
        <f t="array" ref="Q36">_xlfn.IFS(G36&lt;200,"&lt;₹200",G36&lt;=500,"₹200-₹500",G36&gt;500,"&gt;₹500")</f>
        <v>&gt;₹500</v>
      </c>
      <c r="R36" t="s">
        <v>6304</v>
      </c>
      <c r="S36" t="s">
        <v>6308</v>
      </c>
      <c r="T36" t="s">
        <v>6309</v>
      </c>
    </row>
    <row r="37" spans="1:20" x14ac:dyDescent="0.25">
      <c r="A37" t="s">
        <v>3126</v>
      </c>
      <c r="B37" t="s">
        <v>3127</v>
      </c>
      <c r="C37" t="s">
        <v>13075</v>
      </c>
      <c r="D37" t="s">
        <v>13092</v>
      </c>
      <c r="E37" t="s">
        <v>13119</v>
      </c>
      <c r="F37" t="s">
        <v>13120</v>
      </c>
      <c r="G37" s="17">
        <v>959</v>
      </c>
      <c r="H37" s="17">
        <v>1800</v>
      </c>
      <c r="I37" s="8">
        <v>0.47</v>
      </c>
      <c r="J37" s="8" t="str">
        <f t="shared" si="0"/>
        <v>No</v>
      </c>
      <c r="K37" s="9">
        <v>4.4000000000000004</v>
      </c>
      <c r="L37" s="9">
        <v>4</v>
      </c>
      <c r="M37" s="9">
        <f t="shared" si="1"/>
        <v>4.3250000000000002</v>
      </c>
      <c r="N37" s="4">
        <v>67259</v>
      </c>
      <c r="O37" s="4">
        <f t="shared" si="2"/>
        <v>20.880048432382516</v>
      </c>
      <c r="P37" s="18">
        <f t="shared" si="3"/>
        <v>64501381</v>
      </c>
      <c r="Q37" s="15" t="str" cm="1">
        <f t="array" ref="Q37">_xlfn.IFS(G37&lt;200,"&lt;₹200",G37&lt;=500,"₹200-₹500",G37&gt;500,"&gt;₹500")</f>
        <v>&gt;₹500</v>
      </c>
      <c r="R37" t="s">
        <v>3025</v>
      </c>
      <c r="S37" t="s">
        <v>3029</v>
      </c>
      <c r="T37" t="s">
        <v>3030</v>
      </c>
    </row>
    <row r="38" spans="1:20" x14ac:dyDescent="0.25">
      <c r="A38" t="s">
        <v>3201</v>
      </c>
      <c r="B38" t="s">
        <v>3202</v>
      </c>
      <c r="C38" t="s">
        <v>13075</v>
      </c>
      <c r="D38" t="s">
        <v>13092</v>
      </c>
      <c r="E38" t="s">
        <v>13119</v>
      </c>
      <c r="F38" t="s">
        <v>13120</v>
      </c>
      <c r="G38" s="17">
        <v>369</v>
      </c>
      <c r="H38" s="17">
        <v>700</v>
      </c>
      <c r="I38" s="8">
        <v>0.47</v>
      </c>
      <c r="J38" s="8" t="str">
        <f t="shared" si="0"/>
        <v>No</v>
      </c>
      <c r="K38" s="9">
        <v>4.4000000000000004</v>
      </c>
      <c r="L38" s="9">
        <v>4</v>
      </c>
      <c r="M38" s="9">
        <f t="shared" si="1"/>
        <v>4.3</v>
      </c>
      <c r="N38" s="4">
        <v>67259</v>
      </c>
      <c r="O38" s="4">
        <f t="shared" si="2"/>
        <v>20.759354510808048</v>
      </c>
      <c r="P38" s="18">
        <f t="shared" si="3"/>
        <v>24818571</v>
      </c>
      <c r="Q38" s="15" t="str" cm="1">
        <f t="array" ref="Q38">_xlfn.IFS(G38&lt;200,"&lt;₹200",G38&lt;=500,"₹200-₹500",G38&gt;500,"&gt;₹500")</f>
        <v>₹200-₹500</v>
      </c>
      <c r="R38" t="s">
        <v>3203</v>
      </c>
      <c r="S38" t="s">
        <v>3029</v>
      </c>
      <c r="T38" t="s">
        <v>3030</v>
      </c>
    </row>
    <row r="39" spans="1:20" x14ac:dyDescent="0.25">
      <c r="A39" t="s">
        <v>5120</v>
      </c>
      <c r="B39" t="s">
        <v>5121</v>
      </c>
      <c r="C39" t="s">
        <v>13084</v>
      </c>
      <c r="D39" t="s">
        <v>13139</v>
      </c>
      <c r="E39" t="s">
        <v>13160</v>
      </c>
      <c r="F39" t="s">
        <v>13160</v>
      </c>
      <c r="G39" s="17">
        <v>4098</v>
      </c>
      <c r="H39" s="17">
        <v>4999</v>
      </c>
      <c r="I39" s="8">
        <v>0.18</v>
      </c>
      <c r="J39" s="8" t="str">
        <f t="shared" si="0"/>
        <v>No</v>
      </c>
      <c r="K39" s="9">
        <v>4.5</v>
      </c>
      <c r="L39" s="9">
        <v>5</v>
      </c>
      <c r="M39" s="9">
        <f t="shared" si="1"/>
        <v>4.4000000000000004</v>
      </c>
      <c r="N39" s="4">
        <v>50810</v>
      </c>
      <c r="O39" s="4">
        <f t="shared" si="2"/>
        <v>20.706214065889426</v>
      </c>
      <c r="P39" s="18">
        <f t="shared" si="3"/>
        <v>208219380</v>
      </c>
      <c r="Q39" s="15" t="str" cm="1">
        <f t="array" ref="Q39">_xlfn.IFS(G39&lt;200,"&lt;₹200",G39&lt;=500,"₹200-₹500",G39&gt;500,"&gt;₹500")</f>
        <v>&gt;₹500</v>
      </c>
      <c r="R39" t="s">
        <v>5123</v>
      </c>
      <c r="S39" t="s">
        <v>5127</v>
      </c>
      <c r="T39" t="s">
        <v>5128</v>
      </c>
    </row>
    <row r="40" spans="1:20" x14ac:dyDescent="0.25">
      <c r="A40" t="s">
        <v>47</v>
      </c>
      <c r="B40" t="s">
        <v>48</v>
      </c>
      <c r="C40" t="s">
        <v>13084</v>
      </c>
      <c r="D40" t="s">
        <v>13085</v>
      </c>
      <c r="E40" t="s">
        <v>13086</v>
      </c>
      <c r="F40" t="s">
        <v>13087</v>
      </c>
      <c r="G40" s="17">
        <v>329</v>
      </c>
      <c r="H40" s="17">
        <v>699</v>
      </c>
      <c r="I40" s="8">
        <v>0.53</v>
      </c>
      <c r="J40" s="8" t="str">
        <f t="shared" si="0"/>
        <v>Yes</v>
      </c>
      <c r="K40" s="9">
        <v>4.2</v>
      </c>
      <c r="L40" s="9">
        <v>4</v>
      </c>
      <c r="M40" s="9">
        <f t="shared" si="1"/>
        <v>4.1606382978723406</v>
      </c>
      <c r="N40" s="4">
        <v>94363</v>
      </c>
      <c r="O40" s="4">
        <f t="shared" si="2"/>
        <v>20.69836979074384</v>
      </c>
      <c r="P40" s="18">
        <f t="shared" si="3"/>
        <v>31045427</v>
      </c>
      <c r="Q40" s="15" t="str" cm="1">
        <f t="array" ref="Q40">_xlfn.IFS(G40&lt;200,"&lt;₹200",G40&lt;=500,"₹200-₹500",G40&gt;500,"&gt;₹500")</f>
        <v>₹200-₹500</v>
      </c>
      <c r="R40" t="s">
        <v>49</v>
      </c>
      <c r="S40" t="s">
        <v>53</v>
      </c>
      <c r="T40" t="s">
        <v>54</v>
      </c>
    </row>
    <row r="41" spans="1:20" x14ac:dyDescent="0.25">
      <c r="A41" t="s">
        <v>2274</v>
      </c>
      <c r="B41" t="s">
        <v>2275</v>
      </c>
      <c r="C41" t="s">
        <v>13084</v>
      </c>
      <c r="D41" t="s">
        <v>13085</v>
      </c>
      <c r="E41" t="s">
        <v>13086</v>
      </c>
      <c r="F41" t="s">
        <v>13087</v>
      </c>
      <c r="G41" s="17">
        <v>299</v>
      </c>
      <c r="H41" s="17">
        <v>799</v>
      </c>
      <c r="I41" s="8">
        <v>0.63</v>
      </c>
      <c r="J41" s="8" t="str">
        <f t="shared" si="0"/>
        <v>Yes</v>
      </c>
      <c r="K41" s="9">
        <v>4.2</v>
      </c>
      <c r="L41" s="9">
        <v>4</v>
      </c>
      <c r="M41" s="9">
        <f t="shared" si="1"/>
        <v>4.1604278074866308</v>
      </c>
      <c r="N41" s="4">
        <v>94363</v>
      </c>
      <c r="O41" s="4">
        <f t="shared" si="2"/>
        <v>20.697322641838095</v>
      </c>
      <c r="P41" s="18">
        <f t="shared" si="3"/>
        <v>28214537</v>
      </c>
      <c r="Q41" s="15" t="str" cm="1">
        <f t="array" ref="Q41">_xlfn.IFS(G41&lt;200,"&lt;₹200",G41&lt;=500,"₹200-₹500",G41&gt;500,"&gt;₹500")</f>
        <v>₹200-₹500</v>
      </c>
      <c r="R41" t="s">
        <v>2276</v>
      </c>
      <c r="S41" t="s">
        <v>53</v>
      </c>
      <c r="T41" t="s">
        <v>54</v>
      </c>
    </row>
    <row r="42" spans="1:20" x14ac:dyDescent="0.25">
      <c r="A42" t="s">
        <v>122</v>
      </c>
      <c r="B42" t="s">
        <v>123</v>
      </c>
      <c r="C42" t="s">
        <v>13084</v>
      </c>
      <c r="D42" t="s">
        <v>13085</v>
      </c>
      <c r="E42" t="s">
        <v>13086</v>
      </c>
      <c r="F42" t="s">
        <v>13087</v>
      </c>
      <c r="G42" s="17">
        <v>299</v>
      </c>
      <c r="H42" s="17">
        <v>799</v>
      </c>
      <c r="I42" s="8">
        <v>0.63</v>
      </c>
      <c r="J42" s="8" t="str">
        <f t="shared" si="0"/>
        <v>Yes</v>
      </c>
      <c r="K42" s="9">
        <v>4.2</v>
      </c>
      <c r="L42" s="9">
        <v>4</v>
      </c>
      <c r="M42" s="9">
        <f t="shared" si="1"/>
        <v>4.1602150537634408</v>
      </c>
      <c r="N42" s="4">
        <v>94363</v>
      </c>
      <c r="O42" s="4">
        <f t="shared" si="2"/>
        <v>20.6962642332667</v>
      </c>
      <c r="P42" s="18">
        <f t="shared" si="3"/>
        <v>28214537</v>
      </c>
      <c r="Q42" s="15" t="str" cm="1">
        <f t="array" ref="Q42">_xlfn.IFS(G42&lt;200,"&lt;₹200",G42&lt;=500,"₹200-₹500",G42&gt;500,"&gt;₹500")</f>
        <v>₹200-₹500</v>
      </c>
      <c r="R42" t="s">
        <v>124</v>
      </c>
      <c r="S42" t="s">
        <v>53</v>
      </c>
      <c r="T42" t="s">
        <v>54</v>
      </c>
    </row>
    <row r="43" spans="1:20" x14ac:dyDescent="0.25">
      <c r="A43" t="s">
        <v>843</v>
      </c>
      <c r="B43" t="s">
        <v>844</v>
      </c>
      <c r="C43" t="s">
        <v>13084</v>
      </c>
      <c r="D43" t="s">
        <v>13085</v>
      </c>
      <c r="E43" t="s">
        <v>13086</v>
      </c>
      <c r="F43" t="s">
        <v>13087</v>
      </c>
      <c r="G43" s="17">
        <v>299</v>
      </c>
      <c r="H43" s="17">
        <v>699</v>
      </c>
      <c r="I43" s="8">
        <v>0.56999999999999995</v>
      </c>
      <c r="J43" s="8" t="str">
        <f t="shared" si="0"/>
        <v>Yes</v>
      </c>
      <c r="K43" s="9">
        <v>4.2</v>
      </c>
      <c r="L43" s="9">
        <v>4</v>
      </c>
      <c r="M43" s="9">
        <f t="shared" si="1"/>
        <v>4.160000000000001</v>
      </c>
      <c r="N43" s="4">
        <v>94363</v>
      </c>
      <c r="O43" s="4">
        <f t="shared" si="2"/>
        <v>20.695194382440484</v>
      </c>
      <c r="P43" s="18">
        <f t="shared" si="3"/>
        <v>28214537</v>
      </c>
      <c r="Q43" s="15" t="str" cm="1">
        <f t="array" ref="Q43">_xlfn.IFS(G43&lt;200,"&lt;₹200",G43&lt;=500,"₹200-₹500",G43&gt;500,"&gt;₹500")</f>
        <v>₹200-₹500</v>
      </c>
      <c r="R43" t="s">
        <v>49</v>
      </c>
      <c r="S43" t="s">
        <v>53</v>
      </c>
      <c r="T43" t="s">
        <v>54</v>
      </c>
    </row>
    <row r="44" spans="1:20" x14ac:dyDescent="0.25">
      <c r="A44" t="s">
        <v>491</v>
      </c>
      <c r="B44" t="s">
        <v>492</v>
      </c>
      <c r="C44" t="s">
        <v>13084</v>
      </c>
      <c r="D44" t="s">
        <v>13085</v>
      </c>
      <c r="E44" t="s">
        <v>13086</v>
      </c>
      <c r="F44" t="s">
        <v>13087</v>
      </c>
      <c r="G44" s="17">
        <v>179</v>
      </c>
      <c r="H44" s="17">
        <v>500</v>
      </c>
      <c r="I44" s="8">
        <v>0.64</v>
      </c>
      <c r="J44" s="8" t="str">
        <f t="shared" si="0"/>
        <v>Yes</v>
      </c>
      <c r="K44" s="9">
        <v>4.2</v>
      </c>
      <c r="L44" s="9">
        <v>4</v>
      </c>
      <c r="M44" s="9">
        <f t="shared" si="1"/>
        <v>4.1597826086956529</v>
      </c>
      <c r="N44" s="4">
        <v>92595</v>
      </c>
      <c r="O44" s="4">
        <f t="shared" si="2"/>
        <v>20.659943967262407</v>
      </c>
      <c r="P44" s="18">
        <f t="shared" si="3"/>
        <v>16574505</v>
      </c>
      <c r="Q44" s="15" t="str" cm="1">
        <f t="array" ref="Q44">_xlfn.IFS(G44&lt;200,"&lt;₹200",G44&lt;=500,"₹200-₹500",G44&gt;500,"&gt;₹500")</f>
        <v>&lt;₹200</v>
      </c>
      <c r="R44" t="s">
        <v>493</v>
      </c>
      <c r="S44" t="s">
        <v>477</v>
      </c>
      <c r="T44" t="s">
        <v>478</v>
      </c>
    </row>
    <row r="45" spans="1:20" x14ac:dyDescent="0.25">
      <c r="A45" t="s">
        <v>471</v>
      </c>
      <c r="B45" t="s">
        <v>472</v>
      </c>
      <c r="C45" t="s">
        <v>13084</v>
      </c>
      <c r="D45" t="s">
        <v>13085</v>
      </c>
      <c r="E45" t="s">
        <v>13086</v>
      </c>
      <c r="F45" t="s">
        <v>13087</v>
      </c>
      <c r="G45" s="17">
        <v>199</v>
      </c>
      <c r="H45" s="17">
        <v>395</v>
      </c>
      <c r="I45" s="8">
        <v>0.5</v>
      </c>
      <c r="J45" s="8" t="str">
        <f t="shared" si="0"/>
        <v>Yes</v>
      </c>
      <c r="K45" s="9">
        <v>4.2</v>
      </c>
      <c r="L45" s="9">
        <v>4</v>
      </c>
      <c r="M45" s="9">
        <f t="shared" si="1"/>
        <v>4.1595628415300556</v>
      </c>
      <c r="N45" s="4">
        <v>92595</v>
      </c>
      <c r="O45" s="4">
        <f t="shared" si="2"/>
        <v>20.658852473366167</v>
      </c>
      <c r="P45" s="18">
        <f t="shared" si="3"/>
        <v>18426405</v>
      </c>
      <c r="Q45" s="15" t="str" cm="1">
        <f t="array" ref="Q45">_xlfn.IFS(G45&lt;200,"&lt;₹200",G45&lt;=500,"₹200-₹500",G45&gt;500,"&gt;₹500")</f>
        <v>&lt;₹200</v>
      </c>
      <c r="R45" t="s">
        <v>473</v>
      </c>
      <c r="S45" t="s">
        <v>477</v>
      </c>
      <c r="T45" t="s">
        <v>478</v>
      </c>
    </row>
    <row r="46" spans="1:20" x14ac:dyDescent="0.25">
      <c r="A46" t="s">
        <v>6782</v>
      </c>
      <c r="B46" t="s">
        <v>6783</v>
      </c>
      <c r="C46" t="s">
        <v>13084</v>
      </c>
      <c r="D46" t="s">
        <v>13139</v>
      </c>
      <c r="E46" t="s">
        <v>13160</v>
      </c>
      <c r="F46" t="s">
        <v>13160</v>
      </c>
      <c r="G46" s="17">
        <v>5799</v>
      </c>
      <c r="H46" s="17">
        <v>7999</v>
      </c>
      <c r="I46" s="8">
        <v>0.28000000000000003</v>
      </c>
      <c r="J46" s="8" t="str">
        <f t="shared" si="0"/>
        <v>No</v>
      </c>
      <c r="K46" s="9">
        <v>4.5</v>
      </c>
      <c r="L46" s="9">
        <v>5</v>
      </c>
      <c r="M46" s="9">
        <f t="shared" si="1"/>
        <v>4.3800000000000008</v>
      </c>
      <c r="N46" s="4">
        <v>50273</v>
      </c>
      <c r="O46" s="4">
        <f t="shared" si="2"/>
        <v>20.591884270722886</v>
      </c>
      <c r="P46" s="18">
        <f t="shared" si="3"/>
        <v>291533127</v>
      </c>
      <c r="Q46" s="15" t="str" cm="1">
        <f t="array" ref="Q46">_xlfn.IFS(G46&lt;200,"&lt;₹200",G46&lt;=500,"₹200-₹500",G46&gt;500,"&gt;₹500")</f>
        <v>&gt;₹500</v>
      </c>
      <c r="R46" t="s">
        <v>6784</v>
      </c>
      <c r="S46" t="s">
        <v>6788</v>
      </c>
      <c r="T46" t="s">
        <v>6789</v>
      </c>
    </row>
    <row r="47" spans="1:20" x14ac:dyDescent="0.25">
      <c r="A47" t="s">
        <v>4843</v>
      </c>
      <c r="B47" t="s">
        <v>4844</v>
      </c>
      <c r="C47" t="s">
        <v>13084</v>
      </c>
      <c r="D47" t="s">
        <v>13085</v>
      </c>
      <c r="E47" t="s">
        <v>13141</v>
      </c>
      <c r="F47" t="s">
        <v>13142</v>
      </c>
      <c r="G47" s="17">
        <v>599</v>
      </c>
      <c r="H47" s="17">
        <v>895</v>
      </c>
      <c r="I47" s="8">
        <v>0.33</v>
      </c>
      <c r="J47" s="8" t="str">
        <f t="shared" si="0"/>
        <v>No</v>
      </c>
      <c r="K47" s="9">
        <v>4.4000000000000004</v>
      </c>
      <c r="L47" s="9">
        <v>4</v>
      </c>
      <c r="M47" s="9">
        <f t="shared" si="1"/>
        <v>4.2875000000000005</v>
      </c>
      <c r="N47" s="4">
        <v>61314</v>
      </c>
      <c r="O47" s="4">
        <f t="shared" si="2"/>
        <v>20.526692366017205</v>
      </c>
      <c r="P47" s="18">
        <f t="shared" si="3"/>
        <v>36727086</v>
      </c>
      <c r="Q47" s="15" t="str" cm="1">
        <f t="array" ref="Q47">_xlfn.IFS(G47&lt;200,"&lt;₹200",G47&lt;=500,"₹200-₹500",G47&gt;500,"&gt;₹500")</f>
        <v>&gt;₹500</v>
      </c>
      <c r="R47" t="s">
        <v>4846</v>
      </c>
      <c r="S47" t="s">
        <v>4850</v>
      </c>
      <c r="T47" t="s">
        <v>4851</v>
      </c>
    </row>
    <row r="48" spans="1:20" x14ac:dyDescent="0.25">
      <c r="A48" t="s">
        <v>3064</v>
      </c>
      <c r="B48" t="s">
        <v>3065</v>
      </c>
      <c r="C48" t="s">
        <v>13075</v>
      </c>
      <c r="D48" t="s">
        <v>13122</v>
      </c>
      <c r="E48" t="s">
        <v>13123</v>
      </c>
      <c r="F48" t="s">
        <v>13124</v>
      </c>
      <c r="G48" s="17">
        <v>599</v>
      </c>
      <c r="H48" s="17">
        <v>999</v>
      </c>
      <c r="I48" s="8">
        <v>0.4</v>
      </c>
      <c r="J48" s="8" t="str">
        <f t="shared" si="0"/>
        <v>No</v>
      </c>
      <c r="K48" s="9">
        <v>4.0999999999999996</v>
      </c>
      <c r="L48" s="9">
        <v>4</v>
      </c>
      <c r="M48" s="9">
        <f t="shared" si="1"/>
        <v>3.8765957446808508</v>
      </c>
      <c r="N48" s="4">
        <v>192590</v>
      </c>
      <c r="O48" s="4">
        <f t="shared" si="2"/>
        <v>20.486397383964594</v>
      </c>
      <c r="P48" s="18">
        <f t="shared" si="3"/>
        <v>115361410</v>
      </c>
      <c r="Q48" s="15" t="str" cm="1">
        <f t="array" ref="Q48">_xlfn.IFS(G48&lt;200,"&lt;₹200",G48&lt;=500,"₹200-₹500",G48&gt;500,"&gt;₹500")</f>
        <v>&gt;₹500</v>
      </c>
      <c r="R48" t="s">
        <v>3067</v>
      </c>
      <c r="S48" t="s">
        <v>3071</v>
      </c>
      <c r="T48" t="s">
        <v>3072</v>
      </c>
    </row>
    <row r="49" spans="1:20" x14ac:dyDescent="0.25">
      <c r="A49" t="s">
        <v>4004</v>
      </c>
      <c r="B49" t="s">
        <v>4005</v>
      </c>
      <c r="C49" t="s">
        <v>13075</v>
      </c>
      <c r="D49" t="s">
        <v>13122</v>
      </c>
      <c r="E49" t="s">
        <v>13123</v>
      </c>
      <c r="F49" t="s">
        <v>13124</v>
      </c>
      <c r="G49" s="17">
        <v>599</v>
      </c>
      <c r="H49" s="17">
        <v>1299</v>
      </c>
      <c r="I49" s="8">
        <v>0.54</v>
      </c>
      <c r="J49" s="8" t="str">
        <f t="shared" si="0"/>
        <v>Yes</v>
      </c>
      <c r="K49" s="9">
        <v>4.0999999999999996</v>
      </c>
      <c r="L49" s="9">
        <v>4</v>
      </c>
      <c r="M49" s="9">
        <f t="shared" si="1"/>
        <v>3.8717391304347819</v>
      </c>
      <c r="N49" s="4">
        <v>192589</v>
      </c>
      <c r="O49" s="4">
        <f t="shared" si="2"/>
        <v>20.460723214708985</v>
      </c>
      <c r="P49" s="18">
        <f t="shared" si="3"/>
        <v>115360811</v>
      </c>
      <c r="Q49" s="15" t="str" cm="1">
        <f t="array" ref="Q49">_xlfn.IFS(G49&lt;200,"&lt;₹200",G49&lt;=500,"₹200-₹500",G49&gt;500,"&gt;₹500")</f>
        <v>&gt;₹500</v>
      </c>
      <c r="R49" t="s">
        <v>4006</v>
      </c>
      <c r="S49" t="s">
        <v>3071</v>
      </c>
      <c r="T49" t="s">
        <v>3072</v>
      </c>
    </row>
    <row r="50" spans="1:20" x14ac:dyDescent="0.25">
      <c r="A50" t="s">
        <v>4922</v>
      </c>
      <c r="B50" t="s">
        <v>4923</v>
      </c>
      <c r="C50" t="s">
        <v>13075</v>
      </c>
      <c r="D50" t="s">
        <v>13122</v>
      </c>
      <c r="E50" t="s">
        <v>13123</v>
      </c>
      <c r="F50" t="s">
        <v>13135</v>
      </c>
      <c r="G50" s="17">
        <v>1220</v>
      </c>
      <c r="H50" s="17">
        <v>3990</v>
      </c>
      <c r="I50" s="8">
        <v>0.69</v>
      </c>
      <c r="J50" s="8" t="str">
        <f t="shared" si="0"/>
        <v>Yes</v>
      </c>
      <c r="K50" s="9">
        <v>4.0999999999999996</v>
      </c>
      <c r="L50" s="9">
        <v>4</v>
      </c>
      <c r="M50" s="9">
        <f t="shared" si="1"/>
        <v>4.0571428571428569</v>
      </c>
      <c r="N50" s="4">
        <v>107151</v>
      </c>
      <c r="O50" s="4">
        <f t="shared" si="2"/>
        <v>20.407429713887964</v>
      </c>
      <c r="P50" s="18">
        <f t="shared" si="3"/>
        <v>130724220</v>
      </c>
      <c r="Q50" s="15" t="str" cm="1">
        <f t="array" ref="Q50">_xlfn.IFS(G50&lt;200,"&lt;₹200",G50&lt;=500,"₹200-₹500",G50&gt;500,"&gt;₹500")</f>
        <v>&gt;₹500</v>
      </c>
      <c r="R50" t="s">
        <v>4924</v>
      </c>
      <c r="S50" t="s">
        <v>4928</v>
      </c>
      <c r="T50" t="s">
        <v>4929</v>
      </c>
    </row>
    <row r="51" spans="1:20" x14ac:dyDescent="0.25">
      <c r="A51" t="s">
        <v>4960</v>
      </c>
      <c r="B51" t="s">
        <v>4961</v>
      </c>
      <c r="C51" t="s">
        <v>13084</v>
      </c>
      <c r="D51" t="s">
        <v>13139</v>
      </c>
      <c r="E51" t="s">
        <v>13140</v>
      </c>
      <c r="F51" t="s">
        <v>13140</v>
      </c>
      <c r="G51" s="17">
        <v>475</v>
      </c>
      <c r="H51" s="17">
        <v>1500</v>
      </c>
      <c r="I51" s="8">
        <v>0.68</v>
      </c>
      <c r="J51" s="8" t="str">
        <f t="shared" si="0"/>
        <v>Yes</v>
      </c>
      <c r="K51" s="9">
        <v>4.2</v>
      </c>
      <c r="L51" s="9">
        <v>4</v>
      </c>
      <c r="M51" s="9">
        <f t="shared" si="1"/>
        <v>4.2428571428571429</v>
      </c>
      <c r="N51" s="4">
        <v>64273</v>
      </c>
      <c r="O51" s="4">
        <f t="shared" si="2"/>
        <v>20.399807036399213</v>
      </c>
      <c r="P51" s="18">
        <f t="shared" si="3"/>
        <v>30529675</v>
      </c>
      <c r="Q51" s="15" t="str" cm="1">
        <f t="array" ref="Q51">_xlfn.IFS(G51&lt;200,"&lt;₹200",G51&lt;=500,"₹200-₹500",G51&gt;500,"&gt;₹500")</f>
        <v>₹200-₹500</v>
      </c>
      <c r="R51" t="s">
        <v>4962</v>
      </c>
      <c r="S51" t="s">
        <v>4966</v>
      </c>
      <c r="T51" t="s">
        <v>4967</v>
      </c>
    </row>
    <row r="52" spans="1:20" x14ac:dyDescent="0.25">
      <c r="A52" t="s">
        <v>8539</v>
      </c>
      <c r="B52" t="s">
        <v>8540</v>
      </c>
      <c r="C52" t="s">
        <v>13156</v>
      </c>
      <c r="D52" t="s">
        <v>13247</v>
      </c>
      <c r="E52" t="s">
        <v>13248</v>
      </c>
      <c r="F52" t="s">
        <v>13249</v>
      </c>
      <c r="G52" s="17">
        <v>649</v>
      </c>
      <c r="H52" s="17">
        <v>1245</v>
      </c>
      <c r="I52" s="8">
        <v>0.48</v>
      </c>
      <c r="J52" s="8" t="str">
        <f t="shared" si="0"/>
        <v>No</v>
      </c>
      <c r="K52" s="9">
        <v>3.9</v>
      </c>
      <c r="L52" s="9">
        <v>4</v>
      </c>
      <c r="M52" s="9">
        <f t="shared" si="1"/>
        <v>4.0031249999999998</v>
      </c>
      <c r="N52" s="4">
        <v>123365</v>
      </c>
      <c r="O52" s="4">
        <f t="shared" si="2"/>
        <v>20.380691919748497</v>
      </c>
      <c r="P52" s="18">
        <f t="shared" si="3"/>
        <v>80063885</v>
      </c>
      <c r="Q52" s="15" t="str" cm="1">
        <f t="array" ref="Q52">_xlfn.IFS(G52&lt;200,"&lt;₹200",G52&lt;=500,"₹200-₹500",G52&gt;500,"&gt;₹500")</f>
        <v>&gt;₹500</v>
      </c>
      <c r="R52" t="s">
        <v>8542</v>
      </c>
      <c r="S52" t="s">
        <v>8546</v>
      </c>
      <c r="T52" t="s">
        <v>8547</v>
      </c>
    </row>
    <row r="53" spans="1:20" x14ac:dyDescent="0.25">
      <c r="A53" t="s">
        <v>5902</v>
      </c>
      <c r="B53" t="s">
        <v>5903</v>
      </c>
      <c r="C53" t="s">
        <v>13075</v>
      </c>
      <c r="D53" t="s">
        <v>13161</v>
      </c>
      <c r="E53" t="s">
        <v>13190</v>
      </c>
      <c r="F53" t="s">
        <v>13191</v>
      </c>
      <c r="G53" s="17">
        <v>2499</v>
      </c>
      <c r="H53" s="17">
        <v>3299</v>
      </c>
      <c r="I53" s="8">
        <v>0.24</v>
      </c>
      <c r="J53" s="8" t="str">
        <f t="shared" si="0"/>
        <v>No</v>
      </c>
      <c r="K53" s="9">
        <v>4.2</v>
      </c>
      <c r="L53" s="9">
        <v>4</v>
      </c>
      <c r="M53" s="9">
        <f t="shared" si="1"/>
        <v>4.0999999999999996</v>
      </c>
      <c r="N53" s="4">
        <v>93112</v>
      </c>
      <c r="O53" s="4">
        <f t="shared" si="2"/>
        <v>20.372942309423181</v>
      </c>
      <c r="P53" s="18">
        <f t="shared" si="3"/>
        <v>232686888</v>
      </c>
      <c r="Q53" s="15" t="str" cm="1">
        <f t="array" ref="Q53">_xlfn.IFS(G53&lt;200,"&lt;₹200",G53&lt;=500,"₹200-₹500",G53&gt;500,"&gt;₹500")</f>
        <v>&gt;₹500</v>
      </c>
      <c r="R53" t="s">
        <v>5905</v>
      </c>
      <c r="S53" t="s">
        <v>5909</v>
      </c>
      <c r="T53" t="s">
        <v>5910</v>
      </c>
    </row>
    <row r="54" spans="1:20" x14ac:dyDescent="0.25">
      <c r="A54" t="s">
        <v>4865</v>
      </c>
      <c r="B54" t="s">
        <v>4866</v>
      </c>
      <c r="C54" t="s">
        <v>13075</v>
      </c>
      <c r="D54" t="s">
        <v>13122</v>
      </c>
      <c r="E54" t="s">
        <v>13123</v>
      </c>
      <c r="F54" t="s">
        <v>13124</v>
      </c>
      <c r="G54" s="17">
        <v>1299</v>
      </c>
      <c r="H54" s="17">
        <v>2990</v>
      </c>
      <c r="I54" s="8">
        <v>0.56999999999999995</v>
      </c>
      <c r="J54" s="8" t="str">
        <f t="shared" si="0"/>
        <v>Yes</v>
      </c>
      <c r="K54" s="9">
        <v>3.8</v>
      </c>
      <c r="L54" s="9">
        <v>4</v>
      </c>
      <c r="M54" s="9">
        <f t="shared" si="1"/>
        <v>3.8666666666666663</v>
      </c>
      <c r="N54" s="4">
        <v>180998</v>
      </c>
      <c r="O54" s="4">
        <f t="shared" si="2"/>
        <v>20.329681211722711</v>
      </c>
      <c r="P54" s="18">
        <f t="shared" si="3"/>
        <v>235116402</v>
      </c>
      <c r="Q54" s="15" t="str" cm="1">
        <f t="array" ref="Q54">_xlfn.IFS(G54&lt;200,"&lt;₹200",G54&lt;=500,"₹200-₹500",G54&gt;500,"&gt;₹500")</f>
        <v>&gt;₹500</v>
      </c>
      <c r="R54" t="s">
        <v>4867</v>
      </c>
      <c r="S54" t="s">
        <v>4871</v>
      </c>
      <c r="T54" t="s">
        <v>13044</v>
      </c>
    </row>
    <row r="55" spans="1:20" x14ac:dyDescent="0.25">
      <c r="A55" t="s">
        <v>6220</v>
      </c>
      <c r="B55" t="s">
        <v>6221</v>
      </c>
      <c r="C55" t="s">
        <v>13084</v>
      </c>
      <c r="D55" t="s">
        <v>13088</v>
      </c>
      <c r="E55" t="s">
        <v>13179</v>
      </c>
      <c r="F55" t="s">
        <v>13179</v>
      </c>
      <c r="G55" s="17">
        <v>1529</v>
      </c>
      <c r="H55" s="17">
        <v>2399</v>
      </c>
      <c r="I55" s="8">
        <v>0.36</v>
      </c>
      <c r="J55" s="8" t="str">
        <f t="shared" si="0"/>
        <v>No</v>
      </c>
      <c r="K55" s="9">
        <v>4.3</v>
      </c>
      <c r="L55" s="9">
        <v>4</v>
      </c>
      <c r="M55" s="9">
        <f t="shared" si="1"/>
        <v>4.2</v>
      </c>
      <c r="N55" s="4">
        <v>68409</v>
      </c>
      <c r="O55" s="4">
        <f t="shared" si="2"/>
        <v>20.307502279783112</v>
      </c>
      <c r="P55" s="18">
        <f t="shared" si="3"/>
        <v>104597361</v>
      </c>
      <c r="Q55" s="15" t="str" cm="1">
        <f t="array" ref="Q55">_xlfn.IFS(G55&lt;200,"&lt;₹200",G55&lt;=500,"₹200-₹500",G55&gt;500,"&gt;₹500")</f>
        <v>&gt;₹500</v>
      </c>
      <c r="R55" t="s">
        <v>6222</v>
      </c>
      <c r="S55" t="s">
        <v>6226</v>
      </c>
      <c r="T55" t="s">
        <v>6227</v>
      </c>
    </row>
    <row r="56" spans="1:20" x14ac:dyDescent="0.25">
      <c r="A56" t="s">
        <v>6016</v>
      </c>
      <c r="B56" t="s">
        <v>6017</v>
      </c>
      <c r="C56" t="s">
        <v>13084</v>
      </c>
      <c r="D56" t="s">
        <v>13085</v>
      </c>
      <c r="E56" t="s">
        <v>13141</v>
      </c>
      <c r="F56" t="s">
        <v>13142</v>
      </c>
      <c r="G56" s="17">
        <v>699</v>
      </c>
      <c r="H56" s="17">
        <v>995</v>
      </c>
      <c r="I56" s="8">
        <v>0.3</v>
      </c>
      <c r="J56" s="8" t="str">
        <f t="shared" si="0"/>
        <v>No</v>
      </c>
      <c r="K56" s="9">
        <v>4.5</v>
      </c>
      <c r="L56" s="9">
        <v>5</v>
      </c>
      <c r="M56" s="9">
        <f t="shared" si="1"/>
        <v>4.2826086956521738</v>
      </c>
      <c r="N56" s="4">
        <v>54405</v>
      </c>
      <c r="O56" s="4">
        <f t="shared" si="2"/>
        <v>20.280922153155437</v>
      </c>
      <c r="P56" s="18">
        <f t="shared" si="3"/>
        <v>38029095</v>
      </c>
      <c r="Q56" s="15" t="str" cm="1">
        <f t="array" ref="Q56">_xlfn.IFS(G56&lt;200,"&lt;₹200",G56&lt;=500,"₹200-₹500",G56&gt;500,"&gt;₹500")</f>
        <v>&gt;₹500</v>
      </c>
      <c r="R56" t="s">
        <v>6018</v>
      </c>
      <c r="S56" t="s">
        <v>6022</v>
      </c>
      <c r="T56" t="s">
        <v>6023</v>
      </c>
    </row>
    <row r="57" spans="1:20" x14ac:dyDescent="0.25">
      <c r="A57" t="s">
        <v>1873</v>
      </c>
      <c r="B57" t="s">
        <v>1874</v>
      </c>
      <c r="C57" t="s">
        <v>13084</v>
      </c>
      <c r="D57" t="s">
        <v>13085</v>
      </c>
      <c r="E57" t="s">
        <v>13086</v>
      </c>
      <c r="F57" t="s">
        <v>13087</v>
      </c>
      <c r="G57" s="17">
        <v>299</v>
      </c>
      <c r="H57" s="17">
        <v>800</v>
      </c>
      <c r="I57" s="8">
        <v>0.63</v>
      </c>
      <c r="J57" s="8" t="str">
        <f t="shared" si="0"/>
        <v>Yes</v>
      </c>
      <c r="K57" s="9">
        <v>4.5</v>
      </c>
      <c r="L57" s="9">
        <v>5</v>
      </c>
      <c r="M57" s="9">
        <f t="shared" si="1"/>
        <v>4.1593406593406597</v>
      </c>
      <c r="N57" s="4">
        <v>74977</v>
      </c>
      <c r="O57" s="4">
        <f t="shared" si="2"/>
        <v>20.276510580787747</v>
      </c>
      <c r="P57" s="18">
        <f t="shared" si="3"/>
        <v>22418123</v>
      </c>
      <c r="Q57" s="15" t="str" cm="1">
        <f t="array" ref="Q57">_xlfn.IFS(G57&lt;200,"&lt;₹200",G57&lt;=500,"₹200-₹500",G57&gt;500,"&gt;₹500")</f>
        <v>₹200-₹500</v>
      </c>
      <c r="R57" t="s">
        <v>1875</v>
      </c>
      <c r="S57" t="s">
        <v>308</v>
      </c>
      <c r="T57" t="s">
        <v>309</v>
      </c>
    </row>
    <row r="58" spans="1:20" x14ac:dyDescent="0.25">
      <c r="A58" t="s">
        <v>302</v>
      </c>
      <c r="B58" t="s">
        <v>303</v>
      </c>
      <c r="C58" t="s">
        <v>13084</v>
      </c>
      <c r="D58" t="s">
        <v>13085</v>
      </c>
      <c r="E58" t="s">
        <v>13086</v>
      </c>
      <c r="F58" t="s">
        <v>13087</v>
      </c>
      <c r="G58" s="17">
        <v>199</v>
      </c>
      <c r="H58" s="17">
        <v>750</v>
      </c>
      <c r="I58" s="8">
        <v>0.73</v>
      </c>
      <c r="J58" s="8" t="str">
        <f t="shared" si="0"/>
        <v>Yes</v>
      </c>
      <c r="K58" s="9">
        <v>4.5</v>
      </c>
      <c r="L58" s="9">
        <v>5</v>
      </c>
      <c r="M58" s="9">
        <f t="shared" si="1"/>
        <v>4.1574585635359123</v>
      </c>
      <c r="N58" s="4">
        <v>74976</v>
      </c>
      <c r="O58" s="4">
        <f t="shared" si="2"/>
        <v>20.267311406861875</v>
      </c>
      <c r="P58" s="18">
        <f t="shared" si="3"/>
        <v>14920224</v>
      </c>
      <c r="Q58" s="15" t="str" cm="1">
        <f t="array" ref="Q58">_xlfn.IFS(G58&lt;200,"&lt;₹200",G58&lt;=500,"₹200-₹500",G58&gt;500,"&gt;₹500")</f>
        <v>&lt;₹200</v>
      </c>
      <c r="R58" t="s">
        <v>304</v>
      </c>
      <c r="S58" t="s">
        <v>308</v>
      </c>
      <c r="T58" t="s">
        <v>309</v>
      </c>
    </row>
    <row r="59" spans="1:20" x14ac:dyDescent="0.25">
      <c r="A59" t="s">
        <v>4970</v>
      </c>
      <c r="B59" t="s">
        <v>4971</v>
      </c>
      <c r="C59" t="s">
        <v>13084</v>
      </c>
      <c r="D59" t="s">
        <v>13085</v>
      </c>
      <c r="E59" t="s">
        <v>13141</v>
      </c>
      <c r="F59" t="s">
        <v>13142</v>
      </c>
      <c r="G59" s="17">
        <v>269</v>
      </c>
      <c r="H59" s="17">
        <v>649</v>
      </c>
      <c r="I59" s="8">
        <v>0.59</v>
      </c>
      <c r="J59" s="8" t="str">
        <f t="shared" si="0"/>
        <v>Yes</v>
      </c>
      <c r="K59" s="9">
        <v>4.3</v>
      </c>
      <c r="L59" s="9">
        <v>4</v>
      </c>
      <c r="M59" s="9">
        <f t="shared" si="1"/>
        <v>4.2727272727272725</v>
      </c>
      <c r="N59" s="4">
        <v>54315</v>
      </c>
      <c r="O59" s="4">
        <f t="shared" si="2"/>
        <v>20.231055058491926</v>
      </c>
      <c r="P59" s="18">
        <f t="shared" si="3"/>
        <v>14610735</v>
      </c>
      <c r="Q59" s="15" t="str" cm="1">
        <f t="array" ref="Q59">_xlfn.IFS(G59&lt;200,"&lt;₹200",G59&lt;=500,"₹200-₹500",G59&gt;500,"&gt;₹500")</f>
        <v>₹200-₹500</v>
      </c>
      <c r="R59" t="s">
        <v>4972</v>
      </c>
      <c r="S59" t="s">
        <v>4976</v>
      </c>
      <c r="T59" t="s">
        <v>4977</v>
      </c>
    </row>
    <row r="60" spans="1:20" x14ac:dyDescent="0.25">
      <c r="A60" t="s">
        <v>5284</v>
      </c>
      <c r="B60" t="s">
        <v>5285</v>
      </c>
      <c r="C60" t="s">
        <v>13084</v>
      </c>
      <c r="D60" t="s">
        <v>13139</v>
      </c>
      <c r="E60" t="s">
        <v>13140</v>
      </c>
      <c r="F60" t="s">
        <v>13140</v>
      </c>
      <c r="G60" s="17">
        <v>889</v>
      </c>
      <c r="H60" s="17">
        <v>2500</v>
      </c>
      <c r="I60" s="8">
        <v>0.64</v>
      </c>
      <c r="J60" s="8" t="str">
        <f t="shared" si="0"/>
        <v>Yes</v>
      </c>
      <c r="K60" s="9">
        <v>4.3</v>
      </c>
      <c r="L60" s="9">
        <v>4</v>
      </c>
      <c r="M60" s="9">
        <f t="shared" si="1"/>
        <v>4.2499999999999991</v>
      </c>
      <c r="N60" s="4">
        <v>55747</v>
      </c>
      <c r="O60" s="4">
        <f t="shared" si="2"/>
        <v>20.171474488320918</v>
      </c>
      <c r="P60" s="18">
        <f t="shared" si="3"/>
        <v>49559083</v>
      </c>
      <c r="Q60" s="15" t="str" cm="1">
        <f t="array" ref="Q60">_xlfn.IFS(G60&lt;200,"&lt;₹200",G60&lt;=500,"₹200-₹500",G60&gt;500,"&gt;₹500")</f>
        <v>&gt;₹500</v>
      </c>
      <c r="R60" t="s">
        <v>5286</v>
      </c>
      <c r="S60" t="s">
        <v>5290</v>
      </c>
      <c r="T60" t="s">
        <v>5291</v>
      </c>
    </row>
    <row r="61" spans="1:20" x14ac:dyDescent="0.25">
      <c r="A61" t="s">
        <v>3715</v>
      </c>
      <c r="B61" t="s">
        <v>3716</v>
      </c>
      <c r="C61" t="s">
        <v>13075</v>
      </c>
      <c r="D61" t="s">
        <v>13122</v>
      </c>
      <c r="E61" t="s">
        <v>13123</v>
      </c>
      <c r="F61" t="s">
        <v>13124</v>
      </c>
      <c r="G61" s="17">
        <v>599</v>
      </c>
      <c r="H61" s="17">
        <v>1490</v>
      </c>
      <c r="I61" s="8">
        <v>0.6</v>
      </c>
      <c r="J61" s="8" t="str">
        <f t="shared" si="0"/>
        <v>Yes</v>
      </c>
      <c r="K61" s="9">
        <v>4.0999999999999996</v>
      </c>
      <c r="L61" s="9">
        <v>4</v>
      </c>
      <c r="M61" s="9">
        <f t="shared" si="1"/>
        <v>3.8681818181818173</v>
      </c>
      <c r="N61" s="4">
        <v>161679</v>
      </c>
      <c r="O61" s="4">
        <f t="shared" si="2"/>
        <v>20.148029598780305</v>
      </c>
      <c r="P61" s="18">
        <f t="shared" si="3"/>
        <v>96845721</v>
      </c>
      <c r="Q61" s="15" t="str" cm="1">
        <f t="array" ref="Q61">_xlfn.IFS(G61&lt;200,"&lt;₹200",G61&lt;=500,"₹200-₹500",G61&gt;500,"&gt;₹500")</f>
        <v>&gt;₹500</v>
      </c>
      <c r="R61" t="s">
        <v>3717</v>
      </c>
      <c r="S61" t="s">
        <v>3721</v>
      </c>
      <c r="T61" t="s">
        <v>3722</v>
      </c>
    </row>
    <row r="62" spans="1:20" x14ac:dyDescent="0.25">
      <c r="A62" t="s">
        <v>1171</v>
      </c>
      <c r="B62" t="s">
        <v>1172</v>
      </c>
      <c r="C62" t="s">
        <v>13075</v>
      </c>
      <c r="D62" t="s">
        <v>13091</v>
      </c>
      <c r="E62" t="s">
        <v>13092</v>
      </c>
      <c r="F62" t="s">
        <v>13087</v>
      </c>
      <c r="G62" s="17">
        <v>489</v>
      </c>
      <c r="H62" s="17">
        <v>1200</v>
      </c>
      <c r="I62" s="8">
        <v>0.59</v>
      </c>
      <c r="J62" s="8" t="str">
        <f t="shared" si="0"/>
        <v>Yes</v>
      </c>
      <c r="K62" s="9">
        <v>4.4000000000000004</v>
      </c>
      <c r="L62" s="9">
        <v>4</v>
      </c>
      <c r="M62" s="9">
        <f t="shared" si="1"/>
        <v>4.1555555555555559</v>
      </c>
      <c r="N62" s="4">
        <v>69538</v>
      </c>
      <c r="O62" s="4">
        <f t="shared" si="2"/>
        <v>20.122149299496286</v>
      </c>
      <c r="P62" s="18">
        <f t="shared" si="3"/>
        <v>34004082</v>
      </c>
      <c r="Q62" s="15" t="str" cm="1">
        <f t="array" ref="Q62">_xlfn.IFS(G62&lt;200,"&lt;₹200",G62&lt;=500,"₹200-₹500",G62&gt;500,"&gt;₹500")</f>
        <v>₹200-₹500</v>
      </c>
      <c r="R62" t="s">
        <v>1174</v>
      </c>
      <c r="S62" t="s">
        <v>1178</v>
      </c>
      <c r="T62" t="s">
        <v>1179</v>
      </c>
    </row>
    <row r="63" spans="1:20" x14ac:dyDescent="0.25">
      <c r="A63" t="s">
        <v>5232</v>
      </c>
      <c r="B63" t="s">
        <v>5233</v>
      </c>
      <c r="C63" t="s">
        <v>13075</v>
      </c>
      <c r="D63" t="s">
        <v>13122</v>
      </c>
      <c r="E63" t="s">
        <v>13123</v>
      </c>
      <c r="F63" t="s">
        <v>13124</v>
      </c>
      <c r="G63" s="17">
        <v>455</v>
      </c>
      <c r="H63" s="17">
        <v>1490</v>
      </c>
      <c r="I63" s="8">
        <v>0.69</v>
      </c>
      <c r="J63" s="8" t="str">
        <f t="shared" si="0"/>
        <v>Yes</v>
      </c>
      <c r="K63" s="9">
        <v>4.0999999999999996</v>
      </c>
      <c r="L63" s="9">
        <v>4</v>
      </c>
      <c r="M63" s="9">
        <f t="shared" si="1"/>
        <v>3.8627906976744177</v>
      </c>
      <c r="N63" s="4">
        <v>161677</v>
      </c>
      <c r="O63" s="4">
        <f t="shared" si="2"/>
        <v>20.119928352891343</v>
      </c>
      <c r="P63" s="18">
        <f t="shared" si="3"/>
        <v>73563035</v>
      </c>
      <c r="Q63" s="15" t="str" cm="1">
        <f t="array" ref="Q63">_xlfn.IFS(G63&lt;200,"&lt;₹200",G63&lt;=500,"₹200-₹500",G63&gt;500,"&gt;₹500")</f>
        <v>₹200-₹500</v>
      </c>
      <c r="R63" t="s">
        <v>5234</v>
      </c>
      <c r="S63" t="s">
        <v>5238</v>
      </c>
      <c r="T63" t="s">
        <v>5239</v>
      </c>
    </row>
    <row r="64" spans="1:20" x14ac:dyDescent="0.25">
      <c r="A64" t="s">
        <v>8494</v>
      </c>
      <c r="B64" t="s">
        <v>8495</v>
      </c>
      <c r="C64" t="s">
        <v>13075</v>
      </c>
      <c r="D64" t="s">
        <v>13122</v>
      </c>
      <c r="E64" t="s">
        <v>13123</v>
      </c>
      <c r="F64" t="s">
        <v>13135</v>
      </c>
      <c r="G64" s="17">
        <v>849</v>
      </c>
      <c r="H64" s="17">
        <v>2490</v>
      </c>
      <c r="I64" s="8">
        <v>0.66</v>
      </c>
      <c r="J64" s="8" t="str">
        <f t="shared" si="0"/>
        <v>Yes</v>
      </c>
      <c r="K64" s="9">
        <v>4.2</v>
      </c>
      <c r="L64" s="9">
        <v>4</v>
      </c>
      <c r="M64" s="9">
        <f t="shared" si="1"/>
        <v>4.05</v>
      </c>
      <c r="N64" s="4">
        <v>91188</v>
      </c>
      <c r="O64" s="4">
        <f t="shared" si="2"/>
        <v>20.087766935295086</v>
      </c>
      <c r="P64" s="18">
        <f t="shared" si="3"/>
        <v>77418612</v>
      </c>
      <c r="Q64" s="15" t="str" cm="1">
        <f t="array" ref="Q64">_xlfn.IFS(G64&lt;200,"&lt;₹200",G64&lt;=500,"₹200-₹500",G64&gt;500,"&gt;₹500")</f>
        <v>&gt;₹500</v>
      </c>
      <c r="R64" t="s">
        <v>8496</v>
      </c>
      <c r="S64" t="s">
        <v>8500</v>
      </c>
      <c r="T64" t="s">
        <v>8501</v>
      </c>
    </row>
    <row r="65" spans="1:20" x14ac:dyDescent="0.25">
      <c r="A65" t="s">
        <v>7825</v>
      </c>
      <c r="B65" t="s">
        <v>7826</v>
      </c>
      <c r="C65" t="s">
        <v>13084</v>
      </c>
      <c r="D65" t="s">
        <v>13139</v>
      </c>
      <c r="E65" t="s">
        <v>13233</v>
      </c>
      <c r="F65" t="s">
        <v>13160</v>
      </c>
      <c r="G65" s="17">
        <v>10389</v>
      </c>
      <c r="H65" s="17">
        <v>32000</v>
      </c>
      <c r="I65" s="8">
        <v>0.68</v>
      </c>
      <c r="J65" s="8" t="str">
        <f t="shared" si="0"/>
        <v>Yes</v>
      </c>
      <c r="K65" s="9">
        <v>4.4000000000000004</v>
      </c>
      <c r="L65" s="9">
        <v>4</v>
      </c>
      <c r="M65" s="9">
        <f t="shared" si="1"/>
        <v>4.3500000000000005</v>
      </c>
      <c r="N65" s="4">
        <v>41398</v>
      </c>
      <c r="O65" s="4">
        <f t="shared" si="2"/>
        <v>20.083905850933572</v>
      </c>
      <c r="P65" s="18">
        <f t="shared" si="3"/>
        <v>430083822</v>
      </c>
      <c r="Q65" s="15" t="str" cm="1">
        <f t="array" ref="Q65">_xlfn.IFS(G65&lt;200,"&lt;₹200",G65&lt;=500,"₹200-₹500",G65&gt;500,"&gt;₹500")</f>
        <v>&gt;₹500</v>
      </c>
      <c r="R65" t="s">
        <v>7828</v>
      </c>
      <c r="S65" t="s">
        <v>7832</v>
      </c>
      <c r="T65" t="s">
        <v>7833</v>
      </c>
    </row>
    <row r="66" spans="1:20" x14ac:dyDescent="0.25">
      <c r="A66" t="s">
        <v>4423</v>
      </c>
      <c r="B66" t="s">
        <v>4424</v>
      </c>
      <c r="C66" t="s">
        <v>13075</v>
      </c>
      <c r="D66" t="s">
        <v>13122</v>
      </c>
      <c r="E66" t="s">
        <v>13123</v>
      </c>
      <c r="F66" t="s">
        <v>13135</v>
      </c>
      <c r="G66" s="17">
        <v>1399</v>
      </c>
      <c r="H66" s="17">
        <v>2990</v>
      </c>
      <c r="I66" s="8">
        <v>0.53</v>
      </c>
      <c r="J66" s="8" t="str">
        <f t="shared" ref="J66:J129" si="4">IF(I66&gt;=50%,"Yes","No")</f>
        <v>Yes</v>
      </c>
      <c r="K66" s="9">
        <v>4.0999999999999996</v>
      </c>
      <c r="L66" s="9">
        <v>4</v>
      </c>
      <c r="M66" s="9">
        <f t="shared" ref="M66:M129" si="5">AVERAGEIF(F66:F1415,F66,K66:K1415)</f>
        <v>4.0200000000000005</v>
      </c>
      <c r="N66" s="4">
        <v>97175</v>
      </c>
      <c r="O66" s="4">
        <f t="shared" ref="O66:O129" si="6">M66*LOG10(N66+1)</f>
        <v>20.049987254289679</v>
      </c>
      <c r="P66" s="18">
        <f t="shared" ref="P66:P129" si="7">G66*N66</f>
        <v>135947825</v>
      </c>
      <c r="Q66" s="15" t="str" cm="1">
        <f t="array" ref="Q66">_xlfn.IFS(G66&lt;200,"&lt;₹200",G66&lt;=500,"₹200-₹500",G66&gt;500,"&gt;₹500")</f>
        <v>&gt;₹500</v>
      </c>
      <c r="R66" t="s">
        <v>4426</v>
      </c>
      <c r="S66" t="s">
        <v>4430</v>
      </c>
      <c r="T66" t="s">
        <v>4431</v>
      </c>
    </row>
    <row r="67" spans="1:20" x14ac:dyDescent="0.25">
      <c r="A67" t="s">
        <v>5550</v>
      </c>
      <c r="B67" t="s">
        <v>5551</v>
      </c>
      <c r="C67" t="s">
        <v>13084</v>
      </c>
      <c r="D67" t="s">
        <v>13139</v>
      </c>
      <c r="E67" t="s">
        <v>13140</v>
      </c>
      <c r="F67" t="s">
        <v>13140</v>
      </c>
      <c r="G67" s="17">
        <v>1109</v>
      </c>
      <c r="H67" s="17">
        <v>2800</v>
      </c>
      <c r="I67" s="8">
        <v>0.6</v>
      </c>
      <c r="J67" s="8" t="str">
        <f t="shared" si="4"/>
        <v>Yes</v>
      </c>
      <c r="K67" s="9">
        <v>4.3</v>
      </c>
      <c r="L67" s="9">
        <v>4</v>
      </c>
      <c r="M67" s="9">
        <f t="shared" si="5"/>
        <v>4.24</v>
      </c>
      <c r="N67" s="4">
        <v>53464</v>
      </c>
      <c r="O67" s="4">
        <f t="shared" si="6"/>
        <v>20.047014981716544</v>
      </c>
      <c r="P67" s="18">
        <f t="shared" si="7"/>
        <v>59291576</v>
      </c>
      <c r="Q67" s="15" t="str" cm="1">
        <f t="array" ref="Q67">_xlfn.IFS(G67&lt;200,"&lt;₹200",G67&lt;=500,"₹200-₹500",G67&gt;500,"&gt;₹500")</f>
        <v>&gt;₹500</v>
      </c>
      <c r="R67" t="s">
        <v>5552</v>
      </c>
      <c r="S67" t="s">
        <v>5556</v>
      </c>
      <c r="T67" t="s">
        <v>13050</v>
      </c>
    </row>
    <row r="68" spans="1:20" x14ac:dyDescent="0.25">
      <c r="A68" t="s">
        <v>3043</v>
      </c>
      <c r="B68" t="s">
        <v>3044</v>
      </c>
      <c r="C68" t="s">
        <v>13075</v>
      </c>
      <c r="D68" t="s">
        <v>13113</v>
      </c>
      <c r="E68" t="s">
        <v>13117</v>
      </c>
      <c r="F68" t="s">
        <v>13121</v>
      </c>
      <c r="G68" s="17">
        <v>1299</v>
      </c>
      <c r="H68" s="17">
        <v>1599</v>
      </c>
      <c r="I68" s="8">
        <v>0.19</v>
      </c>
      <c r="J68" s="8" t="str">
        <f t="shared" si="4"/>
        <v>No</v>
      </c>
      <c r="K68" s="9">
        <v>4</v>
      </c>
      <c r="L68" s="9">
        <v>4</v>
      </c>
      <c r="M68" s="9">
        <f t="shared" si="5"/>
        <v>3.9111111111111114</v>
      </c>
      <c r="N68" s="4">
        <v>128311</v>
      </c>
      <c r="O68" s="4">
        <f t="shared" si="6"/>
        <v>19.979000895353742</v>
      </c>
      <c r="P68" s="18">
        <f t="shared" si="7"/>
        <v>166675989</v>
      </c>
      <c r="Q68" s="15" t="str" cm="1">
        <f t="array" ref="Q68">_xlfn.IFS(G68&lt;200,"&lt;₹200",G68&lt;=500,"₹200-₹500",G68&gt;500,"&gt;₹500")</f>
        <v>&gt;₹500</v>
      </c>
      <c r="R68" t="s">
        <v>3046</v>
      </c>
      <c r="S68" t="s">
        <v>3050</v>
      </c>
      <c r="T68" t="s">
        <v>3051</v>
      </c>
    </row>
    <row r="69" spans="1:20" x14ac:dyDescent="0.25">
      <c r="A69" t="s">
        <v>3574</v>
      </c>
      <c r="B69" t="s">
        <v>3575</v>
      </c>
      <c r="C69" t="s">
        <v>13075</v>
      </c>
      <c r="D69" t="s">
        <v>13113</v>
      </c>
      <c r="E69" t="s">
        <v>13117</v>
      </c>
      <c r="F69" t="s">
        <v>13121</v>
      </c>
      <c r="G69" s="17">
        <v>1299</v>
      </c>
      <c r="H69" s="17">
        <v>1599</v>
      </c>
      <c r="I69" s="8">
        <v>0.19</v>
      </c>
      <c r="J69" s="8" t="str">
        <f t="shared" si="4"/>
        <v>No</v>
      </c>
      <c r="K69" s="9">
        <v>4</v>
      </c>
      <c r="L69" s="9">
        <v>4</v>
      </c>
      <c r="M69" s="9">
        <f t="shared" si="5"/>
        <v>3.9</v>
      </c>
      <c r="N69" s="4">
        <v>128311</v>
      </c>
      <c r="O69" s="4">
        <f t="shared" si="6"/>
        <v>19.922242370082849</v>
      </c>
      <c r="P69" s="18">
        <f t="shared" si="7"/>
        <v>166675989</v>
      </c>
      <c r="Q69" s="15" t="str" cm="1">
        <f t="array" ref="Q69">_xlfn.IFS(G69&lt;200,"&lt;₹200",G69&lt;=500,"₹200-₹500",G69&gt;500,"&gt;₹500")</f>
        <v>&gt;₹500</v>
      </c>
      <c r="R69" t="s">
        <v>3046</v>
      </c>
      <c r="S69" t="s">
        <v>3050</v>
      </c>
      <c r="T69" t="s">
        <v>3051</v>
      </c>
    </row>
    <row r="70" spans="1:20" x14ac:dyDescent="0.25">
      <c r="A70" t="s">
        <v>4214</v>
      </c>
      <c r="B70" t="s">
        <v>4215</v>
      </c>
      <c r="C70" t="s">
        <v>13075</v>
      </c>
      <c r="D70" t="s">
        <v>13111</v>
      </c>
      <c r="E70" t="s">
        <v>13112</v>
      </c>
      <c r="F70" t="s">
        <v>13112</v>
      </c>
      <c r="G70" s="17">
        <v>1499</v>
      </c>
      <c r="H70" s="17">
        <v>4999</v>
      </c>
      <c r="I70" s="8">
        <v>0.7</v>
      </c>
      <c r="J70" s="8" t="str">
        <f t="shared" si="4"/>
        <v>Yes</v>
      </c>
      <c r="K70" s="9">
        <v>4</v>
      </c>
      <c r="L70" s="9">
        <v>4</v>
      </c>
      <c r="M70" s="9">
        <f t="shared" si="5"/>
        <v>4.008064516129032</v>
      </c>
      <c r="N70" s="4">
        <v>92588</v>
      </c>
      <c r="O70" s="4">
        <f t="shared" si="6"/>
        <v>19.906290472576128</v>
      </c>
      <c r="P70" s="18">
        <f t="shared" si="7"/>
        <v>138789412</v>
      </c>
      <c r="Q70" s="15" t="str" cm="1">
        <f t="array" ref="Q70">_xlfn.IFS(G70&lt;200,"&lt;₹200",G70&lt;=500,"₹200-₹500",G70&gt;500,"&gt;₹500")</f>
        <v>&gt;₹500</v>
      </c>
      <c r="R70" t="s">
        <v>4216</v>
      </c>
      <c r="S70" t="s">
        <v>4220</v>
      </c>
      <c r="T70" t="s">
        <v>4221</v>
      </c>
    </row>
    <row r="71" spans="1:20" x14ac:dyDescent="0.25">
      <c r="A71" t="s">
        <v>6112</v>
      </c>
      <c r="B71" t="s">
        <v>6113</v>
      </c>
      <c r="C71" t="s">
        <v>13075</v>
      </c>
      <c r="D71" t="s">
        <v>13111</v>
      </c>
      <c r="E71" t="s">
        <v>13112</v>
      </c>
      <c r="F71" t="s">
        <v>13112</v>
      </c>
      <c r="G71" s="17">
        <v>1499</v>
      </c>
      <c r="H71" s="17">
        <v>4999</v>
      </c>
      <c r="I71" s="8">
        <v>0.7</v>
      </c>
      <c r="J71" s="8" t="str">
        <f t="shared" si="4"/>
        <v>Yes</v>
      </c>
      <c r="K71" s="9">
        <v>4</v>
      </c>
      <c r="L71" s="9">
        <v>4</v>
      </c>
      <c r="M71" s="9">
        <f t="shared" si="5"/>
        <v>4.0081967213114753</v>
      </c>
      <c r="N71" s="4">
        <v>92588</v>
      </c>
      <c r="O71" s="4">
        <f t="shared" si="6"/>
        <v>19.906947077466867</v>
      </c>
      <c r="P71" s="18">
        <f t="shared" si="7"/>
        <v>138789412</v>
      </c>
      <c r="Q71" s="15" t="str" cm="1">
        <f t="array" ref="Q71">_xlfn.IFS(G71&lt;200,"&lt;₹200",G71&lt;=500,"₹200-₹500",G71&gt;500,"&gt;₹500")</f>
        <v>&gt;₹500</v>
      </c>
      <c r="R71" t="s">
        <v>6114</v>
      </c>
      <c r="S71" t="s">
        <v>4220</v>
      </c>
      <c r="T71" t="s">
        <v>4221</v>
      </c>
    </row>
    <row r="72" spans="1:20" x14ac:dyDescent="0.25">
      <c r="A72" t="s">
        <v>6398</v>
      </c>
      <c r="B72" t="s">
        <v>6399</v>
      </c>
      <c r="C72" t="s">
        <v>13084</v>
      </c>
      <c r="D72" t="s">
        <v>13201</v>
      </c>
      <c r="E72" t="s">
        <v>13202</v>
      </c>
      <c r="F72" t="s">
        <v>13202</v>
      </c>
      <c r="G72" s="17">
        <v>1792</v>
      </c>
      <c r="H72" s="17">
        <v>3500</v>
      </c>
      <c r="I72" s="8">
        <v>0.49</v>
      </c>
      <c r="J72" s="8" t="str">
        <f t="shared" si="4"/>
        <v>No</v>
      </c>
      <c r="K72" s="9">
        <v>4.5</v>
      </c>
      <c r="L72" s="9">
        <v>5</v>
      </c>
      <c r="M72" s="9">
        <f t="shared" si="5"/>
        <v>4.5</v>
      </c>
      <c r="N72" s="4">
        <v>26194</v>
      </c>
      <c r="O72" s="4">
        <f t="shared" si="6"/>
        <v>19.881982812527841</v>
      </c>
      <c r="P72" s="18">
        <f t="shared" si="7"/>
        <v>46939648</v>
      </c>
      <c r="Q72" s="15" t="str" cm="1">
        <f t="array" ref="Q72">_xlfn.IFS(G72&lt;200,"&lt;₹200",G72&lt;=500,"₹200-₹500",G72&gt;500,"&gt;₹500")</f>
        <v>&gt;₹500</v>
      </c>
      <c r="R72" t="s">
        <v>6401</v>
      </c>
      <c r="S72" t="s">
        <v>6405</v>
      </c>
      <c r="T72" t="s">
        <v>6406</v>
      </c>
    </row>
    <row r="73" spans="1:20" x14ac:dyDescent="0.25">
      <c r="A73" t="s">
        <v>4889</v>
      </c>
      <c r="B73" t="s">
        <v>4890</v>
      </c>
      <c r="C73" t="s">
        <v>13075</v>
      </c>
      <c r="D73" t="s">
        <v>13122</v>
      </c>
      <c r="E73" t="s">
        <v>13123</v>
      </c>
      <c r="F73" t="s">
        <v>13124</v>
      </c>
      <c r="G73" s="17">
        <v>1399</v>
      </c>
      <c r="H73" s="17">
        <v>3990</v>
      </c>
      <c r="I73" s="8">
        <v>0.65</v>
      </c>
      <c r="J73" s="8" t="str">
        <f t="shared" si="4"/>
        <v>Yes</v>
      </c>
      <c r="K73" s="9">
        <v>4.0999999999999996</v>
      </c>
      <c r="L73" s="9">
        <v>4</v>
      </c>
      <c r="M73" s="9">
        <f t="shared" si="5"/>
        <v>3.8571428571428559</v>
      </c>
      <c r="N73" s="4">
        <v>141841</v>
      </c>
      <c r="O73" s="4">
        <f t="shared" si="6"/>
        <v>19.871247264197191</v>
      </c>
      <c r="P73" s="18">
        <f t="shared" si="7"/>
        <v>198435559</v>
      </c>
      <c r="Q73" s="15" t="str" cm="1">
        <f t="array" ref="Q73">_xlfn.IFS(G73&lt;200,"&lt;₹200",G73&lt;=500,"₹200-₹500",G73&gt;500,"&gt;₹500")</f>
        <v>&gt;₹500</v>
      </c>
      <c r="R73" t="s">
        <v>4891</v>
      </c>
      <c r="S73" t="s">
        <v>4895</v>
      </c>
      <c r="T73" t="s">
        <v>4896</v>
      </c>
    </row>
    <row r="74" spans="1:20" x14ac:dyDescent="0.25">
      <c r="A74" t="s">
        <v>3750</v>
      </c>
      <c r="B74" t="s">
        <v>3751</v>
      </c>
      <c r="C74" t="s">
        <v>13075</v>
      </c>
      <c r="D74" t="s">
        <v>13113</v>
      </c>
      <c r="E74" t="s">
        <v>13117</v>
      </c>
      <c r="F74" t="s">
        <v>13121</v>
      </c>
      <c r="G74" s="17">
        <v>1324</v>
      </c>
      <c r="H74" s="17">
        <v>1699</v>
      </c>
      <c r="I74" s="8">
        <v>0.22</v>
      </c>
      <c r="J74" s="8" t="str">
        <f t="shared" si="4"/>
        <v>No</v>
      </c>
      <c r="K74" s="9">
        <v>4</v>
      </c>
      <c r="L74" s="9">
        <v>4</v>
      </c>
      <c r="M74" s="9">
        <f t="shared" si="5"/>
        <v>3.8857142857142857</v>
      </c>
      <c r="N74" s="4">
        <v>128311</v>
      </c>
      <c r="O74" s="4">
        <f t="shared" si="6"/>
        <v>19.849267123305989</v>
      </c>
      <c r="P74" s="18">
        <f t="shared" si="7"/>
        <v>169883764</v>
      </c>
      <c r="Q74" s="15" t="str" cm="1">
        <f t="array" ref="Q74">_xlfn.IFS(G74&lt;200,"&lt;₹200",G74&lt;=500,"₹200-₹500",G74&gt;500,"&gt;₹500")</f>
        <v>&gt;₹500</v>
      </c>
      <c r="R74" t="s">
        <v>3752</v>
      </c>
      <c r="S74" t="s">
        <v>3050</v>
      </c>
      <c r="T74" t="s">
        <v>3051</v>
      </c>
    </row>
    <row r="75" spans="1:20" x14ac:dyDescent="0.25">
      <c r="A75" t="s">
        <v>4818</v>
      </c>
      <c r="B75" t="s">
        <v>4819</v>
      </c>
      <c r="C75" t="s">
        <v>13075</v>
      </c>
      <c r="D75" t="s">
        <v>13122</v>
      </c>
      <c r="E75" t="s">
        <v>13123</v>
      </c>
      <c r="F75" t="s">
        <v>13124</v>
      </c>
      <c r="G75" s="17">
        <v>1499</v>
      </c>
      <c r="H75" s="17">
        <v>4490</v>
      </c>
      <c r="I75" s="8">
        <v>0.67</v>
      </c>
      <c r="J75" s="8" t="str">
        <f t="shared" si="4"/>
        <v>Yes</v>
      </c>
      <c r="K75" s="9">
        <v>3.9</v>
      </c>
      <c r="L75" s="9">
        <v>4</v>
      </c>
      <c r="M75" s="9">
        <f t="shared" si="5"/>
        <v>3.8512195121951205</v>
      </c>
      <c r="N75" s="4">
        <v>136954</v>
      </c>
      <c r="O75" s="4">
        <f t="shared" si="6"/>
        <v>19.782089004546965</v>
      </c>
      <c r="P75" s="18">
        <f t="shared" si="7"/>
        <v>205294046</v>
      </c>
      <c r="Q75" s="15" t="str" cm="1">
        <f t="array" ref="Q75">_xlfn.IFS(G75&lt;200,"&lt;₹200",G75&lt;=500,"₹200-₹500",G75&gt;500,"&gt;₹500")</f>
        <v>&gt;₹500</v>
      </c>
      <c r="R75" t="s">
        <v>4820</v>
      </c>
      <c r="S75" t="s">
        <v>4824</v>
      </c>
      <c r="T75" t="s">
        <v>4825</v>
      </c>
    </row>
    <row r="76" spans="1:20" x14ac:dyDescent="0.25">
      <c r="A76" t="s">
        <v>3796</v>
      </c>
      <c r="B76" t="s">
        <v>3797</v>
      </c>
      <c r="C76" t="s">
        <v>13075</v>
      </c>
      <c r="D76" t="s">
        <v>13113</v>
      </c>
      <c r="E76" t="s">
        <v>13117</v>
      </c>
      <c r="F76" t="s">
        <v>13121</v>
      </c>
      <c r="G76" s="17">
        <v>1324</v>
      </c>
      <c r="H76" s="17">
        <v>1699</v>
      </c>
      <c r="I76" s="8">
        <v>0.22</v>
      </c>
      <c r="J76" s="8" t="str">
        <f t="shared" si="4"/>
        <v>No</v>
      </c>
      <c r="K76" s="9">
        <v>4</v>
      </c>
      <c r="L76" s="9">
        <v>4</v>
      </c>
      <c r="M76" s="9">
        <f t="shared" si="5"/>
        <v>3.8666666666666667</v>
      </c>
      <c r="N76" s="4">
        <v>128311</v>
      </c>
      <c r="O76" s="4">
        <f t="shared" si="6"/>
        <v>19.751966794270174</v>
      </c>
      <c r="P76" s="18">
        <f t="shared" si="7"/>
        <v>169883764</v>
      </c>
      <c r="Q76" s="15" t="str" cm="1">
        <f t="array" ref="Q76">_xlfn.IFS(G76&lt;200,"&lt;₹200",G76&lt;=500,"₹200-₹500",G76&gt;500,"&gt;₹500")</f>
        <v>&gt;₹500</v>
      </c>
      <c r="R76" t="s">
        <v>3752</v>
      </c>
      <c r="S76" t="s">
        <v>3050</v>
      </c>
      <c r="T76" t="s">
        <v>3051</v>
      </c>
    </row>
    <row r="77" spans="1:20" x14ac:dyDescent="0.25">
      <c r="A77" t="s">
        <v>5221</v>
      </c>
      <c r="B77" t="s">
        <v>5222</v>
      </c>
      <c r="C77" t="s">
        <v>13084</v>
      </c>
      <c r="D77" t="s">
        <v>13088</v>
      </c>
      <c r="E77" t="s">
        <v>13167</v>
      </c>
      <c r="F77" t="s">
        <v>13167</v>
      </c>
      <c r="G77" s="17">
        <v>1889</v>
      </c>
      <c r="H77" s="17">
        <v>5499</v>
      </c>
      <c r="I77" s="8">
        <v>0.66</v>
      </c>
      <c r="J77" s="8" t="str">
        <f t="shared" si="4"/>
        <v>Yes</v>
      </c>
      <c r="K77" s="9">
        <v>4.2</v>
      </c>
      <c r="L77" s="9">
        <v>4</v>
      </c>
      <c r="M77" s="9">
        <f t="shared" si="5"/>
        <v>4.2</v>
      </c>
      <c r="N77" s="4">
        <v>49551</v>
      </c>
      <c r="O77" s="4">
        <f t="shared" si="6"/>
        <v>19.719256989653388</v>
      </c>
      <c r="P77" s="18">
        <f t="shared" si="7"/>
        <v>93601839</v>
      </c>
      <c r="Q77" s="15" t="str" cm="1">
        <f t="array" ref="Q77">_xlfn.IFS(G77&lt;200,"&lt;₹200",G77&lt;=500,"₹200-₹500",G77&gt;500,"&gt;₹500")</f>
        <v>&gt;₹500</v>
      </c>
      <c r="R77" t="s">
        <v>5224</v>
      </c>
      <c r="S77" t="s">
        <v>5228</v>
      </c>
      <c r="T77" t="s">
        <v>5229</v>
      </c>
    </row>
    <row r="78" spans="1:20" x14ac:dyDescent="0.25">
      <c r="A78" t="s">
        <v>682</v>
      </c>
      <c r="B78" t="s">
        <v>683</v>
      </c>
      <c r="C78" t="s">
        <v>13075</v>
      </c>
      <c r="D78" t="s">
        <v>13091</v>
      </c>
      <c r="E78" t="s">
        <v>13093</v>
      </c>
      <c r="F78" t="s">
        <v>13094</v>
      </c>
      <c r="G78" s="17">
        <v>26999</v>
      </c>
      <c r="H78" s="17">
        <v>42999</v>
      </c>
      <c r="I78" s="8">
        <v>0.37</v>
      </c>
      <c r="J78" s="8" t="str">
        <f t="shared" si="4"/>
        <v>No</v>
      </c>
      <c r="K78" s="9">
        <v>4.2</v>
      </c>
      <c r="L78" s="9">
        <v>4</v>
      </c>
      <c r="M78" s="9">
        <f t="shared" si="5"/>
        <v>4.2066666666666679</v>
      </c>
      <c r="N78" s="4">
        <v>45238</v>
      </c>
      <c r="O78" s="4">
        <f t="shared" si="6"/>
        <v>19.584191338011436</v>
      </c>
      <c r="P78" s="18">
        <f t="shared" si="7"/>
        <v>1221380762</v>
      </c>
      <c r="Q78" s="15" t="str" cm="1">
        <f t="array" ref="Q78">_xlfn.IFS(G78&lt;200,"&lt;₹200",G78&lt;=500,"₹200-₹500",G78&gt;500,"&gt;₹500")</f>
        <v>&gt;₹500</v>
      </c>
      <c r="R78" t="s">
        <v>684</v>
      </c>
      <c r="S78" t="s">
        <v>612</v>
      </c>
      <c r="T78" t="s">
        <v>613</v>
      </c>
    </row>
    <row r="79" spans="1:20" x14ac:dyDescent="0.25">
      <c r="A79" t="s">
        <v>606</v>
      </c>
      <c r="B79" t="s">
        <v>607</v>
      </c>
      <c r="C79" t="s">
        <v>13075</v>
      </c>
      <c r="D79" t="s">
        <v>13091</v>
      </c>
      <c r="E79" t="s">
        <v>13093</v>
      </c>
      <c r="F79" t="s">
        <v>13094</v>
      </c>
      <c r="G79" s="17">
        <v>13999</v>
      </c>
      <c r="H79" s="17">
        <v>24999</v>
      </c>
      <c r="I79" s="8">
        <v>0.44</v>
      </c>
      <c r="J79" s="8" t="str">
        <f t="shared" si="4"/>
        <v>No</v>
      </c>
      <c r="K79" s="9">
        <v>4.2</v>
      </c>
      <c r="L79" s="9">
        <v>4</v>
      </c>
      <c r="M79" s="9">
        <f t="shared" si="5"/>
        <v>4.2067796610169506</v>
      </c>
      <c r="N79" s="4">
        <v>45238</v>
      </c>
      <c r="O79" s="4">
        <f t="shared" si="6"/>
        <v>19.584717384677692</v>
      </c>
      <c r="P79" s="18">
        <f t="shared" si="7"/>
        <v>633286762</v>
      </c>
      <c r="Q79" s="15" t="str" cm="1">
        <f t="array" ref="Q79">_xlfn.IFS(G79&lt;200,"&lt;₹200",G79&lt;=500,"₹200-₹500",G79&gt;500,"&gt;₹500")</f>
        <v>&gt;₹500</v>
      </c>
      <c r="R79" t="s">
        <v>608</v>
      </c>
      <c r="S79" t="s">
        <v>612</v>
      </c>
      <c r="T79" t="s">
        <v>613</v>
      </c>
    </row>
    <row r="80" spans="1:20" x14ac:dyDescent="0.25">
      <c r="A80" t="s">
        <v>1126</v>
      </c>
      <c r="B80" t="s">
        <v>1127</v>
      </c>
      <c r="C80" t="s">
        <v>13075</v>
      </c>
      <c r="D80" t="s">
        <v>13091</v>
      </c>
      <c r="E80" t="s">
        <v>13093</v>
      </c>
      <c r="F80" t="s">
        <v>13094</v>
      </c>
      <c r="G80" s="17">
        <v>32999</v>
      </c>
      <c r="H80" s="17">
        <v>44999</v>
      </c>
      <c r="I80" s="8">
        <v>0.27</v>
      </c>
      <c r="J80" s="8" t="str">
        <f t="shared" si="4"/>
        <v>No</v>
      </c>
      <c r="K80" s="9">
        <v>4.2</v>
      </c>
      <c r="L80" s="9">
        <v>4</v>
      </c>
      <c r="M80" s="9">
        <f t="shared" si="5"/>
        <v>4.2068965517241388</v>
      </c>
      <c r="N80" s="4">
        <v>45238</v>
      </c>
      <c r="O80" s="4">
        <f t="shared" si="6"/>
        <v>19.58526157088416</v>
      </c>
      <c r="P80" s="18">
        <f t="shared" si="7"/>
        <v>1492808762</v>
      </c>
      <c r="Q80" s="15" t="str" cm="1">
        <f t="array" ref="Q80">_xlfn.IFS(G80&lt;200,"&lt;₹200",G80&lt;=500,"₹200-₹500",G80&gt;500,"&gt;₹500")</f>
        <v>&gt;₹500</v>
      </c>
      <c r="R80" t="s">
        <v>1128</v>
      </c>
      <c r="S80" t="s">
        <v>612</v>
      </c>
      <c r="T80" t="s">
        <v>613</v>
      </c>
    </row>
    <row r="81" spans="1:20" x14ac:dyDescent="0.25">
      <c r="A81" t="s">
        <v>7846</v>
      </c>
      <c r="B81" t="s">
        <v>7847</v>
      </c>
      <c r="C81" t="s">
        <v>13084</v>
      </c>
      <c r="D81" t="s">
        <v>13088</v>
      </c>
      <c r="E81" t="s">
        <v>13089</v>
      </c>
      <c r="F81" t="s">
        <v>13234</v>
      </c>
      <c r="G81" s="17">
        <v>1199</v>
      </c>
      <c r="H81" s="17">
        <v>1999</v>
      </c>
      <c r="I81" s="8">
        <v>0.4</v>
      </c>
      <c r="J81" s="8" t="str">
        <f t="shared" si="4"/>
        <v>No</v>
      </c>
      <c r="K81" s="9">
        <v>4.5</v>
      </c>
      <c r="L81" s="9">
        <v>5</v>
      </c>
      <c r="M81" s="9">
        <f t="shared" si="5"/>
        <v>4.5</v>
      </c>
      <c r="N81" s="4">
        <v>22420</v>
      </c>
      <c r="O81" s="4">
        <f t="shared" si="6"/>
        <v>19.577947404051354</v>
      </c>
      <c r="P81" s="18">
        <f t="shared" si="7"/>
        <v>26881580</v>
      </c>
      <c r="Q81" s="15" t="str" cm="1">
        <f t="array" ref="Q81">_xlfn.IFS(G81&lt;200,"&lt;₹200",G81&lt;=500,"₹200-₹500",G81&gt;500,"&gt;₹500")</f>
        <v>&gt;₹500</v>
      </c>
      <c r="R81" t="s">
        <v>7849</v>
      </c>
      <c r="S81" t="s">
        <v>903</v>
      </c>
      <c r="T81" t="s">
        <v>904</v>
      </c>
    </row>
    <row r="82" spans="1:20" x14ac:dyDescent="0.25">
      <c r="A82" t="s">
        <v>6960</v>
      </c>
      <c r="B82" t="s">
        <v>6961</v>
      </c>
      <c r="C82" t="s">
        <v>13075</v>
      </c>
      <c r="D82" t="s">
        <v>13150</v>
      </c>
      <c r="E82" t="s">
        <v>13151</v>
      </c>
      <c r="F82" t="s">
        <v>13328</v>
      </c>
      <c r="G82" s="17">
        <v>879</v>
      </c>
      <c r="H82" s="17">
        <v>1109</v>
      </c>
      <c r="I82" s="8">
        <v>0.21</v>
      </c>
      <c r="J82" s="8" t="str">
        <f t="shared" si="4"/>
        <v>No</v>
      </c>
      <c r="K82" s="9">
        <v>4.4000000000000004</v>
      </c>
      <c r="L82" s="9">
        <v>4</v>
      </c>
      <c r="M82" s="9">
        <f t="shared" si="5"/>
        <v>4.3499999999999988</v>
      </c>
      <c r="N82" s="4">
        <v>31599</v>
      </c>
      <c r="O82" s="4">
        <f t="shared" si="6"/>
        <v>19.573638809390051</v>
      </c>
      <c r="P82" s="18">
        <f t="shared" si="7"/>
        <v>27775521</v>
      </c>
      <c r="Q82" s="15" t="str" cm="1">
        <f t="array" ref="Q82">_xlfn.IFS(G82&lt;200,"&lt;₹200",G82&lt;=500,"₹200-₹500",G82&gt;500,"&gt;₹500")</f>
        <v>&gt;₹500</v>
      </c>
      <c r="R82" t="s">
        <v>6962</v>
      </c>
      <c r="S82" t="s">
        <v>6966</v>
      </c>
      <c r="T82" t="s">
        <v>6967</v>
      </c>
    </row>
    <row r="83" spans="1:20" x14ac:dyDescent="0.25">
      <c r="A83" t="s">
        <v>5463</v>
      </c>
      <c r="B83" t="s">
        <v>5464</v>
      </c>
      <c r="C83" t="s">
        <v>13075</v>
      </c>
      <c r="D83" t="s">
        <v>13122</v>
      </c>
      <c r="E83" t="s">
        <v>13123</v>
      </c>
      <c r="F83" t="s">
        <v>13124</v>
      </c>
      <c r="G83" s="17">
        <v>429</v>
      </c>
      <c r="H83" s="17">
        <v>599</v>
      </c>
      <c r="I83" s="8">
        <v>0.28000000000000003</v>
      </c>
      <c r="J83" s="8" t="str">
        <f t="shared" si="4"/>
        <v>No</v>
      </c>
      <c r="K83" s="9">
        <v>4.0999999999999996</v>
      </c>
      <c r="L83" s="9">
        <v>4</v>
      </c>
      <c r="M83" s="9">
        <f t="shared" si="5"/>
        <v>3.8499999999999992</v>
      </c>
      <c r="N83" s="4">
        <v>119466</v>
      </c>
      <c r="O83" s="4">
        <f t="shared" si="6"/>
        <v>19.547404638407379</v>
      </c>
      <c r="P83" s="18">
        <f t="shared" si="7"/>
        <v>51250914</v>
      </c>
      <c r="Q83" s="15" t="str" cm="1">
        <f t="array" ref="Q83">_xlfn.IFS(G83&lt;200,"&lt;₹200",G83&lt;=500,"₹200-₹500",G83&gt;500,"&gt;₹500")</f>
        <v>₹200-₹500</v>
      </c>
      <c r="R83" t="s">
        <v>5465</v>
      </c>
      <c r="S83" t="s">
        <v>5469</v>
      </c>
      <c r="T83" t="s">
        <v>13049</v>
      </c>
    </row>
    <row r="84" spans="1:20" x14ac:dyDescent="0.25">
      <c r="A84" t="s">
        <v>3819</v>
      </c>
      <c r="B84" t="s">
        <v>3820</v>
      </c>
      <c r="C84" t="s">
        <v>13075</v>
      </c>
      <c r="D84" t="s">
        <v>13113</v>
      </c>
      <c r="E84" t="s">
        <v>13117</v>
      </c>
      <c r="F84" t="s">
        <v>13118</v>
      </c>
      <c r="G84" s="17">
        <v>12490</v>
      </c>
      <c r="H84" s="17">
        <v>15990</v>
      </c>
      <c r="I84" s="8">
        <v>0.22</v>
      </c>
      <c r="J84" s="8" t="str">
        <f t="shared" si="4"/>
        <v>No</v>
      </c>
      <c r="K84" s="9">
        <v>4.2</v>
      </c>
      <c r="L84" s="9">
        <v>4</v>
      </c>
      <c r="M84" s="9">
        <f t="shared" si="5"/>
        <v>4.0999999999999996</v>
      </c>
      <c r="N84" s="4">
        <v>58506</v>
      </c>
      <c r="O84" s="4">
        <f t="shared" si="6"/>
        <v>19.545552102320965</v>
      </c>
      <c r="P84" s="18">
        <f t="shared" si="7"/>
        <v>730739940</v>
      </c>
      <c r="Q84" s="15" t="str" cm="1">
        <f t="array" ref="Q84">_xlfn.IFS(G84&lt;200,"&lt;₹200",G84&lt;=500,"₹200-₹500",G84&gt;500,"&gt;₹500")</f>
        <v>&gt;₹500</v>
      </c>
      <c r="R84" t="s">
        <v>3821</v>
      </c>
      <c r="S84" t="s">
        <v>3825</v>
      </c>
      <c r="T84" t="s">
        <v>3826</v>
      </c>
    </row>
    <row r="85" spans="1:20" x14ac:dyDescent="0.25">
      <c r="A85" t="s">
        <v>4140</v>
      </c>
      <c r="B85" t="s">
        <v>4141</v>
      </c>
      <c r="C85" t="s">
        <v>13075</v>
      </c>
      <c r="D85" t="s">
        <v>13113</v>
      </c>
      <c r="E85" t="s">
        <v>13117</v>
      </c>
      <c r="F85" t="s">
        <v>13118</v>
      </c>
      <c r="G85" s="17">
        <v>12999</v>
      </c>
      <c r="H85" s="17">
        <v>13499</v>
      </c>
      <c r="I85" s="8">
        <v>0.04</v>
      </c>
      <c r="J85" s="8" t="str">
        <f t="shared" si="4"/>
        <v>No</v>
      </c>
      <c r="K85" s="9">
        <v>4.0999999999999996</v>
      </c>
      <c r="L85" s="9">
        <v>4</v>
      </c>
      <c r="M85" s="9">
        <f t="shared" si="5"/>
        <v>4.0984126984126981</v>
      </c>
      <c r="N85" s="4">
        <v>56098</v>
      </c>
      <c r="O85" s="4">
        <f t="shared" si="6"/>
        <v>19.463177966985842</v>
      </c>
      <c r="P85" s="18">
        <f t="shared" si="7"/>
        <v>729217902</v>
      </c>
      <c r="Q85" s="15" t="str" cm="1">
        <f t="array" ref="Q85">_xlfn.IFS(G85&lt;200,"&lt;₹200",G85&lt;=500,"₹200-₹500",G85&gt;500,"&gt;₹500")</f>
        <v>&gt;₹500</v>
      </c>
      <c r="R85" t="s">
        <v>4142</v>
      </c>
      <c r="S85" t="s">
        <v>4146</v>
      </c>
      <c r="T85" t="s">
        <v>4147</v>
      </c>
    </row>
    <row r="86" spans="1:20" x14ac:dyDescent="0.25">
      <c r="A86" t="s">
        <v>5983</v>
      </c>
      <c r="B86" t="s">
        <v>5984</v>
      </c>
      <c r="C86" t="s">
        <v>13075</v>
      </c>
      <c r="D86" t="s">
        <v>13098</v>
      </c>
      <c r="E86" t="s">
        <v>13108</v>
      </c>
      <c r="F86" t="s">
        <v>13181</v>
      </c>
      <c r="G86" s="17">
        <v>1999</v>
      </c>
      <c r="H86" s="17">
        <v>2999</v>
      </c>
      <c r="I86" s="8">
        <v>0.33</v>
      </c>
      <c r="J86" s="8" t="str">
        <f t="shared" si="4"/>
        <v>No</v>
      </c>
      <c r="K86" s="9">
        <v>4.3</v>
      </c>
      <c r="L86" s="9">
        <v>4</v>
      </c>
      <c r="M86" s="9">
        <f t="shared" si="5"/>
        <v>4.05</v>
      </c>
      <c r="N86" s="4">
        <v>63899</v>
      </c>
      <c r="O86" s="4">
        <f t="shared" si="6"/>
        <v>19.462278475541517</v>
      </c>
      <c r="P86" s="18">
        <f t="shared" si="7"/>
        <v>127734101</v>
      </c>
      <c r="Q86" s="15" t="str" cm="1">
        <f t="array" ref="Q86">_xlfn.IFS(G86&lt;200,"&lt;₹200",G86&lt;=500,"₹200-₹500",G86&gt;500,"&gt;₹500")</f>
        <v>&gt;₹500</v>
      </c>
      <c r="R86" t="s">
        <v>5985</v>
      </c>
      <c r="S86" t="s">
        <v>5989</v>
      </c>
      <c r="T86" t="s">
        <v>5990</v>
      </c>
    </row>
    <row r="87" spans="1:20" x14ac:dyDescent="0.25">
      <c r="A87" t="s">
        <v>8111</v>
      </c>
      <c r="B87" t="s">
        <v>8112</v>
      </c>
      <c r="C87" t="s">
        <v>13075</v>
      </c>
      <c r="D87" t="s">
        <v>13238</v>
      </c>
      <c r="E87" t="s">
        <v>13239</v>
      </c>
      <c r="F87" t="s">
        <v>13239</v>
      </c>
      <c r="G87" s="17">
        <v>1289</v>
      </c>
      <c r="H87" s="17">
        <v>1499</v>
      </c>
      <c r="I87" s="8">
        <v>0.14000000000000001</v>
      </c>
      <c r="J87" s="8" t="str">
        <f t="shared" si="4"/>
        <v>No</v>
      </c>
      <c r="K87" s="9">
        <v>4.5</v>
      </c>
      <c r="L87" s="9">
        <v>5</v>
      </c>
      <c r="M87" s="9">
        <f t="shared" si="5"/>
        <v>4.5</v>
      </c>
      <c r="N87" s="4">
        <v>20668</v>
      </c>
      <c r="O87" s="4">
        <f t="shared" si="6"/>
        <v>19.418937593664378</v>
      </c>
      <c r="P87" s="18">
        <f t="shared" si="7"/>
        <v>26641052</v>
      </c>
      <c r="Q87" s="15" t="str" cm="1">
        <f t="array" ref="Q87">_xlfn.IFS(G87&lt;200,"&lt;₹200",G87&lt;=500,"₹200-₹500",G87&gt;500,"&gt;₹500")</f>
        <v>&gt;₹500</v>
      </c>
      <c r="R87" t="s">
        <v>8114</v>
      </c>
      <c r="S87" t="s">
        <v>8118</v>
      </c>
      <c r="T87" t="s">
        <v>8119</v>
      </c>
    </row>
    <row r="88" spans="1:20" x14ac:dyDescent="0.25">
      <c r="A88" t="s">
        <v>3421</v>
      </c>
      <c r="B88" t="s">
        <v>3422</v>
      </c>
      <c r="C88" t="s">
        <v>13075</v>
      </c>
      <c r="D88" t="s">
        <v>13111</v>
      </c>
      <c r="E88" t="s">
        <v>13112</v>
      </c>
      <c r="F88" t="s">
        <v>13112</v>
      </c>
      <c r="G88" s="17">
        <v>2299</v>
      </c>
      <c r="H88" s="17">
        <v>7990</v>
      </c>
      <c r="I88" s="8">
        <v>0.71</v>
      </c>
      <c r="J88" s="8" t="str">
        <f t="shared" si="4"/>
        <v>Yes</v>
      </c>
      <c r="K88" s="9">
        <v>4.2</v>
      </c>
      <c r="L88" s="9">
        <v>4</v>
      </c>
      <c r="M88" s="9">
        <f t="shared" si="5"/>
        <v>4.0083333333333337</v>
      </c>
      <c r="N88" s="4">
        <v>69622</v>
      </c>
      <c r="O88" s="4">
        <f t="shared" si="6"/>
        <v>19.411367203801632</v>
      </c>
      <c r="P88" s="18">
        <f t="shared" si="7"/>
        <v>160060978</v>
      </c>
      <c r="Q88" s="15" t="str" cm="1">
        <f t="array" ref="Q88">_xlfn.IFS(G88&lt;200,"&lt;₹200",G88&lt;=500,"₹200-₹500",G88&gt;500,"&gt;₹500")</f>
        <v>&gt;₹500</v>
      </c>
      <c r="R88" t="s">
        <v>3423</v>
      </c>
      <c r="S88" t="s">
        <v>3427</v>
      </c>
      <c r="T88" t="s">
        <v>3428</v>
      </c>
    </row>
    <row r="89" spans="1:20" x14ac:dyDescent="0.25">
      <c r="A89" t="s">
        <v>5610</v>
      </c>
      <c r="B89" t="s">
        <v>5611</v>
      </c>
      <c r="C89" t="s">
        <v>13084</v>
      </c>
      <c r="D89" t="s">
        <v>13085</v>
      </c>
      <c r="E89" t="s">
        <v>13141</v>
      </c>
      <c r="F89" t="s">
        <v>13142</v>
      </c>
      <c r="G89" s="17">
        <v>799</v>
      </c>
      <c r="H89" s="17">
        <v>1295</v>
      </c>
      <c r="I89" s="8">
        <v>0.38</v>
      </c>
      <c r="J89" s="8" t="str">
        <f t="shared" si="4"/>
        <v>No</v>
      </c>
      <c r="K89" s="9">
        <v>4.4000000000000004</v>
      </c>
      <c r="L89" s="9">
        <v>4</v>
      </c>
      <c r="M89" s="9">
        <f t="shared" si="5"/>
        <v>4.2714285714285705</v>
      </c>
      <c r="N89" s="4">
        <v>34852</v>
      </c>
      <c r="O89" s="4">
        <f t="shared" si="6"/>
        <v>19.401854424580357</v>
      </c>
      <c r="P89" s="18">
        <f t="shared" si="7"/>
        <v>27846748</v>
      </c>
      <c r="Q89" s="15" t="str" cm="1">
        <f t="array" ref="Q89">_xlfn.IFS(G89&lt;200,"&lt;₹200",G89&lt;=500,"₹200-₹500",G89&gt;500,"&gt;₹500")</f>
        <v>&gt;₹500</v>
      </c>
      <c r="R89" t="s">
        <v>5612</v>
      </c>
      <c r="S89" t="s">
        <v>5616</v>
      </c>
      <c r="T89" t="s">
        <v>5617</v>
      </c>
    </row>
    <row r="90" spans="1:20" x14ac:dyDescent="0.25">
      <c r="A90" t="s">
        <v>5201</v>
      </c>
      <c r="B90" t="s">
        <v>5202</v>
      </c>
      <c r="C90" t="s">
        <v>13075</v>
      </c>
      <c r="D90" t="s">
        <v>13122</v>
      </c>
      <c r="E90" t="s">
        <v>13123</v>
      </c>
      <c r="F90" t="s">
        <v>13124</v>
      </c>
      <c r="G90" s="17">
        <v>1499</v>
      </c>
      <c r="H90" s="17">
        <v>3990</v>
      </c>
      <c r="I90" s="8">
        <v>0.62</v>
      </c>
      <c r="J90" s="8" t="str">
        <f t="shared" si="4"/>
        <v>Yes</v>
      </c>
      <c r="K90" s="9">
        <v>4.0999999999999996</v>
      </c>
      <c r="L90" s="9">
        <v>4</v>
      </c>
      <c r="M90" s="9">
        <f t="shared" si="5"/>
        <v>3.8435897435897428</v>
      </c>
      <c r="N90" s="4">
        <v>109864</v>
      </c>
      <c r="O90" s="4">
        <f t="shared" si="6"/>
        <v>19.374995335167757</v>
      </c>
      <c r="P90" s="18">
        <f t="shared" si="7"/>
        <v>164686136</v>
      </c>
      <c r="Q90" s="15" t="str" cm="1">
        <f t="array" ref="Q90">_xlfn.IFS(G90&lt;200,"&lt;₹200",G90&lt;=500,"₹200-₹500",G90&gt;500,"&gt;₹500")</f>
        <v>&gt;₹500</v>
      </c>
      <c r="R90" t="s">
        <v>5203</v>
      </c>
      <c r="S90" t="s">
        <v>5207</v>
      </c>
      <c r="T90" t="s">
        <v>5208</v>
      </c>
    </row>
    <row r="91" spans="1:20" x14ac:dyDescent="0.25">
      <c r="A91" t="s">
        <v>3786</v>
      </c>
      <c r="B91" t="s">
        <v>3787</v>
      </c>
      <c r="C91" t="s">
        <v>13075</v>
      </c>
      <c r="D91" t="s">
        <v>13111</v>
      </c>
      <c r="E91" t="s">
        <v>13112</v>
      </c>
      <c r="F91" t="s">
        <v>13112</v>
      </c>
      <c r="G91" s="17">
        <v>1599</v>
      </c>
      <c r="H91" s="17">
        <v>4999</v>
      </c>
      <c r="I91" s="8">
        <v>0.68</v>
      </c>
      <c r="J91" s="8" t="str">
        <f t="shared" si="4"/>
        <v>Yes</v>
      </c>
      <c r="K91" s="9">
        <v>4</v>
      </c>
      <c r="L91" s="9">
        <v>4</v>
      </c>
      <c r="M91" s="9">
        <f t="shared" si="5"/>
        <v>4.0050847457627121</v>
      </c>
      <c r="N91" s="4">
        <v>67950</v>
      </c>
      <c r="O91" s="4">
        <f t="shared" si="6"/>
        <v>19.353353897003458</v>
      </c>
      <c r="P91" s="18">
        <f t="shared" si="7"/>
        <v>108652050</v>
      </c>
      <c r="Q91" s="15" t="str" cm="1">
        <f t="array" ref="Q91">_xlfn.IFS(G91&lt;200,"&lt;₹200",G91&lt;=500,"₹200-₹500",G91&gt;500,"&gt;₹500")</f>
        <v>&gt;₹500</v>
      </c>
      <c r="R91" t="s">
        <v>3788</v>
      </c>
      <c r="S91" t="s">
        <v>3792</v>
      </c>
      <c r="T91" t="s">
        <v>3793</v>
      </c>
    </row>
    <row r="92" spans="1:20" x14ac:dyDescent="0.25">
      <c r="A92" t="s">
        <v>5045</v>
      </c>
      <c r="B92" t="s">
        <v>5046</v>
      </c>
      <c r="C92" t="s">
        <v>13075</v>
      </c>
      <c r="D92" t="s">
        <v>13150</v>
      </c>
      <c r="E92" t="s">
        <v>13151</v>
      </c>
      <c r="F92" t="s">
        <v>13328</v>
      </c>
      <c r="G92" s="17">
        <v>266</v>
      </c>
      <c r="H92" s="17">
        <v>315</v>
      </c>
      <c r="I92" s="8">
        <v>0.16</v>
      </c>
      <c r="J92" s="8" t="str">
        <f t="shared" si="4"/>
        <v>No</v>
      </c>
      <c r="K92" s="9">
        <v>4.5</v>
      </c>
      <c r="L92" s="9">
        <v>5</v>
      </c>
      <c r="M92" s="9">
        <f t="shared" si="5"/>
        <v>4.3461538461538458</v>
      </c>
      <c r="N92" s="4">
        <v>28030</v>
      </c>
      <c r="O92" s="4">
        <f t="shared" si="6"/>
        <v>19.330121570317548</v>
      </c>
      <c r="P92" s="18">
        <f t="shared" si="7"/>
        <v>7455980</v>
      </c>
      <c r="Q92" s="15" t="str" cm="1">
        <f t="array" ref="Q92">_xlfn.IFS(G92&lt;200,"&lt;₹200",G92&lt;=500,"₹200-₹500",G92&gt;500,"&gt;₹500")</f>
        <v>₹200-₹500</v>
      </c>
      <c r="R92" t="s">
        <v>5048</v>
      </c>
      <c r="S92" t="s">
        <v>5052</v>
      </c>
      <c r="T92" t="s">
        <v>5053</v>
      </c>
    </row>
    <row r="93" spans="1:20" x14ac:dyDescent="0.25">
      <c r="A93" t="s">
        <v>6823</v>
      </c>
      <c r="B93" t="s">
        <v>6824</v>
      </c>
      <c r="C93" t="s">
        <v>13084</v>
      </c>
      <c r="D93" t="s">
        <v>13085</v>
      </c>
      <c r="E93" t="s">
        <v>13172</v>
      </c>
      <c r="F93" t="s">
        <v>13193</v>
      </c>
      <c r="G93" s="17">
        <v>299</v>
      </c>
      <c r="H93" s="17">
        <v>550</v>
      </c>
      <c r="I93" s="8">
        <v>0.46</v>
      </c>
      <c r="J93" s="8" t="str">
        <f t="shared" si="4"/>
        <v>No</v>
      </c>
      <c r="K93" s="9">
        <v>4.5999999999999996</v>
      </c>
      <c r="L93" s="9">
        <v>5</v>
      </c>
      <c r="M93" s="9">
        <f t="shared" si="5"/>
        <v>4.2666666666666666</v>
      </c>
      <c r="N93" s="4">
        <v>33434</v>
      </c>
      <c r="O93" s="4">
        <f t="shared" si="6"/>
        <v>19.303258997486587</v>
      </c>
      <c r="P93" s="18">
        <f t="shared" si="7"/>
        <v>9996766</v>
      </c>
      <c r="Q93" s="15" t="str" cm="1">
        <f t="array" ref="Q93">_xlfn.IFS(G93&lt;200,"&lt;₹200",G93&lt;=500,"₹200-₹500",G93&gt;500,"&gt;₹500")</f>
        <v>₹200-₹500</v>
      </c>
      <c r="R93" t="s">
        <v>6825</v>
      </c>
      <c r="S93" t="s">
        <v>6829</v>
      </c>
      <c r="T93" t="s">
        <v>6830</v>
      </c>
    </row>
    <row r="94" spans="1:20" x14ac:dyDescent="0.25">
      <c r="A94" t="s">
        <v>1794</v>
      </c>
      <c r="B94" t="s">
        <v>1795</v>
      </c>
      <c r="C94" t="s">
        <v>13075</v>
      </c>
      <c r="D94" t="s">
        <v>13091</v>
      </c>
      <c r="E94" t="s">
        <v>13092</v>
      </c>
      <c r="F94" t="s">
        <v>13087</v>
      </c>
      <c r="G94" s="17">
        <v>467</v>
      </c>
      <c r="H94" s="17">
        <v>599</v>
      </c>
      <c r="I94" s="8">
        <v>0.22</v>
      </c>
      <c r="J94" s="8" t="str">
        <f t="shared" si="4"/>
        <v>No</v>
      </c>
      <c r="K94" s="9">
        <v>4.4000000000000004</v>
      </c>
      <c r="L94" s="9">
        <v>4</v>
      </c>
      <c r="M94" s="9">
        <f t="shared" si="5"/>
        <v>4.154189944134079</v>
      </c>
      <c r="N94" s="4">
        <v>44054</v>
      </c>
      <c r="O94" s="4">
        <f t="shared" si="6"/>
        <v>19.292038183621003</v>
      </c>
      <c r="P94" s="18">
        <f t="shared" si="7"/>
        <v>20573218</v>
      </c>
      <c r="Q94" s="15" t="str" cm="1">
        <f t="array" ref="Q94">_xlfn.IFS(G94&lt;200,"&lt;₹200",G94&lt;=500,"₹200-₹500",G94&gt;500,"&gt;₹500")</f>
        <v>₹200-₹500</v>
      </c>
      <c r="R94" t="s">
        <v>1796</v>
      </c>
      <c r="S94" t="s">
        <v>1800</v>
      </c>
      <c r="T94" t="s">
        <v>1801</v>
      </c>
    </row>
    <row r="95" spans="1:20" x14ac:dyDescent="0.25">
      <c r="A95" t="s">
        <v>178</v>
      </c>
      <c r="B95" t="s">
        <v>179</v>
      </c>
      <c r="C95" t="s">
        <v>13084</v>
      </c>
      <c r="D95" t="s">
        <v>13085</v>
      </c>
      <c r="E95" t="s">
        <v>13086</v>
      </c>
      <c r="F95" t="s">
        <v>13087</v>
      </c>
      <c r="G95" s="17">
        <v>249</v>
      </c>
      <c r="H95" s="17">
        <v>399</v>
      </c>
      <c r="I95" s="8">
        <v>0.38</v>
      </c>
      <c r="J95" s="8" t="str">
        <f t="shared" si="4"/>
        <v>No</v>
      </c>
      <c r="K95" s="9">
        <v>4</v>
      </c>
      <c r="L95" s="9">
        <v>4</v>
      </c>
      <c r="M95" s="9">
        <f t="shared" si="5"/>
        <v>4.1528089887640451</v>
      </c>
      <c r="N95" s="4">
        <v>43994</v>
      </c>
      <c r="O95" s="4">
        <f t="shared" si="6"/>
        <v>19.283167054208899</v>
      </c>
      <c r="P95" s="18">
        <f t="shared" si="7"/>
        <v>10954506</v>
      </c>
      <c r="Q95" s="15" t="str" cm="1">
        <f t="array" ref="Q95">_xlfn.IFS(G95&lt;200,"&lt;₹200",G95&lt;=500,"₹200-₹500",G95&gt;500,"&gt;₹500")</f>
        <v>₹200-₹500</v>
      </c>
      <c r="R95" t="s">
        <v>180</v>
      </c>
      <c r="S95" t="s">
        <v>33</v>
      </c>
      <c r="T95" t="s">
        <v>34</v>
      </c>
    </row>
    <row r="96" spans="1:20" x14ac:dyDescent="0.25">
      <c r="A96" t="s">
        <v>27</v>
      </c>
      <c r="B96" t="s">
        <v>28</v>
      </c>
      <c r="C96" t="s">
        <v>13084</v>
      </c>
      <c r="D96" t="s">
        <v>13085</v>
      </c>
      <c r="E96" t="s">
        <v>13086</v>
      </c>
      <c r="F96" t="s">
        <v>13087</v>
      </c>
      <c r="G96" s="17">
        <v>199</v>
      </c>
      <c r="H96" s="17">
        <v>349</v>
      </c>
      <c r="I96" s="8">
        <v>0.43</v>
      </c>
      <c r="J96" s="8" t="str">
        <f t="shared" si="4"/>
        <v>No</v>
      </c>
      <c r="K96" s="9">
        <v>4</v>
      </c>
      <c r="L96" s="9">
        <v>4</v>
      </c>
      <c r="M96" s="9">
        <f t="shared" si="5"/>
        <v>4.1536723163841813</v>
      </c>
      <c r="N96" s="4">
        <v>43994</v>
      </c>
      <c r="O96" s="4">
        <f t="shared" si="6"/>
        <v>19.287175832548243</v>
      </c>
      <c r="P96" s="18">
        <f t="shared" si="7"/>
        <v>8754806</v>
      </c>
      <c r="Q96" s="15" t="str" cm="1">
        <f t="array" ref="Q96">_xlfn.IFS(G96&lt;200,"&lt;₹200",G96&lt;=500,"₹200-₹500",G96&gt;500,"&gt;₹500")</f>
        <v>&lt;₹200</v>
      </c>
      <c r="R96" t="s">
        <v>29</v>
      </c>
      <c r="S96" t="s">
        <v>33</v>
      </c>
      <c r="T96" t="s">
        <v>34</v>
      </c>
    </row>
    <row r="97" spans="1:20" x14ac:dyDescent="0.25">
      <c r="A97" t="s">
        <v>4592</v>
      </c>
      <c r="B97" t="s">
        <v>4165</v>
      </c>
      <c r="C97" t="s">
        <v>13075</v>
      </c>
      <c r="D97" t="s">
        <v>13113</v>
      </c>
      <c r="E97" t="s">
        <v>13117</v>
      </c>
      <c r="F97" t="s">
        <v>13118</v>
      </c>
      <c r="G97" s="17">
        <v>12999</v>
      </c>
      <c r="H97" s="17">
        <v>18999</v>
      </c>
      <c r="I97" s="8">
        <v>0.32</v>
      </c>
      <c r="J97" s="8" t="str">
        <f t="shared" si="4"/>
        <v>No</v>
      </c>
      <c r="K97" s="9">
        <v>4.0999999999999996</v>
      </c>
      <c r="L97" s="9">
        <v>4</v>
      </c>
      <c r="M97" s="9">
        <f t="shared" si="5"/>
        <v>4.0983870967741938</v>
      </c>
      <c r="N97" s="4">
        <v>50772</v>
      </c>
      <c r="O97" s="4">
        <f t="shared" si="6"/>
        <v>19.285504852601694</v>
      </c>
      <c r="P97" s="18">
        <f t="shared" si="7"/>
        <v>659985228</v>
      </c>
      <c r="Q97" s="15" t="str" cm="1">
        <f t="array" ref="Q97">_xlfn.IFS(G97&lt;200,"&lt;₹200",G97&lt;=500,"₹200-₹500",G97&gt;500,"&gt;₹500")</f>
        <v>&gt;₹500</v>
      </c>
      <c r="R97" t="s">
        <v>4166</v>
      </c>
      <c r="S97" t="s">
        <v>3653</v>
      </c>
      <c r="T97" t="s">
        <v>3654</v>
      </c>
    </row>
    <row r="98" spans="1:20" x14ac:dyDescent="0.25">
      <c r="A98" t="s">
        <v>4164</v>
      </c>
      <c r="B98" t="s">
        <v>4165</v>
      </c>
      <c r="C98" t="s">
        <v>13075</v>
      </c>
      <c r="D98" t="s">
        <v>13113</v>
      </c>
      <c r="E98" t="s">
        <v>13117</v>
      </c>
      <c r="F98" t="s">
        <v>13118</v>
      </c>
      <c r="G98" s="17">
        <v>12999</v>
      </c>
      <c r="H98" s="17">
        <v>18999</v>
      </c>
      <c r="I98" s="8">
        <v>0.32</v>
      </c>
      <c r="J98" s="8" t="str">
        <f t="shared" si="4"/>
        <v>No</v>
      </c>
      <c r="K98" s="9">
        <v>4.0999999999999996</v>
      </c>
      <c r="L98" s="9">
        <v>4</v>
      </c>
      <c r="M98" s="9">
        <f t="shared" si="5"/>
        <v>4.0983606557377055</v>
      </c>
      <c r="N98" s="4">
        <v>50772</v>
      </c>
      <c r="O98" s="4">
        <f t="shared" si="6"/>
        <v>19.285380430792465</v>
      </c>
      <c r="P98" s="18">
        <f t="shared" si="7"/>
        <v>659985228</v>
      </c>
      <c r="Q98" s="15" t="str" cm="1">
        <f t="array" ref="Q98">_xlfn.IFS(G98&lt;200,"&lt;₹200",G98&lt;=500,"₹200-₹500",G98&gt;500,"&gt;₹500")</f>
        <v>&gt;₹500</v>
      </c>
      <c r="R98" t="s">
        <v>4166</v>
      </c>
      <c r="S98" t="s">
        <v>3653</v>
      </c>
      <c r="T98" t="s">
        <v>3654</v>
      </c>
    </row>
    <row r="99" spans="1:20" x14ac:dyDescent="0.25">
      <c r="A99" t="s">
        <v>3647</v>
      </c>
      <c r="B99" t="s">
        <v>3648</v>
      </c>
      <c r="C99" t="s">
        <v>13075</v>
      </c>
      <c r="D99" t="s">
        <v>13113</v>
      </c>
      <c r="E99" t="s">
        <v>13117</v>
      </c>
      <c r="F99" t="s">
        <v>13118</v>
      </c>
      <c r="G99" s="17">
        <v>12999</v>
      </c>
      <c r="H99" s="17">
        <v>17999</v>
      </c>
      <c r="I99" s="8">
        <v>0.28000000000000003</v>
      </c>
      <c r="J99" s="8" t="str">
        <f t="shared" si="4"/>
        <v>No</v>
      </c>
      <c r="K99" s="9">
        <v>4.0999999999999996</v>
      </c>
      <c r="L99" s="9">
        <v>4</v>
      </c>
      <c r="M99" s="9">
        <f t="shared" si="5"/>
        <v>4.0983333333333336</v>
      </c>
      <c r="N99" s="4">
        <v>50772</v>
      </c>
      <c r="O99" s="4">
        <f t="shared" si="6"/>
        <v>19.28525186158959</v>
      </c>
      <c r="P99" s="18">
        <f t="shared" si="7"/>
        <v>659985228</v>
      </c>
      <c r="Q99" s="15" t="str" cm="1">
        <f t="array" ref="Q99">_xlfn.IFS(G99&lt;200,"&lt;₹200",G99&lt;=500,"₹200-₹500",G99&gt;500,"&gt;₹500")</f>
        <v>&gt;₹500</v>
      </c>
      <c r="R99" t="s">
        <v>3649</v>
      </c>
      <c r="S99" t="s">
        <v>3653</v>
      </c>
      <c r="T99" t="s">
        <v>3654</v>
      </c>
    </row>
    <row r="100" spans="1:20" x14ac:dyDescent="0.25">
      <c r="A100" t="s">
        <v>4211</v>
      </c>
      <c r="B100" t="s">
        <v>4212</v>
      </c>
      <c r="C100" t="s">
        <v>13075</v>
      </c>
      <c r="D100" t="s">
        <v>13113</v>
      </c>
      <c r="E100" t="s">
        <v>13117</v>
      </c>
      <c r="F100" t="s">
        <v>13118</v>
      </c>
      <c r="G100" s="17">
        <v>12999</v>
      </c>
      <c r="H100" s="17">
        <v>18999</v>
      </c>
      <c r="I100" s="8">
        <v>0.32</v>
      </c>
      <c r="J100" s="8" t="str">
        <f t="shared" si="4"/>
        <v>No</v>
      </c>
      <c r="K100" s="9">
        <v>4.0999999999999996</v>
      </c>
      <c r="L100" s="9">
        <v>4</v>
      </c>
      <c r="M100" s="9">
        <f t="shared" si="5"/>
        <v>4.0983050847457632</v>
      </c>
      <c r="N100" s="4">
        <v>50772</v>
      </c>
      <c r="O100" s="4">
        <f t="shared" si="6"/>
        <v>19.285118934108656</v>
      </c>
      <c r="P100" s="18">
        <f t="shared" si="7"/>
        <v>659985228</v>
      </c>
      <c r="Q100" s="15" t="str" cm="1">
        <f t="array" ref="Q100">_xlfn.IFS(G100&lt;200,"&lt;₹200",G100&lt;=500,"₹200-₹500",G100&gt;500,"&gt;₹500")</f>
        <v>&gt;₹500</v>
      </c>
      <c r="R100" t="s">
        <v>4166</v>
      </c>
      <c r="S100" t="s">
        <v>3653</v>
      </c>
      <c r="T100" t="s">
        <v>3654</v>
      </c>
    </row>
    <row r="101" spans="1:20" x14ac:dyDescent="0.25">
      <c r="A101" t="s">
        <v>107</v>
      </c>
      <c r="B101" t="s">
        <v>108</v>
      </c>
      <c r="C101" t="s">
        <v>13084</v>
      </c>
      <c r="D101" t="s">
        <v>13085</v>
      </c>
      <c r="E101" t="s">
        <v>13086</v>
      </c>
      <c r="F101" t="s">
        <v>13087</v>
      </c>
      <c r="G101" s="17">
        <v>199</v>
      </c>
      <c r="H101" s="17">
        <v>299</v>
      </c>
      <c r="I101" s="8">
        <v>0.33</v>
      </c>
      <c r="J101" s="8" t="str">
        <f t="shared" si="4"/>
        <v>No</v>
      </c>
      <c r="K101" s="9">
        <v>4</v>
      </c>
      <c r="L101" s="9">
        <v>4</v>
      </c>
      <c r="M101" s="9">
        <f t="shared" si="5"/>
        <v>4.1545454545454552</v>
      </c>
      <c r="N101" s="4">
        <v>43994</v>
      </c>
      <c r="O101" s="4">
        <f t="shared" si="6"/>
        <v>19.291230165186899</v>
      </c>
      <c r="P101" s="18">
        <f t="shared" si="7"/>
        <v>8754806</v>
      </c>
      <c r="Q101" s="15" t="str" cm="1">
        <f t="array" ref="Q101">_xlfn.IFS(G101&lt;200,"&lt;₹200",G101&lt;=500,"₹200-₹500",G101&gt;500,"&gt;₹500")</f>
        <v>&lt;₹200</v>
      </c>
      <c r="R101" t="s">
        <v>109</v>
      </c>
      <c r="S101" t="s">
        <v>33</v>
      </c>
      <c r="T101" t="s">
        <v>34</v>
      </c>
    </row>
    <row r="102" spans="1:20" x14ac:dyDescent="0.25">
      <c r="A102" t="s">
        <v>5022</v>
      </c>
      <c r="B102" t="s">
        <v>5023</v>
      </c>
      <c r="C102" t="s">
        <v>13084</v>
      </c>
      <c r="D102" t="s">
        <v>13085</v>
      </c>
      <c r="E102" t="s">
        <v>13141</v>
      </c>
      <c r="F102" t="s">
        <v>13142</v>
      </c>
      <c r="G102" s="17">
        <v>299</v>
      </c>
      <c r="H102" s="17">
        <v>650</v>
      </c>
      <c r="I102" s="8">
        <v>0.54</v>
      </c>
      <c r="J102" s="8" t="str">
        <f t="shared" si="4"/>
        <v>Yes</v>
      </c>
      <c r="K102" s="9">
        <v>4.5</v>
      </c>
      <c r="L102" s="9">
        <v>5</v>
      </c>
      <c r="M102" s="9">
        <f t="shared" si="5"/>
        <v>4.2649999999999997</v>
      </c>
      <c r="N102" s="4">
        <v>33176</v>
      </c>
      <c r="O102" s="4">
        <f t="shared" si="6"/>
        <v>19.281370286010404</v>
      </c>
      <c r="P102" s="18">
        <f t="shared" si="7"/>
        <v>9919624</v>
      </c>
      <c r="Q102" s="15" t="str" cm="1">
        <f t="array" ref="Q102">_xlfn.IFS(G102&lt;200,"&lt;₹200",G102&lt;=500,"₹200-₹500",G102&gt;500,"&gt;₹500")</f>
        <v>₹200-₹500</v>
      </c>
      <c r="R102" t="s">
        <v>5024</v>
      </c>
      <c r="S102" t="s">
        <v>5028</v>
      </c>
      <c r="T102" t="s">
        <v>5029</v>
      </c>
    </row>
    <row r="103" spans="1:20" x14ac:dyDescent="0.25">
      <c r="A103" t="s">
        <v>5848</v>
      </c>
      <c r="B103" t="s">
        <v>5849</v>
      </c>
      <c r="C103" t="s">
        <v>13075</v>
      </c>
      <c r="D103" t="s">
        <v>13098</v>
      </c>
      <c r="E103" t="s">
        <v>13108</v>
      </c>
      <c r="F103" t="s">
        <v>13181</v>
      </c>
      <c r="G103" s="17">
        <v>549</v>
      </c>
      <c r="H103" s="17">
        <v>999</v>
      </c>
      <c r="I103" s="8">
        <v>0.45</v>
      </c>
      <c r="J103" s="8" t="str">
        <f t="shared" si="4"/>
        <v>No</v>
      </c>
      <c r="K103" s="9">
        <v>3.9</v>
      </c>
      <c r="L103" s="9">
        <v>4</v>
      </c>
      <c r="M103" s="9">
        <f t="shared" si="5"/>
        <v>3.9999999999999991</v>
      </c>
      <c r="N103" s="4">
        <v>64705</v>
      </c>
      <c r="O103" s="4">
        <f t="shared" si="6"/>
        <v>19.243778213622253</v>
      </c>
      <c r="P103" s="18">
        <f t="shared" si="7"/>
        <v>35523045</v>
      </c>
      <c r="Q103" s="15" t="str" cm="1">
        <f t="array" ref="Q103">_xlfn.IFS(G103&lt;200,"&lt;₹200",G103&lt;=500,"₹200-₹500",G103&gt;500,"&gt;₹500")</f>
        <v>&gt;₹500</v>
      </c>
      <c r="R103" t="s">
        <v>5850</v>
      </c>
      <c r="S103" t="s">
        <v>5854</v>
      </c>
      <c r="T103" t="s">
        <v>5855</v>
      </c>
    </row>
    <row r="104" spans="1:20" x14ac:dyDescent="0.25">
      <c r="A104" t="s">
        <v>8635</v>
      </c>
      <c r="B104" t="s">
        <v>8636</v>
      </c>
      <c r="C104" t="s">
        <v>13156</v>
      </c>
      <c r="D104" t="s">
        <v>13247</v>
      </c>
      <c r="E104" t="s">
        <v>13248</v>
      </c>
      <c r="F104" t="s">
        <v>13249</v>
      </c>
      <c r="G104" s="17">
        <v>749</v>
      </c>
      <c r="H104" s="17">
        <v>1445</v>
      </c>
      <c r="I104" s="8">
        <v>0.48</v>
      </c>
      <c r="J104" s="8" t="str">
        <f t="shared" si="4"/>
        <v>No</v>
      </c>
      <c r="K104" s="9">
        <v>3.9</v>
      </c>
      <c r="L104" s="9">
        <v>4</v>
      </c>
      <c r="M104" s="9">
        <f t="shared" si="5"/>
        <v>4.0064516129032253</v>
      </c>
      <c r="N104" s="4">
        <v>63350</v>
      </c>
      <c r="O104" s="4">
        <f t="shared" si="6"/>
        <v>19.237992953245403</v>
      </c>
      <c r="P104" s="18">
        <f t="shared" si="7"/>
        <v>47449150</v>
      </c>
      <c r="Q104" s="15" t="str" cm="1">
        <f t="array" ref="Q104">_xlfn.IFS(G104&lt;200,"&lt;₹200",G104&lt;=500,"₹200-₹500",G104&gt;500,"&gt;₹500")</f>
        <v>&gt;₹500</v>
      </c>
      <c r="R104" t="s">
        <v>8637</v>
      </c>
      <c r="S104" t="s">
        <v>8641</v>
      </c>
      <c r="T104" t="s">
        <v>8642</v>
      </c>
    </row>
    <row r="105" spans="1:20" x14ac:dyDescent="0.25">
      <c r="A105" t="s">
        <v>3493</v>
      </c>
      <c r="B105" t="s">
        <v>3494</v>
      </c>
      <c r="C105" t="s">
        <v>13075</v>
      </c>
      <c r="D105" t="s">
        <v>13113</v>
      </c>
      <c r="E105" t="s">
        <v>13114</v>
      </c>
      <c r="F105" t="s">
        <v>13128</v>
      </c>
      <c r="G105" s="17">
        <v>99</v>
      </c>
      <c r="H105" s="17">
        <v>499</v>
      </c>
      <c r="I105" s="8">
        <v>0.8</v>
      </c>
      <c r="J105" s="8" t="str">
        <f t="shared" si="4"/>
        <v>Yes</v>
      </c>
      <c r="K105" s="9">
        <v>4.3</v>
      </c>
      <c r="L105" s="9">
        <v>4</v>
      </c>
      <c r="M105" s="9">
        <f t="shared" si="5"/>
        <v>4.1545454545454552</v>
      </c>
      <c r="N105" s="4">
        <v>42641</v>
      </c>
      <c r="O105" s="4">
        <f t="shared" si="6"/>
        <v>19.234870614386502</v>
      </c>
      <c r="P105" s="18">
        <f t="shared" si="7"/>
        <v>4221459</v>
      </c>
      <c r="Q105" s="15" t="str" cm="1">
        <f t="array" ref="Q105">_xlfn.IFS(G105&lt;200,"&lt;₹200",G105&lt;=500,"₹200-₹500",G105&gt;500,"&gt;₹500")</f>
        <v>&lt;₹200</v>
      </c>
      <c r="R105" t="s">
        <v>3496</v>
      </c>
      <c r="S105" t="s">
        <v>3500</v>
      </c>
      <c r="T105" t="s">
        <v>13038</v>
      </c>
    </row>
    <row r="106" spans="1:20" x14ac:dyDescent="0.25">
      <c r="A106" t="s">
        <v>5388</v>
      </c>
      <c r="B106" t="s">
        <v>5389</v>
      </c>
      <c r="C106" t="s">
        <v>13075</v>
      </c>
      <c r="D106" t="s">
        <v>13122</v>
      </c>
      <c r="E106" t="s">
        <v>13123</v>
      </c>
      <c r="F106" t="s">
        <v>13124</v>
      </c>
      <c r="G106" s="17">
        <v>899</v>
      </c>
      <c r="H106" s="17">
        <v>4499</v>
      </c>
      <c r="I106" s="8">
        <v>0.8</v>
      </c>
      <c r="J106" s="8" t="str">
        <f t="shared" si="4"/>
        <v>Yes</v>
      </c>
      <c r="K106" s="9">
        <v>3.8</v>
      </c>
      <c r="L106" s="9">
        <v>4</v>
      </c>
      <c r="M106" s="9">
        <f t="shared" si="5"/>
        <v>3.8368421052631576</v>
      </c>
      <c r="N106" s="4">
        <v>103052</v>
      </c>
      <c r="O106" s="4">
        <f t="shared" si="6"/>
        <v>19.234322136518788</v>
      </c>
      <c r="P106" s="18">
        <f t="shared" si="7"/>
        <v>92643748</v>
      </c>
      <c r="Q106" s="15" t="str" cm="1">
        <f t="array" ref="Q106">_xlfn.IFS(G106&lt;200,"&lt;₹200",G106&lt;=500,"₹200-₹500",G106&gt;500,"&gt;₹500")</f>
        <v>&gt;₹500</v>
      </c>
      <c r="R106" t="s">
        <v>5390</v>
      </c>
      <c r="S106" t="s">
        <v>5394</v>
      </c>
      <c r="T106" t="s">
        <v>13047</v>
      </c>
    </row>
    <row r="107" spans="1:20" x14ac:dyDescent="0.25">
      <c r="A107" t="s">
        <v>1212</v>
      </c>
      <c r="B107" t="s">
        <v>1213</v>
      </c>
      <c r="C107" t="s">
        <v>13084</v>
      </c>
      <c r="D107" t="s">
        <v>13085</v>
      </c>
      <c r="E107" t="s">
        <v>13086</v>
      </c>
      <c r="F107" t="s">
        <v>13087</v>
      </c>
      <c r="G107" s="17">
        <v>689</v>
      </c>
      <c r="H107" s="17">
        <v>1500</v>
      </c>
      <c r="I107" s="8">
        <v>0.54</v>
      </c>
      <c r="J107" s="8" t="str">
        <f t="shared" si="4"/>
        <v>Yes</v>
      </c>
      <c r="K107" s="9">
        <v>4.2</v>
      </c>
      <c r="L107" s="9">
        <v>4</v>
      </c>
      <c r="M107" s="9">
        <f t="shared" si="5"/>
        <v>4.1554285714285717</v>
      </c>
      <c r="N107" s="4">
        <v>42301</v>
      </c>
      <c r="O107" s="4">
        <f t="shared" si="6"/>
        <v>19.224512269371786</v>
      </c>
      <c r="P107" s="18">
        <f t="shared" si="7"/>
        <v>29145389</v>
      </c>
      <c r="Q107" s="15" t="str" cm="1">
        <f t="array" ref="Q107">_xlfn.IFS(G107&lt;200,"&lt;₹200",G107&lt;=500,"₹200-₹500",G107&gt;500,"&gt;₹500")</f>
        <v>&gt;₹500</v>
      </c>
      <c r="R107" t="s">
        <v>1214</v>
      </c>
      <c r="S107" t="s">
        <v>1218</v>
      </c>
      <c r="T107" t="s">
        <v>1219</v>
      </c>
    </row>
    <row r="108" spans="1:20" x14ac:dyDescent="0.25">
      <c r="A108" t="s">
        <v>5923</v>
      </c>
      <c r="B108" t="s">
        <v>5924</v>
      </c>
      <c r="C108" t="s">
        <v>13075</v>
      </c>
      <c r="D108" t="s">
        <v>13150</v>
      </c>
      <c r="E108" t="s">
        <v>13182</v>
      </c>
      <c r="F108" t="s">
        <v>13328</v>
      </c>
      <c r="G108" s="17">
        <v>399</v>
      </c>
      <c r="H108" s="17">
        <v>499</v>
      </c>
      <c r="I108" s="8">
        <v>0.2</v>
      </c>
      <c r="J108" s="8" t="str">
        <f t="shared" si="4"/>
        <v>No</v>
      </c>
      <c r="K108" s="9">
        <v>4.3</v>
      </c>
      <c r="L108" s="9">
        <v>4</v>
      </c>
      <c r="M108" s="9">
        <f t="shared" si="5"/>
        <v>4.333333333333333</v>
      </c>
      <c r="N108" s="4">
        <v>27201</v>
      </c>
      <c r="O108" s="4">
        <f t="shared" si="6"/>
        <v>19.216603623871421</v>
      </c>
      <c r="P108" s="18">
        <f t="shared" si="7"/>
        <v>10853199</v>
      </c>
      <c r="Q108" s="15" t="str" cm="1">
        <f t="array" ref="Q108">_xlfn.IFS(G108&lt;200,"&lt;₹200",G108&lt;=500,"₹200-₹500",G108&gt;500,"&gt;₹500")</f>
        <v>₹200-₹500</v>
      </c>
      <c r="R108" t="s">
        <v>5925</v>
      </c>
      <c r="S108" t="s">
        <v>5929</v>
      </c>
      <c r="T108" t="s">
        <v>5930</v>
      </c>
    </row>
    <row r="109" spans="1:20" x14ac:dyDescent="0.25">
      <c r="A109" t="s">
        <v>5529</v>
      </c>
      <c r="B109" t="s">
        <v>5530</v>
      </c>
      <c r="C109" t="s">
        <v>13075</v>
      </c>
      <c r="D109" t="s">
        <v>13150</v>
      </c>
      <c r="E109" t="s">
        <v>13328</v>
      </c>
      <c r="F109" t="s">
        <v>13328</v>
      </c>
      <c r="G109" s="17">
        <v>225</v>
      </c>
      <c r="H109" s="17">
        <v>250</v>
      </c>
      <c r="I109" s="8">
        <v>0.1</v>
      </c>
      <c r="J109" s="8" t="str">
        <f t="shared" si="4"/>
        <v>No</v>
      </c>
      <c r="K109" s="9">
        <v>4.4000000000000004</v>
      </c>
      <c r="L109" s="9">
        <v>4</v>
      </c>
      <c r="M109" s="9">
        <f t="shared" si="5"/>
        <v>4.3363636363636351</v>
      </c>
      <c r="N109" s="4">
        <v>26556</v>
      </c>
      <c r="O109" s="4">
        <f t="shared" si="6"/>
        <v>19.184848995246167</v>
      </c>
      <c r="P109" s="18">
        <f t="shared" si="7"/>
        <v>5975100</v>
      </c>
      <c r="Q109" s="15" t="str" cm="1">
        <f t="array" ref="Q109">_xlfn.IFS(G109&lt;200,"&lt;₹200",G109&lt;=500,"₹200-₹500",G109&gt;500,"&gt;₹500")</f>
        <v>₹200-₹500</v>
      </c>
      <c r="R109" t="s">
        <v>5532</v>
      </c>
      <c r="S109" t="s">
        <v>5536</v>
      </c>
      <c r="T109" t="s">
        <v>5537</v>
      </c>
    </row>
    <row r="110" spans="1:20" x14ac:dyDescent="0.25">
      <c r="A110" t="s">
        <v>9804</v>
      </c>
      <c r="B110" t="s">
        <v>9805</v>
      </c>
      <c r="C110" t="s">
        <v>13156</v>
      </c>
      <c r="D110" t="s">
        <v>13250</v>
      </c>
      <c r="E110" t="s">
        <v>13263</v>
      </c>
      <c r="F110" t="s">
        <v>13264</v>
      </c>
      <c r="G110" s="17">
        <v>1439</v>
      </c>
      <c r="H110" s="17">
        <v>1999</v>
      </c>
      <c r="I110" s="8">
        <v>0.28000000000000003</v>
      </c>
      <c r="J110" s="8" t="str">
        <f t="shared" si="4"/>
        <v>No</v>
      </c>
      <c r="K110" s="9">
        <v>4.8</v>
      </c>
      <c r="L110" s="9">
        <v>5</v>
      </c>
      <c r="M110" s="9">
        <f t="shared" si="5"/>
        <v>4.052173913043478</v>
      </c>
      <c r="N110" s="4">
        <v>53803</v>
      </c>
      <c r="O110" s="4">
        <f t="shared" si="6"/>
        <v>19.170083363762537</v>
      </c>
      <c r="P110" s="18">
        <f t="shared" si="7"/>
        <v>77422517</v>
      </c>
      <c r="Q110" s="15" t="str" cm="1">
        <f t="array" ref="Q110">_xlfn.IFS(G110&lt;200,"&lt;₹200",G110&lt;=500,"₹200-₹500",G110&gt;500,"&gt;₹500")</f>
        <v>&gt;₹500</v>
      </c>
      <c r="R110" t="s">
        <v>9806</v>
      </c>
      <c r="S110" t="s">
        <v>9810</v>
      </c>
      <c r="T110" t="s">
        <v>9811</v>
      </c>
    </row>
    <row r="111" spans="1:20" x14ac:dyDescent="0.25">
      <c r="A111" t="s">
        <v>8645</v>
      </c>
      <c r="B111" t="s">
        <v>8646</v>
      </c>
      <c r="C111" t="s">
        <v>13156</v>
      </c>
      <c r="D111" t="s">
        <v>13247</v>
      </c>
      <c r="E111" t="s">
        <v>13248</v>
      </c>
      <c r="F111" t="s">
        <v>13260</v>
      </c>
      <c r="G111" s="17">
        <v>1699</v>
      </c>
      <c r="H111" s="17">
        <v>3193</v>
      </c>
      <c r="I111" s="8">
        <v>0.47</v>
      </c>
      <c r="J111" s="8" t="str">
        <f t="shared" si="4"/>
        <v>No</v>
      </c>
      <c r="K111" s="9">
        <v>3.8</v>
      </c>
      <c r="L111" s="9">
        <v>4</v>
      </c>
      <c r="M111" s="9">
        <f t="shared" si="5"/>
        <v>4.05</v>
      </c>
      <c r="N111" s="4">
        <v>54032</v>
      </c>
      <c r="O111" s="4">
        <f t="shared" si="6"/>
        <v>19.167269277824275</v>
      </c>
      <c r="P111" s="18">
        <f t="shared" si="7"/>
        <v>91800368</v>
      </c>
      <c r="Q111" s="15" t="str" cm="1">
        <f t="array" ref="Q111">_xlfn.IFS(G111&lt;200,"&lt;₹200",G111&lt;=500,"₹200-₹500",G111&gt;500,"&gt;₹500")</f>
        <v>&gt;₹500</v>
      </c>
      <c r="R111" t="s">
        <v>8648</v>
      </c>
      <c r="S111" t="s">
        <v>8652</v>
      </c>
      <c r="T111" t="s">
        <v>8653</v>
      </c>
    </row>
    <row r="112" spans="1:20" x14ac:dyDescent="0.25">
      <c r="A112" t="s">
        <v>8174</v>
      </c>
      <c r="B112" t="s">
        <v>8175</v>
      </c>
      <c r="C112" t="s">
        <v>13075</v>
      </c>
      <c r="D112" t="s">
        <v>13122</v>
      </c>
      <c r="E112" t="s">
        <v>13123</v>
      </c>
      <c r="F112" t="s">
        <v>13124</v>
      </c>
      <c r="G112" s="17">
        <v>1490</v>
      </c>
      <c r="H112" s="17">
        <v>1990</v>
      </c>
      <c r="I112" s="8">
        <v>0.25</v>
      </c>
      <c r="J112" s="8" t="str">
        <f t="shared" si="4"/>
        <v>No</v>
      </c>
      <c r="K112" s="9">
        <v>4.0999999999999996</v>
      </c>
      <c r="L112" s="9">
        <v>4</v>
      </c>
      <c r="M112" s="9">
        <f t="shared" si="5"/>
        <v>3.8378378378378373</v>
      </c>
      <c r="N112" s="4">
        <v>98250</v>
      </c>
      <c r="O112" s="4">
        <f t="shared" si="6"/>
        <v>19.159779758490689</v>
      </c>
      <c r="P112" s="18">
        <f t="shared" si="7"/>
        <v>146392500</v>
      </c>
      <c r="Q112" s="15" t="str" cm="1">
        <f t="array" ref="Q112">_xlfn.IFS(G112&lt;200,"&lt;₹200",G112&lt;=500,"₹200-₹500",G112&gt;500,"&gt;₹500")</f>
        <v>&gt;₹500</v>
      </c>
      <c r="R112" t="s">
        <v>8176</v>
      </c>
      <c r="S112" t="s">
        <v>8180</v>
      </c>
      <c r="T112" t="s">
        <v>8181</v>
      </c>
    </row>
    <row r="113" spans="1:20" x14ac:dyDescent="0.25">
      <c r="A113" t="s">
        <v>8594</v>
      </c>
      <c r="B113" t="s">
        <v>8595</v>
      </c>
      <c r="C113" t="s">
        <v>13156</v>
      </c>
      <c r="D113" t="s">
        <v>13247</v>
      </c>
      <c r="E113" t="s">
        <v>13248</v>
      </c>
      <c r="F113" t="s">
        <v>13256</v>
      </c>
      <c r="G113" s="17">
        <v>293</v>
      </c>
      <c r="H113" s="17">
        <v>499</v>
      </c>
      <c r="I113" s="8">
        <v>0.41</v>
      </c>
      <c r="J113" s="8" t="str">
        <f t="shared" si="4"/>
        <v>No</v>
      </c>
      <c r="K113" s="9">
        <v>3.9</v>
      </c>
      <c r="L113" s="9">
        <v>4</v>
      </c>
      <c r="M113" s="9">
        <f t="shared" si="5"/>
        <v>4.1166666666666654</v>
      </c>
      <c r="N113" s="4">
        <v>44994</v>
      </c>
      <c r="O113" s="4">
        <f t="shared" si="6"/>
        <v>19.155526187825238</v>
      </c>
      <c r="P113" s="18">
        <f t="shared" si="7"/>
        <v>13183242</v>
      </c>
      <c r="Q113" s="15" t="str" cm="1">
        <f t="array" ref="Q113">_xlfn.IFS(G113&lt;200,"&lt;₹200",G113&lt;=500,"₹200-₹500",G113&gt;500,"&gt;₹500")</f>
        <v>₹200-₹500</v>
      </c>
      <c r="R113" t="s">
        <v>8596</v>
      </c>
      <c r="S113" t="s">
        <v>8600</v>
      </c>
      <c r="T113" t="s">
        <v>8601</v>
      </c>
    </row>
    <row r="114" spans="1:20" x14ac:dyDescent="0.25">
      <c r="A114" t="s">
        <v>5937</v>
      </c>
      <c r="B114" t="s">
        <v>5938</v>
      </c>
      <c r="C114" t="s">
        <v>13084</v>
      </c>
      <c r="D114" t="s">
        <v>13085</v>
      </c>
      <c r="E114" t="s">
        <v>13141</v>
      </c>
      <c r="F114" t="s">
        <v>13142</v>
      </c>
      <c r="G114" s="17">
        <v>279</v>
      </c>
      <c r="H114" s="17">
        <v>375</v>
      </c>
      <c r="I114" s="8">
        <v>0.26</v>
      </c>
      <c r="J114" s="8" t="str">
        <f t="shared" si="4"/>
        <v>No</v>
      </c>
      <c r="K114" s="9">
        <v>4.3</v>
      </c>
      <c r="L114" s="9">
        <v>4</v>
      </c>
      <c r="M114" s="9">
        <f t="shared" si="5"/>
        <v>4.2526315789473683</v>
      </c>
      <c r="N114" s="4">
        <v>31534</v>
      </c>
      <c r="O114" s="4">
        <f t="shared" si="6"/>
        <v>19.131708478663715</v>
      </c>
      <c r="P114" s="18">
        <f t="shared" si="7"/>
        <v>8797986</v>
      </c>
      <c r="Q114" s="15" t="str" cm="1">
        <f t="array" ref="Q114">_xlfn.IFS(G114&lt;200,"&lt;₹200",G114&lt;=500,"₹200-₹500",G114&gt;500,"&gt;₹500")</f>
        <v>₹200-₹500</v>
      </c>
      <c r="R114" t="s">
        <v>5939</v>
      </c>
      <c r="S114" t="s">
        <v>5943</v>
      </c>
      <c r="T114" t="s">
        <v>5944</v>
      </c>
    </row>
    <row r="115" spans="1:20" x14ac:dyDescent="0.25">
      <c r="A115" t="s">
        <v>8071</v>
      </c>
      <c r="B115" t="s">
        <v>8072</v>
      </c>
      <c r="C115" t="s">
        <v>13075</v>
      </c>
      <c r="D115" t="s">
        <v>13150</v>
      </c>
      <c r="E115" t="s">
        <v>13328</v>
      </c>
      <c r="F115" t="s">
        <v>13328</v>
      </c>
      <c r="G115" s="17">
        <v>1500</v>
      </c>
      <c r="H115" s="17">
        <v>1500</v>
      </c>
      <c r="I115" s="8">
        <v>0</v>
      </c>
      <c r="J115" s="8" t="str">
        <f t="shared" si="4"/>
        <v>No</v>
      </c>
      <c r="K115" s="9">
        <v>4.4000000000000004</v>
      </c>
      <c r="L115" s="9">
        <v>4</v>
      </c>
      <c r="M115" s="9">
        <f t="shared" si="5"/>
        <v>4.33</v>
      </c>
      <c r="N115" s="4">
        <v>25996</v>
      </c>
      <c r="O115" s="4">
        <f t="shared" si="6"/>
        <v>19.116617603989976</v>
      </c>
      <c r="P115" s="18">
        <f t="shared" si="7"/>
        <v>38994000</v>
      </c>
      <c r="Q115" s="15" t="str" cm="1">
        <f t="array" ref="Q115">_xlfn.IFS(G115&lt;200,"&lt;₹200",G115&lt;=500,"₹200-₹500",G115&gt;500,"&gt;₹500")</f>
        <v>&gt;₹500</v>
      </c>
      <c r="R115" t="s">
        <v>8073</v>
      </c>
      <c r="S115" t="s">
        <v>8077</v>
      </c>
      <c r="T115" t="s">
        <v>8078</v>
      </c>
    </row>
    <row r="116" spans="1:20" x14ac:dyDescent="0.25">
      <c r="A116" t="s">
        <v>5581</v>
      </c>
      <c r="B116" t="s">
        <v>5582</v>
      </c>
      <c r="C116" t="s">
        <v>13075</v>
      </c>
      <c r="D116" t="s">
        <v>13122</v>
      </c>
      <c r="E116" t="s">
        <v>13123</v>
      </c>
      <c r="F116" t="s">
        <v>13135</v>
      </c>
      <c r="G116" s="17">
        <v>599</v>
      </c>
      <c r="H116" s="17">
        <v>1399</v>
      </c>
      <c r="I116" s="8">
        <v>0.56999999999999995</v>
      </c>
      <c r="J116" s="8" t="str">
        <f t="shared" si="4"/>
        <v>Yes</v>
      </c>
      <c r="K116" s="9">
        <v>3.8</v>
      </c>
      <c r="L116" s="9">
        <v>4</v>
      </c>
      <c r="M116" s="9">
        <f t="shared" si="5"/>
        <v>4</v>
      </c>
      <c r="N116" s="4">
        <v>60026</v>
      </c>
      <c r="O116" s="4">
        <f t="shared" si="6"/>
        <v>19.113386555765484</v>
      </c>
      <c r="P116" s="18">
        <f t="shared" si="7"/>
        <v>35955574</v>
      </c>
      <c r="Q116" s="15" t="str" cm="1">
        <f t="array" ref="Q116">_xlfn.IFS(G116&lt;200,"&lt;₹200",G116&lt;=500,"₹200-₹500",G116&gt;500,"&gt;₹500")</f>
        <v>&gt;₹500</v>
      </c>
      <c r="R116" t="s">
        <v>5583</v>
      </c>
      <c r="S116" t="s">
        <v>5587</v>
      </c>
      <c r="T116" t="s">
        <v>5588</v>
      </c>
    </row>
    <row r="117" spans="1:20" x14ac:dyDescent="0.25">
      <c r="A117" t="s">
        <v>541</v>
      </c>
      <c r="B117" t="s">
        <v>542</v>
      </c>
      <c r="C117" t="s">
        <v>13075</v>
      </c>
      <c r="D117" t="s">
        <v>13091</v>
      </c>
      <c r="E117" t="s">
        <v>13093</v>
      </c>
      <c r="F117" t="s">
        <v>13094</v>
      </c>
      <c r="G117" s="17">
        <v>15999</v>
      </c>
      <c r="H117" s="17">
        <v>21999</v>
      </c>
      <c r="I117" s="8">
        <v>0.27</v>
      </c>
      <c r="J117" s="8" t="str">
        <f t="shared" si="4"/>
        <v>No</v>
      </c>
      <c r="K117" s="9">
        <v>4.2</v>
      </c>
      <c r="L117" s="9">
        <v>4</v>
      </c>
      <c r="M117" s="9">
        <f t="shared" si="5"/>
        <v>4.2070175438596493</v>
      </c>
      <c r="N117" s="4">
        <v>34899</v>
      </c>
      <c r="O117" s="4">
        <f t="shared" si="6"/>
        <v>19.11174626990897</v>
      </c>
      <c r="P117" s="18">
        <f t="shared" si="7"/>
        <v>558349101</v>
      </c>
      <c r="Q117" s="15" t="str" cm="1">
        <f t="array" ref="Q117">_xlfn.IFS(G117&lt;200,"&lt;₹200",G117&lt;=500,"₹200-₹500",G117&gt;500,"&gt;₹500")</f>
        <v>&gt;₹500</v>
      </c>
      <c r="R117" t="s">
        <v>543</v>
      </c>
      <c r="S117" t="s">
        <v>268</v>
      </c>
      <c r="T117" t="s">
        <v>269</v>
      </c>
    </row>
    <row r="118" spans="1:20" x14ac:dyDescent="0.25">
      <c r="A118" t="s">
        <v>262</v>
      </c>
      <c r="B118" t="s">
        <v>263</v>
      </c>
      <c r="C118" t="s">
        <v>13075</v>
      </c>
      <c r="D118" t="s">
        <v>13091</v>
      </c>
      <c r="E118" t="s">
        <v>13093</v>
      </c>
      <c r="F118" t="s">
        <v>13094</v>
      </c>
      <c r="G118" s="17">
        <v>14999</v>
      </c>
      <c r="H118" s="17">
        <v>19999</v>
      </c>
      <c r="I118" s="8">
        <v>0.25</v>
      </c>
      <c r="J118" s="8" t="str">
        <f t="shared" si="4"/>
        <v>No</v>
      </c>
      <c r="K118" s="9">
        <v>4.2</v>
      </c>
      <c r="L118" s="9">
        <v>4</v>
      </c>
      <c r="M118" s="9">
        <f t="shared" si="5"/>
        <v>4.2071428571428573</v>
      </c>
      <c r="N118" s="4">
        <v>34899</v>
      </c>
      <c r="O118" s="4">
        <f t="shared" si="6"/>
        <v>19.112315546278264</v>
      </c>
      <c r="P118" s="18">
        <f t="shared" si="7"/>
        <v>523450101</v>
      </c>
      <c r="Q118" s="15" t="str" cm="1">
        <f t="array" ref="Q118">_xlfn.IFS(G118&lt;200,"&lt;₹200",G118&lt;=500,"₹200-₹500",G118&gt;500,"&gt;₹500")</f>
        <v>&gt;₹500</v>
      </c>
      <c r="R118" t="s">
        <v>264</v>
      </c>
      <c r="S118" t="s">
        <v>268</v>
      </c>
      <c r="T118" t="s">
        <v>269</v>
      </c>
    </row>
    <row r="119" spans="1:20" x14ac:dyDescent="0.25">
      <c r="A119" t="s">
        <v>838</v>
      </c>
      <c r="B119" t="s">
        <v>839</v>
      </c>
      <c r="C119" t="s">
        <v>13075</v>
      </c>
      <c r="D119" t="s">
        <v>13091</v>
      </c>
      <c r="E119" t="s">
        <v>13093</v>
      </c>
      <c r="F119" t="s">
        <v>13094</v>
      </c>
      <c r="G119" s="17">
        <v>24999</v>
      </c>
      <c r="H119" s="17">
        <v>31999</v>
      </c>
      <c r="I119" s="8">
        <v>0.22</v>
      </c>
      <c r="J119" s="8" t="str">
        <f t="shared" si="4"/>
        <v>No</v>
      </c>
      <c r="K119" s="9">
        <v>4.2</v>
      </c>
      <c r="L119" s="9">
        <v>4</v>
      </c>
      <c r="M119" s="9">
        <f t="shared" si="5"/>
        <v>4.2072727272727271</v>
      </c>
      <c r="N119" s="4">
        <v>34899</v>
      </c>
      <c r="O119" s="4">
        <f t="shared" si="6"/>
        <v>19.11290552360644</v>
      </c>
      <c r="P119" s="18">
        <f t="shared" si="7"/>
        <v>872440101</v>
      </c>
      <c r="Q119" s="15" t="str" cm="1">
        <f t="array" ref="Q119">_xlfn.IFS(G119&lt;200,"&lt;₹200",G119&lt;=500,"₹200-₹500",G119&gt;500,"&gt;₹500")</f>
        <v>&gt;₹500</v>
      </c>
      <c r="R119" t="s">
        <v>840</v>
      </c>
      <c r="S119" t="s">
        <v>268</v>
      </c>
      <c r="T119" t="s">
        <v>269</v>
      </c>
    </row>
    <row r="120" spans="1:20" x14ac:dyDescent="0.25">
      <c r="A120" t="s">
        <v>6814</v>
      </c>
      <c r="B120" t="s">
        <v>6815</v>
      </c>
      <c r="C120" t="s">
        <v>13084</v>
      </c>
      <c r="D120" t="s">
        <v>13139</v>
      </c>
      <c r="E120" t="s">
        <v>13160</v>
      </c>
      <c r="F120" t="s">
        <v>13160</v>
      </c>
      <c r="G120" s="17">
        <v>4449</v>
      </c>
      <c r="H120" s="17">
        <v>5734</v>
      </c>
      <c r="I120" s="8">
        <v>0.22</v>
      </c>
      <c r="J120" s="8" t="str">
        <f t="shared" si="4"/>
        <v>No</v>
      </c>
      <c r="K120" s="9">
        <v>4.4000000000000004</v>
      </c>
      <c r="L120" s="9">
        <v>4</v>
      </c>
      <c r="M120" s="9">
        <f t="shared" si="5"/>
        <v>4.333333333333333</v>
      </c>
      <c r="N120" s="4">
        <v>25006</v>
      </c>
      <c r="O120" s="4">
        <f t="shared" si="6"/>
        <v>19.058266907791815</v>
      </c>
      <c r="P120" s="18">
        <f t="shared" si="7"/>
        <v>111251694</v>
      </c>
      <c r="Q120" s="15" t="str" cm="1">
        <f t="array" ref="Q120">_xlfn.IFS(G120&lt;200,"&lt;₹200",G120&lt;=500,"₹200-₹500",G120&gt;500,"&gt;₹500")</f>
        <v>&gt;₹500</v>
      </c>
      <c r="R120" t="s">
        <v>6816</v>
      </c>
      <c r="S120" t="s">
        <v>6820</v>
      </c>
      <c r="T120" t="s">
        <v>13055</v>
      </c>
    </row>
    <row r="121" spans="1:20" x14ac:dyDescent="0.25">
      <c r="A121" t="s">
        <v>5838</v>
      </c>
      <c r="B121" t="s">
        <v>5839</v>
      </c>
      <c r="C121" t="s">
        <v>13075</v>
      </c>
      <c r="D121" t="s">
        <v>13113</v>
      </c>
      <c r="E121" t="s">
        <v>13114</v>
      </c>
      <c r="F121" t="s">
        <v>13115</v>
      </c>
      <c r="G121" s="17">
        <v>571</v>
      </c>
      <c r="H121" s="17">
        <v>999</v>
      </c>
      <c r="I121" s="8">
        <v>0.43</v>
      </c>
      <c r="J121" s="8" t="str">
        <f t="shared" si="4"/>
        <v>No</v>
      </c>
      <c r="K121" s="9">
        <v>4.3</v>
      </c>
      <c r="L121" s="9">
        <v>4</v>
      </c>
      <c r="M121" s="9">
        <f t="shared" si="5"/>
        <v>4.1560000000000015</v>
      </c>
      <c r="N121" s="4">
        <v>38221</v>
      </c>
      <c r="O121" s="4">
        <f t="shared" si="6"/>
        <v>19.044094524300281</v>
      </c>
      <c r="P121" s="18">
        <f t="shared" si="7"/>
        <v>21824191</v>
      </c>
      <c r="Q121" s="15" t="str" cm="1">
        <f t="array" ref="Q121">_xlfn.IFS(G121&lt;200,"&lt;₹200",G121&lt;=500,"₹200-₹500",G121&gt;500,"&gt;₹500")</f>
        <v>&gt;₹500</v>
      </c>
      <c r="R121" t="s">
        <v>5840</v>
      </c>
      <c r="S121" t="s">
        <v>5844</v>
      </c>
      <c r="T121" t="s">
        <v>5845</v>
      </c>
    </row>
    <row r="122" spans="1:20" x14ac:dyDescent="0.25">
      <c r="A122" t="s">
        <v>5441</v>
      </c>
      <c r="B122" t="s">
        <v>5442</v>
      </c>
      <c r="C122" t="s">
        <v>13084</v>
      </c>
      <c r="D122" t="s">
        <v>13088</v>
      </c>
      <c r="E122" t="s">
        <v>13179</v>
      </c>
      <c r="F122" t="s">
        <v>13179</v>
      </c>
      <c r="G122" s="17">
        <v>2499</v>
      </c>
      <c r="H122" s="17">
        <v>4999</v>
      </c>
      <c r="I122" s="8">
        <v>0.5</v>
      </c>
      <c r="J122" s="8" t="str">
        <f t="shared" si="4"/>
        <v>Yes</v>
      </c>
      <c r="K122" s="9">
        <v>4.4000000000000004</v>
      </c>
      <c r="L122" s="9">
        <v>4</v>
      </c>
      <c r="M122" s="9">
        <f t="shared" si="5"/>
        <v>4.1888888888888891</v>
      </c>
      <c r="N122" s="4">
        <v>35024</v>
      </c>
      <c r="O122" s="4">
        <f t="shared" si="6"/>
        <v>19.035895114134391</v>
      </c>
      <c r="P122" s="18">
        <f t="shared" si="7"/>
        <v>87524976</v>
      </c>
      <c r="Q122" s="15" t="str" cm="1">
        <f t="array" ref="Q122">_xlfn.IFS(G122&lt;200,"&lt;₹200",G122&lt;=500,"₹200-₹500",G122&gt;500,"&gt;₹500")</f>
        <v>&gt;₹500</v>
      </c>
      <c r="R122" t="s">
        <v>5444</v>
      </c>
      <c r="S122" t="s">
        <v>5448</v>
      </c>
      <c r="T122" t="s">
        <v>5449</v>
      </c>
    </row>
    <row r="123" spans="1:20" x14ac:dyDescent="0.25">
      <c r="A123" t="s">
        <v>4939</v>
      </c>
      <c r="B123" t="s">
        <v>4940</v>
      </c>
      <c r="C123" t="s">
        <v>13075</v>
      </c>
      <c r="D123" t="s">
        <v>13122</v>
      </c>
      <c r="E123" t="s">
        <v>13123</v>
      </c>
      <c r="F123" t="s">
        <v>13124</v>
      </c>
      <c r="G123" s="17">
        <v>499</v>
      </c>
      <c r="H123" s="17">
        <v>999</v>
      </c>
      <c r="I123" s="8">
        <v>0.5</v>
      </c>
      <c r="J123" s="8" t="str">
        <f t="shared" si="4"/>
        <v>Yes</v>
      </c>
      <c r="K123" s="9">
        <v>3.9</v>
      </c>
      <c r="L123" s="9">
        <v>4</v>
      </c>
      <c r="M123" s="9">
        <f t="shared" si="5"/>
        <v>3.8305555555555548</v>
      </c>
      <c r="N123" s="4">
        <v>92995</v>
      </c>
      <c r="O123" s="4">
        <f t="shared" si="6"/>
        <v>19.031978407506426</v>
      </c>
      <c r="P123" s="18">
        <f t="shared" si="7"/>
        <v>46404505</v>
      </c>
      <c r="Q123" s="15" t="str" cm="1">
        <f t="array" ref="Q123">_xlfn.IFS(G123&lt;200,"&lt;₹200",G123&lt;=500,"₹200-₹500",G123&gt;500,"&gt;₹500")</f>
        <v>₹200-₹500</v>
      </c>
      <c r="R123" t="s">
        <v>4941</v>
      </c>
      <c r="S123" t="s">
        <v>4945</v>
      </c>
      <c r="T123" t="s">
        <v>4946</v>
      </c>
    </row>
    <row r="124" spans="1:20" x14ac:dyDescent="0.25">
      <c r="A124" t="s">
        <v>9110</v>
      </c>
      <c r="B124" t="s">
        <v>9111</v>
      </c>
      <c r="C124" t="s">
        <v>13156</v>
      </c>
      <c r="D124" t="s">
        <v>13247</v>
      </c>
      <c r="E124" t="s">
        <v>13254</v>
      </c>
      <c r="F124" t="s">
        <v>13255</v>
      </c>
      <c r="G124" s="17">
        <v>775</v>
      </c>
      <c r="H124" s="17">
        <v>875</v>
      </c>
      <c r="I124" s="8">
        <v>0.11</v>
      </c>
      <c r="J124" s="8" t="str">
        <f t="shared" si="4"/>
        <v>No</v>
      </c>
      <c r="K124" s="9">
        <v>4.2</v>
      </c>
      <c r="L124" s="9">
        <v>4</v>
      </c>
      <c r="M124" s="9">
        <f t="shared" si="5"/>
        <v>4.0741379310344819</v>
      </c>
      <c r="N124" s="4">
        <v>46647</v>
      </c>
      <c r="O124" s="4">
        <f t="shared" si="6"/>
        <v>19.021469734723944</v>
      </c>
      <c r="P124" s="18">
        <f t="shared" si="7"/>
        <v>36151425</v>
      </c>
      <c r="Q124" s="15" t="str" cm="1">
        <f t="array" ref="Q124">_xlfn.IFS(G124&lt;200,"&lt;₹200",G124&lt;=500,"₹200-₹500",G124&gt;500,"&gt;₹500")</f>
        <v>&gt;₹500</v>
      </c>
      <c r="R124" t="s">
        <v>9112</v>
      </c>
      <c r="S124" t="s">
        <v>9116</v>
      </c>
      <c r="T124" t="s">
        <v>9117</v>
      </c>
    </row>
    <row r="125" spans="1:20" x14ac:dyDescent="0.25">
      <c r="A125" t="s">
        <v>2442</v>
      </c>
      <c r="B125" t="s">
        <v>2443</v>
      </c>
      <c r="C125" t="s">
        <v>13075</v>
      </c>
      <c r="D125" t="s">
        <v>13091</v>
      </c>
      <c r="E125" t="s">
        <v>13093</v>
      </c>
      <c r="F125" t="s">
        <v>13094</v>
      </c>
      <c r="G125" s="17">
        <v>21999</v>
      </c>
      <c r="H125" s="17">
        <v>29999</v>
      </c>
      <c r="I125" s="8">
        <v>0.27</v>
      </c>
      <c r="J125" s="8" t="str">
        <f t="shared" si="4"/>
        <v>No</v>
      </c>
      <c r="K125" s="9">
        <v>4.2</v>
      </c>
      <c r="L125" s="9">
        <v>4</v>
      </c>
      <c r="M125" s="9">
        <f t="shared" si="5"/>
        <v>4.2074074074074073</v>
      </c>
      <c r="N125" s="4">
        <v>32840</v>
      </c>
      <c r="O125" s="4">
        <f t="shared" si="6"/>
        <v>19.002403701871529</v>
      </c>
      <c r="P125" s="18">
        <f t="shared" si="7"/>
        <v>722447160</v>
      </c>
      <c r="Q125" s="15" t="str" cm="1">
        <f t="array" ref="Q125">_xlfn.IFS(G125&lt;200,"&lt;₹200",G125&lt;=500,"₹200-₹500",G125&gt;500,"&gt;₹500")</f>
        <v>&gt;₹500</v>
      </c>
      <c r="R125" t="s">
        <v>2444</v>
      </c>
      <c r="S125" t="s">
        <v>174</v>
      </c>
      <c r="T125" t="s">
        <v>948</v>
      </c>
    </row>
    <row r="126" spans="1:20" x14ac:dyDescent="0.25">
      <c r="A126" t="s">
        <v>2726</v>
      </c>
      <c r="B126" t="s">
        <v>2727</v>
      </c>
      <c r="C126" t="s">
        <v>13075</v>
      </c>
      <c r="D126" t="s">
        <v>13091</v>
      </c>
      <c r="E126" t="s">
        <v>13093</v>
      </c>
      <c r="F126" t="s">
        <v>13094</v>
      </c>
      <c r="G126" s="17">
        <v>16999</v>
      </c>
      <c r="H126" s="17">
        <v>25999</v>
      </c>
      <c r="I126" s="8">
        <v>0.35</v>
      </c>
      <c r="J126" s="8" t="str">
        <f t="shared" si="4"/>
        <v>No</v>
      </c>
      <c r="K126" s="9">
        <v>4.2</v>
      </c>
      <c r="L126" s="9">
        <v>4</v>
      </c>
      <c r="M126" s="9">
        <f t="shared" si="5"/>
        <v>4.2075471698113205</v>
      </c>
      <c r="N126" s="4">
        <v>32840</v>
      </c>
      <c r="O126" s="4">
        <f t="shared" si="6"/>
        <v>19.003034927080865</v>
      </c>
      <c r="P126" s="18">
        <f t="shared" si="7"/>
        <v>558247160</v>
      </c>
      <c r="Q126" s="15" t="str" cm="1">
        <f t="array" ref="Q126">_xlfn.IFS(G126&lt;200,"&lt;₹200",G126&lt;=500,"₹200-₹500",G126&gt;500,"&gt;₹500")</f>
        <v>&gt;₹500</v>
      </c>
      <c r="R126" t="s">
        <v>2728</v>
      </c>
      <c r="S126" t="s">
        <v>174</v>
      </c>
      <c r="T126" t="s">
        <v>175</v>
      </c>
    </row>
    <row r="127" spans="1:20" x14ac:dyDescent="0.25">
      <c r="A127" t="s">
        <v>167</v>
      </c>
      <c r="B127" t="s">
        <v>168</v>
      </c>
      <c r="C127" t="s">
        <v>13075</v>
      </c>
      <c r="D127" t="s">
        <v>13091</v>
      </c>
      <c r="E127" t="s">
        <v>13093</v>
      </c>
      <c r="F127" t="s">
        <v>13094</v>
      </c>
      <c r="G127" s="17">
        <v>13999</v>
      </c>
      <c r="H127" s="17">
        <v>24999</v>
      </c>
      <c r="I127" s="8">
        <v>0.44</v>
      </c>
      <c r="J127" s="8" t="str">
        <f t="shared" si="4"/>
        <v>No</v>
      </c>
      <c r="K127" s="9">
        <v>4.2</v>
      </c>
      <c r="L127" s="9">
        <v>4</v>
      </c>
      <c r="M127" s="9">
        <f t="shared" si="5"/>
        <v>4.2076923076923078</v>
      </c>
      <c r="N127" s="4">
        <v>32840</v>
      </c>
      <c r="O127" s="4">
        <f t="shared" si="6"/>
        <v>19.003690430182871</v>
      </c>
      <c r="P127" s="18">
        <f t="shared" si="7"/>
        <v>459727160</v>
      </c>
      <c r="Q127" s="15" t="str" cm="1">
        <f t="array" ref="Q127">_xlfn.IFS(G127&lt;200,"&lt;₹200",G127&lt;=500,"₹200-₹500",G127&gt;500,"&gt;₹500")</f>
        <v>&gt;₹500</v>
      </c>
      <c r="R127" t="s">
        <v>170</v>
      </c>
      <c r="S127" t="s">
        <v>174</v>
      </c>
      <c r="T127" t="s">
        <v>175</v>
      </c>
    </row>
    <row r="128" spans="1:20" x14ac:dyDescent="0.25">
      <c r="A128" t="s">
        <v>1729</v>
      </c>
      <c r="B128" t="s">
        <v>1730</v>
      </c>
      <c r="C128" t="s">
        <v>13075</v>
      </c>
      <c r="D128" t="s">
        <v>13091</v>
      </c>
      <c r="E128" t="s">
        <v>13093</v>
      </c>
      <c r="F128" t="s">
        <v>13094</v>
      </c>
      <c r="G128" s="17">
        <v>24999</v>
      </c>
      <c r="H128" s="17">
        <v>35999</v>
      </c>
      <c r="I128" s="8">
        <v>0.31</v>
      </c>
      <c r="J128" s="8" t="str">
        <f t="shared" si="4"/>
        <v>No</v>
      </c>
      <c r="K128" s="9">
        <v>4.2</v>
      </c>
      <c r="L128" s="9">
        <v>4</v>
      </c>
      <c r="M128" s="9">
        <f t="shared" si="5"/>
        <v>4.2078431372549021</v>
      </c>
      <c r="N128" s="4">
        <v>32840</v>
      </c>
      <c r="O128" s="4">
        <f t="shared" si="6"/>
        <v>19.004371639288877</v>
      </c>
      <c r="P128" s="18">
        <f t="shared" si="7"/>
        <v>820967160</v>
      </c>
      <c r="Q128" s="15" t="str" cm="1">
        <f t="array" ref="Q128">_xlfn.IFS(G128&lt;200,"&lt;₹200",G128&lt;=500,"₹200-₹500",G128&gt;500,"&gt;₹500")</f>
        <v>&gt;₹500</v>
      </c>
      <c r="R128" t="s">
        <v>947</v>
      </c>
      <c r="S128" t="s">
        <v>174</v>
      </c>
      <c r="T128" t="s">
        <v>1731</v>
      </c>
    </row>
    <row r="129" spans="1:20" x14ac:dyDescent="0.25">
      <c r="A129" t="s">
        <v>945</v>
      </c>
      <c r="B129" t="s">
        <v>946</v>
      </c>
      <c r="C129" t="s">
        <v>13075</v>
      </c>
      <c r="D129" t="s">
        <v>13091</v>
      </c>
      <c r="E129" t="s">
        <v>13093</v>
      </c>
      <c r="F129" t="s">
        <v>13094</v>
      </c>
      <c r="G129" s="17">
        <v>21999</v>
      </c>
      <c r="H129" s="17">
        <v>29999</v>
      </c>
      <c r="I129" s="8">
        <v>0.27</v>
      </c>
      <c r="J129" s="8" t="str">
        <f t="shared" si="4"/>
        <v>No</v>
      </c>
      <c r="K129" s="9">
        <v>4.2</v>
      </c>
      <c r="L129" s="9">
        <v>4</v>
      </c>
      <c r="M129" s="9">
        <f t="shared" si="5"/>
        <v>4.2080000000000002</v>
      </c>
      <c r="N129" s="4">
        <v>32840</v>
      </c>
      <c r="O129" s="4">
        <f t="shared" si="6"/>
        <v>19.005080096759119</v>
      </c>
      <c r="P129" s="18">
        <f t="shared" si="7"/>
        <v>722447160</v>
      </c>
      <c r="Q129" s="15" t="str" cm="1">
        <f t="array" ref="Q129">_xlfn.IFS(G129&lt;200,"&lt;₹200",G129&lt;=500,"₹200-₹500",G129&gt;500,"&gt;₹500")</f>
        <v>&gt;₹500</v>
      </c>
      <c r="R129" t="s">
        <v>947</v>
      </c>
      <c r="S129" t="s">
        <v>174</v>
      </c>
      <c r="T129" t="s">
        <v>948</v>
      </c>
    </row>
    <row r="130" spans="1:20" x14ac:dyDescent="0.25">
      <c r="A130" t="s">
        <v>5078</v>
      </c>
      <c r="B130" t="s">
        <v>5079</v>
      </c>
      <c r="C130" t="s">
        <v>13075</v>
      </c>
      <c r="D130" t="s">
        <v>13122</v>
      </c>
      <c r="E130" t="s">
        <v>13123</v>
      </c>
      <c r="F130" t="s">
        <v>13124</v>
      </c>
      <c r="G130" s="17">
        <v>449</v>
      </c>
      <c r="H130" s="17">
        <v>1290</v>
      </c>
      <c r="I130" s="8">
        <v>0.65</v>
      </c>
      <c r="J130" s="8" t="str">
        <f t="shared" ref="J130:J193" si="8">IF(I130&gt;=50%,"Yes","No")</f>
        <v>Yes</v>
      </c>
      <c r="K130" s="9">
        <v>4.0999999999999996</v>
      </c>
      <c r="L130" s="9">
        <v>4</v>
      </c>
      <c r="M130" s="9">
        <f t="shared" ref="M130:M193" si="9">AVERAGEIF(F130:F1479,F130,K130:K1479)</f>
        <v>3.8285714285714287</v>
      </c>
      <c r="N130" s="4">
        <v>91770</v>
      </c>
      <c r="O130" s="4">
        <f t="shared" ref="O130:O193" si="10">M130*LOG10(N130+1)</f>
        <v>19.000072348275502</v>
      </c>
      <c r="P130" s="18">
        <f t="shared" ref="P130:P193" si="11">G130*N130</f>
        <v>41204730</v>
      </c>
      <c r="Q130" s="15" t="str" cm="1">
        <f t="array" ref="Q130">_xlfn.IFS(G130&lt;200,"&lt;₹200",G130&lt;=500,"₹200-₹500",G130&gt;500,"&gt;₹500")</f>
        <v>₹200-₹500</v>
      </c>
      <c r="R130" t="s">
        <v>5080</v>
      </c>
      <c r="S130" t="s">
        <v>5084</v>
      </c>
      <c r="T130" t="s">
        <v>5085</v>
      </c>
    </row>
    <row r="131" spans="1:20" x14ac:dyDescent="0.25">
      <c r="A131" t="s">
        <v>5452</v>
      </c>
      <c r="B131" t="s">
        <v>5453</v>
      </c>
      <c r="C131" t="s">
        <v>13075</v>
      </c>
      <c r="D131" t="s">
        <v>13122</v>
      </c>
      <c r="E131" t="s">
        <v>13123</v>
      </c>
      <c r="F131" t="s">
        <v>13180</v>
      </c>
      <c r="G131" s="17">
        <v>1799</v>
      </c>
      <c r="H131" s="17">
        <v>4999</v>
      </c>
      <c r="I131" s="8">
        <v>0.64</v>
      </c>
      <c r="J131" s="8" t="str">
        <f t="shared" si="8"/>
        <v>Yes</v>
      </c>
      <c r="K131" s="9">
        <v>4.0999999999999996</v>
      </c>
      <c r="L131" s="9">
        <v>4</v>
      </c>
      <c r="M131" s="9">
        <f t="shared" si="9"/>
        <v>4</v>
      </c>
      <c r="N131" s="4">
        <v>55192</v>
      </c>
      <c r="O131" s="4">
        <f t="shared" si="10"/>
        <v>18.967536002645264</v>
      </c>
      <c r="P131" s="18">
        <f t="shared" si="11"/>
        <v>99290408</v>
      </c>
      <c r="Q131" s="15" t="str" cm="1">
        <f t="array" ref="Q131">_xlfn.IFS(G131&lt;200,"&lt;₹200",G131&lt;=500,"₹200-₹500",G131&gt;500,"&gt;₹500")</f>
        <v>&gt;₹500</v>
      </c>
      <c r="R131" t="s">
        <v>5455</v>
      </c>
      <c r="S131" t="s">
        <v>5459</v>
      </c>
      <c r="T131" t="s">
        <v>5460</v>
      </c>
    </row>
    <row r="132" spans="1:20" x14ac:dyDescent="0.25">
      <c r="A132" t="s">
        <v>7639</v>
      </c>
      <c r="B132" t="s">
        <v>7640</v>
      </c>
      <c r="C132" t="s">
        <v>13075</v>
      </c>
      <c r="D132" t="s">
        <v>13161</v>
      </c>
      <c r="E132" t="s">
        <v>13190</v>
      </c>
      <c r="F132" t="s">
        <v>13191</v>
      </c>
      <c r="G132" s="17">
        <v>4499</v>
      </c>
      <c r="H132" s="17">
        <v>5999</v>
      </c>
      <c r="I132" s="8">
        <v>0.25</v>
      </c>
      <c r="J132" s="8" t="str">
        <f t="shared" si="8"/>
        <v>No</v>
      </c>
      <c r="K132" s="9">
        <v>4.3</v>
      </c>
      <c r="L132" s="9">
        <v>4</v>
      </c>
      <c r="M132" s="9">
        <f t="shared" si="9"/>
        <v>4.0749999999999993</v>
      </c>
      <c r="N132" s="4">
        <v>44696</v>
      </c>
      <c r="O132" s="4">
        <f t="shared" si="10"/>
        <v>18.949884377608008</v>
      </c>
      <c r="P132" s="18">
        <f t="shared" si="11"/>
        <v>201087304</v>
      </c>
      <c r="Q132" s="15" t="str" cm="1">
        <f t="array" ref="Q132">_xlfn.IFS(G132&lt;200,"&lt;₹200",G132&lt;=500,"₹200-₹500",G132&gt;500,"&gt;₹500")</f>
        <v>&gt;₹500</v>
      </c>
      <c r="R132" t="s">
        <v>7641</v>
      </c>
      <c r="S132" t="s">
        <v>7645</v>
      </c>
      <c r="T132" t="s">
        <v>7646</v>
      </c>
    </row>
    <row r="133" spans="1:20" x14ac:dyDescent="0.25">
      <c r="A133" t="s">
        <v>7524</v>
      </c>
      <c r="B133" t="s">
        <v>7525</v>
      </c>
      <c r="C133" t="s">
        <v>13075</v>
      </c>
      <c r="D133" t="s">
        <v>13113</v>
      </c>
      <c r="E133" t="s">
        <v>13114</v>
      </c>
      <c r="F133" t="s">
        <v>13115</v>
      </c>
      <c r="G133" s="17">
        <v>900</v>
      </c>
      <c r="H133" s="17">
        <v>2499</v>
      </c>
      <c r="I133" s="8">
        <v>0.64</v>
      </c>
      <c r="J133" s="8" t="str">
        <f t="shared" si="8"/>
        <v>Yes</v>
      </c>
      <c r="K133" s="9">
        <v>4</v>
      </c>
      <c r="L133" s="9">
        <v>4</v>
      </c>
      <c r="M133" s="9">
        <f t="shared" si="9"/>
        <v>4.1500000000000012</v>
      </c>
      <c r="N133" s="4">
        <v>36384</v>
      </c>
      <c r="O133" s="4">
        <f t="shared" si="10"/>
        <v>18.92782787391851</v>
      </c>
      <c r="P133" s="18">
        <f t="shared" si="11"/>
        <v>32745600</v>
      </c>
      <c r="Q133" s="15" t="str" cm="1">
        <f t="array" ref="Q133">_xlfn.IFS(G133&lt;200,"&lt;₹200",G133&lt;=500,"₹200-₹500",G133&gt;500,"&gt;₹500")</f>
        <v>&gt;₹500</v>
      </c>
      <c r="R133" t="s">
        <v>7526</v>
      </c>
      <c r="S133" t="s">
        <v>4567</v>
      </c>
      <c r="T133" t="s">
        <v>4568</v>
      </c>
    </row>
    <row r="134" spans="1:20" x14ac:dyDescent="0.25">
      <c r="A134" t="s">
        <v>2345</v>
      </c>
      <c r="B134" t="s">
        <v>2346</v>
      </c>
      <c r="C134" t="s">
        <v>13075</v>
      </c>
      <c r="D134" t="s">
        <v>13091</v>
      </c>
      <c r="E134" t="s">
        <v>13092</v>
      </c>
      <c r="F134" t="s">
        <v>13087</v>
      </c>
      <c r="G134" s="17">
        <v>269</v>
      </c>
      <c r="H134" s="17">
        <v>650</v>
      </c>
      <c r="I134" s="8">
        <v>0.59</v>
      </c>
      <c r="J134" s="8" t="str">
        <f t="shared" si="8"/>
        <v>Yes</v>
      </c>
      <c r="K134" s="9">
        <v>4.4000000000000004</v>
      </c>
      <c r="L134" s="9">
        <v>4</v>
      </c>
      <c r="M134" s="9">
        <f t="shared" si="9"/>
        <v>4.1551724137931041</v>
      </c>
      <c r="N134" s="4">
        <v>35877</v>
      </c>
      <c r="O134" s="4">
        <f t="shared" si="10"/>
        <v>18.926096592297721</v>
      </c>
      <c r="P134" s="18">
        <f t="shared" si="11"/>
        <v>9650913</v>
      </c>
      <c r="Q134" s="15" t="str" cm="1">
        <f t="array" ref="Q134">_xlfn.IFS(G134&lt;200,"&lt;₹200",G134&lt;=500,"₹200-₹500",G134&gt;500,"&gt;₹500")</f>
        <v>₹200-₹500</v>
      </c>
      <c r="R134" t="s">
        <v>2347</v>
      </c>
      <c r="S134" t="s">
        <v>2351</v>
      </c>
      <c r="T134" t="s">
        <v>2352</v>
      </c>
    </row>
    <row r="135" spans="1:20" x14ac:dyDescent="0.25">
      <c r="A135" t="s">
        <v>5187</v>
      </c>
      <c r="B135" t="s">
        <v>5188</v>
      </c>
      <c r="C135" t="s">
        <v>13084</v>
      </c>
      <c r="D135" t="s">
        <v>13139</v>
      </c>
      <c r="E135" t="s">
        <v>13140</v>
      </c>
      <c r="F135" t="s">
        <v>13140</v>
      </c>
      <c r="G135" s="17">
        <v>519</v>
      </c>
      <c r="H135" s="17">
        <v>1350</v>
      </c>
      <c r="I135" s="8">
        <v>0.62</v>
      </c>
      <c r="J135" s="8" t="str">
        <f t="shared" si="8"/>
        <v>Yes</v>
      </c>
      <c r="K135" s="9">
        <v>4.3</v>
      </c>
      <c r="L135" s="9">
        <v>4</v>
      </c>
      <c r="M135" s="9">
        <f t="shared" si="9"/>
        <v>4.2249999999999996</v>
      </c>
      <c r="N135" s="4">
        <v>30058</v>
      </c>
      <c r="O135" s="4">
        <f t="shared" si="10"/>
        <v>18.919442382587242</v>
      </c>
      <c r="P135" s="18">
        <f t="shared" si="11"/>
        <v>15600102</v>
      </c>
      <c r="Q135" s="15" t="str" cm="1">
        <f t="array" ref="Q135">_xlfn.IFS(G135&lt;200,"&lt;₹200",G135&lt;=500,"₹200-₹500",G135&gt;500,"&gt;₹500")</f>
        <v>&gt;₹500</v>
      </c>
      <c r="R135" t="s">
        <v>5189</v>
      </c>
      <c r="S135" t="s">
        <v>5193</v>
      </c>
      <c r="T135" t="s">
        <v>5194</v>
      </c>
    </row>
    <row r="136" spans="1:20" x14ac:dyDescent="0.25">
      <c r="A136" t="s">
        <v>4899</v>
      </c>
      <c r="B136" t="s">
        <v>4900</v>
      </c>
      <c r="C136" t="s">
        <v>13084</v>
      </c>
      <c r="D136" t="s">
        <v>13085</v>
      </c>
      <c r="E136" t="s">
        <v>13136</v>
      </c>
      <c r="F136" t="s">
        <v>13145</v>
      </c>
      <c r="G136" s="17">
        <v>349</v>
      </c>
      <c r="H136" s="17">
        <v>1499</v>
      </c>
      <c r="I136" s="8">
        <v>0.77</v>
      </c>
      <c r="J136" s="8" t="str">
        <f t="shared" si="8"/>
        <v>Yes</v>
      </c>
      <c r="K136" s="9">
        <v>4.3</v>
      </c>
      <c r="L136" s="9">
        <v>4</v>
      </c>
      <c r="M136" s="9">
        <f t="shared" si="9"/>
        <v>4.3</v>
      </c>
      <c r="N136" s="4">
        <v>24791</v>
      </c>
      <c r="O136" s="4">
        <f t="shared" si="10"/>
        <v>18.895539721894274</v>
      </c>
      <c r="P136" s="18">
        <f t="shared" si="11"/>
        <v>8652059</v>
      </c>
      <c r="Q136" s="15" t="str" cm="1">
        <f t="array" ref="Q136">_xlfn.IFS(G136&lt;200,"&lt;₹200",G136&lt;=500,"₹200-₹500",G136&gt;500,"&gt;₹500")</f>
        <v>₹200-₹500</v>
      </c>
      <c r="R136" t="s">
        <v>4902</v>
      </c>
      <c r="S136" t="s">
        <v>4906</v>
      </c>
      <c r="T136" t="s">
        <v>4907</v>
      </c>
    </row>
    <row r="137" spans="1:20" x14ac:dyDescent="0.25">
      <c r="A137" t="s">
        <v>5871</v>
      </c>
      <c r="B137" t="s">
        <v>5872</v>
      </c>
      <c r="C137" t="s">
        <v>13075</v>
      </c>
      <c r="D137" t="s">
        <v>13122</v>
      </c>
      <c r="E137" t="s">
        <v>13123</v>
      </c>
      <c r="F137" t="s">
        <v>13124</v>
      </c>
      <c r="G137" s="17">
        <v>1499</v>
      </c>
      <c r="H137" s="17">
        <v>2999</v>
      </c>
      <c r="I137" s="8">
        <v>0.5</v>
      </c>
      <c r="J137" s="8" t="str">
        <f t="shared" si="8"/>
        <v>Yes</v>
      </c>
      <c r="K137" s="9">
        <v>3.7</v>
      </c>
      <c r="L137" s="9">
        <v>4</v>
      </c>
      <c r="M137" s="9">
        <f t="shared" si="9"/>
        <v>3.8205882352941178</v>
      </c>
      <c r="N137" s="4">
        <v>87798</v>
      </c>
      <c r="O137" s="4">
        <f t="shared" si="10"/>
        <v>18.887038090422124</v>
      </c>
      <c r="P137" s="18">
        <f t="shared" si="11"/>
        <v>131609202</v>
      </c>
      <c r="Q137" s="15" t="str" cm="1">
        <f t="array" ref="Q137">_xlfn.IFS(G137&lt;200,"&lt;₹200",G137&lt;=500,"₹200-₹500",G137&gt;500,"&gt;₹500")</f>
        <v>&gt;₹500</v>
      </c>
      <c r="R137" t="s">
        <v>5873</v>
      </c>
      <c r="S137" t="s">
        <v>5877</v>
      </c>
      <c r="T137" t="s">
        <v>5878</v>
      </c>
    </row>
    <row r="138" spans="1:20" x14ac:dyDescent="0.25">
      <c r="A138" t="s">
        <v>9059</v>
      </c>
      <c r="B138" t="s">
        <v>9060</v>
      </c>
      <c r="C138" t="s">
        <v>13156</v>
      </c>
      <c r="D138" t="s">
        <v>13247</v>
      </c>
      <c r="E138" t="s">
        <v>13248</v>
      </c>
      <c r="F138" t="s">
        <v>13274</v>
      </c>
      <c r="G138" s="17">
        <v>1299</v>
      </c>
      <c r="H138" s="17">
        <v>1299</v>
      </c>
      <c r="I138" s="8">
        <v>0</v>
      </c>
      <c r="J138" s="8" t="str">
        <f t="shared" si="8"/>
        <v>No</v>
      </c>
      <c r="K138" s="9">
        <v>4.2</v>
      </c>
      <c r="L138" s="9">
        <v>4</v>
      </c>
      <c r="M138" s="9">
        <f t="shared" si="9"/>
        <v>4.0999999999999996</v>
      </c>
      <c r="N138" s="4">
        <v>40106</v>
      </c>
      <c r="O138" s="4">
        <f t="shared" si="10"/>
        <v>18.873202729833892</v>
      </c>
      <c r="P138" s="18">
        <f t="shared" si="11"/>
        <v>52097694</v>
      </c>
      <c r="Q138" s="15" t="str" cm="1">
        <f t="array" ref="Q138">_xlfn.IFS(G138&lt;200,"&lt;₹200",G138&lt;=500,"₹200-₹500",G138&gt;500,"&gt;₹500")</f>
        <v>&gt;₹500</v>
      </c>
      <c r="R138" t="s">
        <v>9062</v>
      </c>
      <c r="S138" t="s">
        <v>9066</v>
      </c>
      <c r="T138" t="s">
        <v>9067</v>
      </c>
    </row>
    <row r="139" spans="1:20" x14ac:dyDescent="0.25">
      <c r="A139" t="s">
        <v>5032</v>
      </c>
      <c r="B139" t="s">
        <v>5033</v>
      </c>
      <c r="C139" t="s">
        <v>13147</v>
      </c>
      <c r="D139" t="s">
        <v>13148</v>
      </c>
      <c r="E139" t="s">
        <v>13149</v>
      </c>
      <c r="F139" t="s">
        <v>13149</v>
      </c>
      <c r="G139" s="17">
        <v>798</v>
      </c>
      <c r="H139" s="17">
        <v>1995</v>
      </c>
      <c r="I139" s="8">
        <v>0.6</v>
      </c>
      <c r="J139" s="8" t="str">
        <f t="shared" si="8"/>
        <v>Yes</v>
      </c>
      <c r="K139" s="9">
        <v>4</v>
      </c>
      <c r="L139" s="9">
        <v>4</v>
      </c>
      <c r="M139" s="9">
        <f t="shared" si="9"/>
        <v>3.9</v>
      </c>
      <c r="N139" s="4">
        <v>68664</v>
      </c>
      <c r="O139" s="4">
        <f t="shared" si="10"/>
        <v>18.863268155134108</v>
      </c>
      <c r="P139" s="18">
        <f t="shared" si="11"/>
        <v>54793872</v>
      </c>
      <c r="Q139" s="15" t="str" cm="1">
        <f t="array" ref="Q139">_xlfn.IFS(G139&lt;200,"&lt;₹200",G139&lt;=500,"₹200-₹500",G139&gt;500,"&gt;₹500")</f>
        <v>&gt;₹500</v>
      </c>
      <c r="R139" t="s">
        <v>5035</v>
      </c>
      <c r="S139" t="s">
        <v>5039</v>
      </c>
      <c r="T139" t="s">
        <v>5040</v>
      </c>
    </row>
    <row r="140" spans="1:20" x14ac:dyDescent="0.25">
      <c r="A140" t="s">
        <v>2279</v>
      </c>
      <c r="B140" t="s">
        <v>2280</v>
      </c>
      <c r="C140" t="s">
        <v>13084</v>
      </c>
      <c r="D140" t="s">
        <v>13085</v>
      </c>
      <c r="E140" t="s">
        <v>13086</v>
      </c>
      <c r="F140" t="s">
        <v>13087</v>
      </c>
      <c r="G140" s="17">
        <v>789</v>
      </c>
      <c r="H140" s="17">
        <v>1999</v>
      </c>
      <c r="I140" s="8">
        <v>0.61</v>
      </c>
      <c r="J140" s="8" t="str">
        <f t="shared" si="8"/>
        <v>Yes</v>
      </c>
      <c r="K140" s="9">
        <v>4.2</v>
      </c>
      <c r="L140" s="9">
        <v>4</v>
      </c>
      <c r="M140" s="9">
        <f t="shared" si="9"/>
        <v>4.1537572254335275</v>
      </c>
      <c r="N140" s="4">
        <v>34540</v>
      </c>
      <c r="O140" s="4">
        <f t="shared" si="10"/>
        <v>18.851141410213408</v>
      </c>
      <c r="P140" s="18">
        <f t="shared" si="11"/>
        <v>27252060</v>
      </c>
      <c r="Q140" s="15" t="str" cm="1">
        <f t="array" ref="Q140">_xlfn.IFS(G140&lt;200,"&lt;₹200",G140&lt;=500,"₹200-₹500",G140&gt;500,"&gt;₹500")</f>
        <v>&gt;₹500</v>
      </c>
      <c r="R140" t="s">
        <v>2281</v>
      </c>
      <c r="S140" t="s">
        <v>2285</v>
      </c>
      <c r="T140" t="s">
        <v>2286</v>
      </c>
    </row>
    <row r="141" spans="1:20" x14ac:dyDescent="0.25">
      <c r="A141" t="s">
        <v>7377</v>
      </c>
      <c r="B141" t="s">
        <v>7378</v>
      </c>
      <c r="C141" t="s">
        <v>13075</v>
      </c>
      <c r="D141" t="s">
        <v>13122</v>
      </c>
      <c r="E141" t="s">
        <v>13123</v>
      </c>
      <c r="F141" t="s">
        <v>13135</v>
      </c>
      <c r="G141" s="17">
        <v>1499</v>
      </c>
      <c r="H141" s="17">
        <v>3999</v>
      </c>
      <c r="I141" s="8">
        <v>0.63</v>
      </c>
      <c r="J141" s="8" t="str">
        <f t="shared" si="8"/>
        <v>Yes</v>
      </c>
      <c r="K141" s="9">
        <v>4.2</v>
      </c>
      <c r="L141" s="9">
        <v>4</v>
      </c>
      <c r="M141" s="9">
        <f t="shared" si="9"/>
        <v>4.0666666666666664</v>
      </c>
      <c r="N141" s="4">
        <v>42775</v>
      </c>
      <c r="O141" s="4">
        <f t="shared" si="10"/>
        <v>18.833547362441955</v>
      </c>
      <c r="P141" s="18">
        <f t="shared" si="11"/>
        <v>64119725</v>
      </c>
      <c r="Q141" s="15" t="str" cm="1">
        <f t="array" ref="Q141">_xlfn.IFS(G141&lt;200,"&lt;₹200",G141&lt;=500,"₹200-₹500",G141&gt;500,"&gt;₹500")</f>
        <v>&gt;₹500</v>
      </c>
      <c r="R141" t="s">
        <v>7379</v>
      </c>
      <c r="S141" t="s">
        <v>7383</v>
      </c>
      <c r="T141" t="s">
        <v>13058</v>
      </c>
    </row>
    <row r="142" spans="1:20" x14ac:dyDescent="0.25">
      <c r="A142" t="s">
        <v>3578</v>
      </c>
      <c r="B142" t="s">
        <v>3579</v>
      </c>
      <c r="C142" t="s">
        <v>13075</v>
      </c>
      <c r="D142" t="s">
        <v>13122</v>
      </c>
      <c r="E142" t="s">
        <v>13123</v>
      </c>
      <c r="F142" t="s">
        <v>13124</v>
      </c>
      <c r="G142" s="17">
        <v>599</v>
      </c>
      <c r="H142" s="17">
        <v>1800</v>
      </c>
      <c r="I142" s="8">
        <v>0.67</v>
      </c>
      <c r="J142" s="8" t="str">
        <f t="shared" si="8"/>
        <v>Yes</v>
      </c>
      <c r="K142" s="9">
        <v>3.5</v>
      </c>
      <c r="L142" s="9">
        <v>4</v>
      </c>
      <c r="M142" s="9">
        <f t="shared" si="9"/>
        <v>3.8242424242424247</v>
      </c>
      <c r="N142" s="4">
        <v>83996</v>
      </c>
      <c r="O142" s="4">
        <f t="shared" si="10"/>
        <v>18.83157843753887</v>
      </c>
      <c r="P142" s="18">
        <f t="shared" si="11"/>
        <v>50313604</v>
      </c>
      <c r="Q142" s="15" t="str" cm="1">
        <f t="array" ref="Q142">_xlfn.IFS(G142&lt;200,"&lt;₹200",G142&lt;=500,"₹200-₹500",G142&gt;500,"&gt;₹500")</f>
        <v>&gt;₹500</v>
      </c>
      <c r="R142" t="s">
        <v>3580</v>
      </c>
      <c r="S142" t="s">
        <v>3584</v>
      </c>
      <c r="T142" t="s">
        <v>3585</v>
      </c>
    </row>
    <row r="143" spans="1:20" x14ac:dyDescent="0.25">
      <c r="A143" t="s">
        <v>3775</v>
      </c>
      <c r="B143" t="s">
        <v>3776</v>
      </c>
      <c r="C143" t="s">
        <v>13075</v>
      </c>
      <c r="D143" t="s">
        <v>13113</v>
      </c>
      <c r="E143" t="s">
        <v>13114</v>
      </c>
      <c r="F143" t="s">
        <v>13132</v>
      </c>
      <c r="G143" s="17">
        <v>999</v>
      </c>
      <c r="H143" s="17">
        <v>2899</v>
      </c>
      <c r="I143" s="8">
        <v>0.66</v>
      </c>
      <c r="J143" s="8" t="str">
        <f t="shared" si="8"/>
        <v>Yes</v>
      </c>
      <c r="K143" s="9">
        <v>4.5999999999999996</v>
      </c>
      <c r="L143" s="9">
        <v>5</v>
      </c>
      <c r="M143" s="9">
        <f t="shared" si="9"/>
        <v>4.25</v>
      </c>
      <c r="N143" s="4">
        <v>26603</v>
      </c>
      <c r="O143" s="4">
        <f t="shared" si="10"/>
        <v>18.806024491438979</v>
      </c>
      <c r="P143" s="18">
        <f t="shared" si="11"/>
        <v>26576397</v>
      </c>
      <c r="Q143" s="15" t="str" cm="1">
        <f t="array" ref="Q143">_xlfn.IFS(G143&lt;200,"&lt;₹200",G143&lt;=500,"₹200-₹500",G143&gt;500,"&gt;₹500")</f>
        <v>&gt;₹500</v>
      </c>
      <c r="R143" t="s">
        <v>3778</v>
      </c>
      <c r="S143" t="s">
        <v>3782</v>
      </c>
      <c r="T143" t="s">
        <v>3783</v>
      </c>
    </row>
    <row r="144" spans="1:20" x14ac:dyDescent="0.25">
      <c r="A144" t="s">
        <v>5164</v>
      </c>
      <c r="B144" t="s">
        <v>5165</v>
      </c>
      <c r="C144" t="s">
        <v>13075</v>
      </c>
      <c r="D144" t="s">
        <v>13161</v>
      </c>
      <c r="E144" t="s">
        <v>13092</v>
      </c>
      <c r="F144" t="s">
        <v>13163</v>
      </c>
      <c r="G144" s="17">
        <v>799</v>
      </c>
      <c r="H144" s="17">
        <v>3990</v>
      </c>
      <c r="I144" s="8">
        <v>0.8</v>
      </c>
      <c r="J144" s="8" t="str">
        <f t="shared" si="8"/>
        <v>Yes</v>
      </c>
      <c r="K144" s="9">
        <v>4.3</v>
      </c>
      <c r="L144" s="9">
        <v>4</v>
      </c>
      <c r="M144" s="9">
        <f t="shared" si="9"/>
        <v>4.24</v>
      </c>
      <c r="N144" s="4">
        <v>27139</v>
      </c>
      <c r="O144" s="4">
        <f t="shared" si="10"/>
        <v>18.798505735692565</v>
      </c>
      <c r="P144" s="18">
        <f t="shared" si="11"/>
        <v>21684061</v>
      </c>
      <c r="Q144" s="15" t="str" cm="1">
        <f t="array" ref="Q144">_xlfn.IFS(G144&lt;200,"&lt;₹200",G144&lt;=500,"₹200-₹500",G144&gt;500,"&gt;₹500")</f>
        <v>&gt;₹500</v>
      </c>
      <c r="R144" t="s">
        <v>5167</v>
      </c>
      <c r="S144" t="s">
        <v>5171</v>
      </c>
      <c r="T144" t="s">
        <v>5172</v>
      </c>
    </row>
    <row r="145" spans="1:20" x14ac:dyDescent="0.25">
      <c r="A145" t="s">
        <v>3607</v>
      </c>
      <c r="B145" t="s">
        <v>3608</v>
      </c>
      <c r="C145" t="s">
        <v>13075</v>
      </c>
      <c r="D145" t="s">
        <v>13111</v>
      </c>
      <c r="E145" t="s">
        <v>13112</v>
      </c>
      <c r="F145" t="s">
        <v>13112</v>
      </c>
      <c r="G145" s="17">
        <v>2999</v>
      </c>
      <c r="H145" s="17">
        <v>7990</v>
      </c>
      <c r="I145" s="8">
        <v>0.62</v>
      </c>
      <c r="J145" s="8" t="str">
        <f t="shared" si="8"/>
        <v>Yes</v>
      </c>
      <c r="K145" s="9">
        <v>4.0999999999999996</v>
      </c>
      <c r="L145" s="9">
        <v>4</v>
      </c>
      <c r="M145" s="9">
        <f t="shared" si="9"/>
        <v>4.0051724137931037</v>
      </c>
      <c r="N145" s="4">
        <v>48449</v>
      </c>
      <c r="O145" s="4">
        <f t="shared" si="10"/>
        <v>18.765409403726725</v>
      </c>
      <c r="P145" s="18">
        <f t="shared" si="11"/>
        <v>145298551</v>
      </c>
      <c r="Q145" s="15" t="str" cm="1">
        <f t="array" ref="Q145">_xlfn.IFS(G145&lt;200,"&lt;₹200",G145&lt;=500,"₹200-₹500",G145&gt;500,"&gt;₹500")</f>
        <v>&gt;₹500</v>
      </c>
      <c r="R145" t="s">
        <v>3423</v>
      </c>
      <c r="S145" t="s">
        <v>3612</v>
      </c>
      <c r="T145" t="s">
        <v>3613</v>
      </c>
    </row>
    <row r="146" spans="1:20" x14ac:dyDescent="0.25">
      <c r="A146" t="s">
        <v>6545</v>
      </c>
      <c r="B146" t="s">
        <v>6546</v>
      </c>
      <c r="C146" t="s">
        <v>13084</v>
      </c>
      <c r="D146" t="s">
        <v>13085</v>
      </c>
      <c r="E146" t="s">
        <v>13141</v>
      </c>
      <c r="F146" t="s">
        <v>13142</v>
      </c>
      <c r="G146" s="17">
        <v>289</v>
      </c>
      <c r="H146" s="17">
        <v>590</v>
      </c>
      <c r="I146" s="8">
        <v>0.51</v>
      </c>
      <c r="J146" s="8" t="str">
        <f t="shared" si="8"/>
        <v>Yes</v>
      </c>
      <c r="K146" s="9">
        <v>4.4000000000000004</v>
      </c>
      <c r="L146" s="9">
        <v>4</v>
      </c>
      <c r="M146" s="9">
        <f t="shared" si="9"/>
        <v>4.25</v>
      </c>
      <c r="N146" s="4">
        <v>25886</v>
      </c>
      <c r="O146" s="4">
        <f t="shared" si="10"/>
        <v>18.755597325762523</v>
      </c>
      <c r="P146" s="18">
        <f t="shared" si="11"/>
        <v>7481054</v>
      </c>
      <c r="Q146" s="15" t="str" cm="1">
        <f t="array" ref="Q146">_xlfn.IFS(G146&lt;200,"&lt;₹200",G146&lt;=500,"₹200-₹500",G146&gt;500,"&gt;₹500")</f>
        <v>₹200-₹500</v>
      </c>
      <c r="R146" t="s">
        <v>6547</v>
      </c>
      <c r="S146" t="s">
        <v>6551</v>
      </c>
      <c r="T146" t="s">
        <v>6552</v>
      </c>
    </row>
    <row r="147" spans="1:20" x14ac:dyDescent="0.25">
      <c r="A147" t="s">
        <v>8978</v>
      </c>
      <c r="B147" t="s">
        <v>8979</v>
      </c>
      <c r="C147" t="s">
        <v>13156</v>
      </c>
      <c r="D147" t="s">
        <v>13247</v>
      </c>
      <c r="E147" t="s">
        <v>13248</v>
      </c>
      <c r="F147" t="s">
        <v>13260</v>
      </c>
      <c r="G147" s="17">
        <v>3229</v>
      </c>
      <c r="H147" s="17">
        <v>5295</v>
      </c>
      <c r="I147" s="8">
        <v>0.39</v>
      </c>
      <c r="J147" s="8" t="str">
        <f t="shared" si="8"/>
        <v>No</v>
      </c>
      <c r="K147" s="9">
        <v>4.2</v>
      </c>
      <c r="L147" s="9">
        <v>4</v>
      </c>
      <c r="M147" s="9">
        <f t="shared" si="9"/>
        <v>4.0777777777777775</v>
      </c>
      <c r="N147" s="4">
        <v>39724</v>
      </c>
      <c r="O147" s="4">
        <f t="shared" si="10"/>
        <v>18.753960593974956</v>
      </c>
      <c r="P147" s="18">
        <f t="shared" si="11"/>
        <v>128268796</v>
      </c>
      <c r="Q147" s="15" t="str" cm="1">
        <f t="array" ref="Q147">_xlfn.IFS(G147&lt;200,"&lt;₹200",G147&lt;=500,"₹200-₹500",G147&gt;500,"&gt;₹500")</f>
        <v>&gt;₹500</v>
      </c>
      <c r="R147" t="s">
        <v>8980</v>
      </c>
      <c r="S147" t="s">
        <v>8984</v>
      </c>
      <c r="T147" t="s">
        <v>8985</v>
      </c>
    </row>
    <row r="148" spans="1:20" x14ac:dyDescent="0.25">
      <c r="A148" t="s">
        <v>5963</v>
      </c>
      <c r="B148" t="s">
        <v>5964</v>
      </c>
      <c r="C148" t="s">
        <v>13084</v>
      </c>
      <c r="D148" t="s">
        <v>13085</v>
      </c>
      <c r="E148" t="s">
        <v>13176</v>
      </c>
      <c r="F148" t="s">
        <v>13176</v>
      </c>
      <c r="G148" s="17">
        <v>299</v>
      </c>
      <c r="H148" s="17">
        <v>499</v>
      </c>
      <c r="I148" s="8">
        <v>0.4</v>
      </c>
      <c r="J148" s="8" t="str">
        <f t="shared" si="8"/>
        <v>No</v>
      </c>
      <c r="K148" s="9">
        <v>4.5</v>
      </c>
      <c r="L148" s="9">
        <v>5</v>
      </c>
      <c r="M148" s="9">
        <f t="shared" si="9"/>
        <v>4.333333333333333</v>
      </c>
      <c r="N148" s="4">
        <v>21010</v>
      </c>
      <c r="O148" s="4">
        <f t="shared" si="10"/>
        <v>18.730602465295039</v>
      </c>
      <c r="P148" s="18">
        <f t="shared" si="11"/>
        <v>6281990</v>
      </c>
      <c r="Q148" s="15" t="str" cm="1">
        <f t="array" ref="Q148">_xlfn.IFS(G148&lt;200,"&lt;₹200",G148&lt;=500,"₹200-₹500",G148&gt;500,"&gt;₹500")</f>
        <v>₹200-₹500</v>
      </c>
      <c r="R148" t="s">
        <v>5965</v>
      </c>
      <c r="S148" t="s">
        <v>5969</v>
      </c>
      <c r="T148" t="s">
        <v>5970</v>
      </c>
    </row>
    <row r="149" spans="1:20" x14ac:dyDescent="0.25">
      <c r="A149" t="s">
        <v>7619</v>
      </c>
      <c r="B149" t="s">
        <v>7620</v>
      </c>
      <c r="C149" t="s">
        <v>13075</v>
      </c>
      <c r="D149" t="s">
        <v>13122</v>
      </c>
      <c r="E149" t="s">
        <v>13123</v>
      </c>
      <c r="F149" t="s">
        <v>13124</v>
      </c>
      <c r="G149" s="17">
        <v>399</v>
      </c>
      <c r="H149" s="17">
        <v>1290</v>
      </c>
      <c r="I149" s="8">
        <v>0.69</v>
      </c>
      <c r="J149" s="8" t="str">
        <f t="shared" si="8"/>
        <v>Yes</v>
      </c>
      <c r="K149" s="9">
        <v>4.2</v>
      </c>
      <c r="L149" s="9">
        <v>4</v>
      </c>
      <c r="M149" s="9">
        <f t="shared" si="9"/>
        <v>3.8343750000000005</v>
      </c>
      <c r="N149" s="4">
        <v>76042</v>
      </c>
      <c r="O149" s="4">
        <f t="shared" si="10"/>
        <v>18.715811531199652</v>
      </c>
      <c r="P149" s="18">
        <f t="shared" si="11"/>
        <v>30340758</v>
      </c>
      <c r="Q149" s="15" t="str" cm="1">
        <f t="array" ref="Q149">_xlfn.IFS(G149&lt;200,"&lt;₹200",G149&lt;=500,"₹200-₹500",G149&gt;500,"&gt;₹500")</f>
        <v>₹200-₹500</v>
      </c>
      <c r="R149" t="s">
        <v>7621</v>
      </c>
      <c r="S149" t="s">
        <v>7625</v>
      </c>
      <c r="T149" t="s">
        <v>7626</v>
      </c>
    </row>
    <row r="150" spans="1:20" x14ac:dyDescent="0.25">
      <c r="A150" t="s">
        <v>2831</v>
      </c>
      <c r="B150" t="s">
        <v>2832</v>
      </c>
      <c r="C150" t="s">
        <v>13075</v>
      </c>
      <c r="D150" t="s">
        <v>13091</v>
      </c>
      <c r="E150" t="s">
        <v>13093</v>
      </c>
      <c r="F150" t="s">
        <v>13094</v>
      </c>
      <c r="G150" s="17">
        <v>14999</v>
      </c>
      <c r="H150" s="17">
        <v>14999</v>
      </c>
      <c r="I150" s="8">
        <v>0</v>
      </c>
      <c r="J150" s="8" t="str">
        <f t="shared" si="8"/>
        <v>No</v>
      </c>
      <c r="K150" s="9">
        <v>4.3</v>
      </c>
      <c r="L150" s="9">
        <v>4</v>
      </c>
      <c r="M150" s="9">
        <f t="shared" si="9"/>
        <v>4.2081632653061218</v>
      </c>
      <c r="N150" s="4">
        <v>27508</v>
      </c>
      <c r="O150" s="4">
        <f t="shared" si="10"/>
        <v>18.682034784569808</v>
      </c>
      <c r="P150" s="18">
        <f t="shared" si="11"/>
        <v>412592492</v>
      </c>
      <c r="Q150" s="15" t="str" cm="1">
        <f t="array" ref="Q150">_xlfn.IFS(G150&lt;200,"&lt;₹200",G150&lt;=500,"₹200-₹500",G150&gt;500,"&gt;₹500")</f>
        <v>&gt;₹500</v>
      </c>
      <c r="R150" t="s">
        <v>2833</v>
      </c>
      <c r="S150" t="s">
        <v>2837</v>
      </c>
      <c r="T150" t="s">
        <v>2838</v>
      </c>
    </row>
    <row r="151" spans="1:20" x14ac:dyDescent="0.25">
      <c r="A151" t="s">
        <v>4994</v>
      </c>
      <c r="B151" t="s">
        <v>4995</v>
      </c>
      <c r="C151" t="s">
        <v>13075</v>
      </c>
      <c r="D151" t="s">
        <v>13122</v>
      </c>
      <c r="E151" t="s">
        <v>13123</v>
      </c>
      <c r="F151" t="s">
        <v>13124</v>
      </c>
      <c r="G151" s="17">
        <v>329</v>
      </c>
      <c r="H151" s="17">
        <v>999</v>
      </c>
      <c r="I151" s="8">
        <v>0.67</v>
      </c>
      <c r="J151" s="8" t="str">
        <f t="shared" si="8"/>
        <v>Yes</v>
      </c>
      <c r="K151" s="9">
        <v>3.9</v>
      </c>
      <c r="L151" s="9">
        <v>4</v>
      </c>
      <c r="M151" s="9">
        <f t="shared" si="9"/>
        <v>3.8225806451612909</v>
      </c>
      <c r="N151" s="4">
        <v>77027</v>
      </c>
      <c r="O151" s="4">
        <f t="shared" si="10"/>
        <v>18.67960844113647</v>
      </c>
      <c r="P151" s="18">
        <f t="shared" si="11"/>
        <v>25341883</v>
      </c>
      <c r="Q151" s="15" t="str" cm="1">
        <f t="array" ref="Q151">_xlfn.IFS(G151&lt;200,"&lt;₹200",G151&lt;=500,"₹200-₹500",G151&gt;500,"&gt;₹500")</f>
        <v>₹200-₹500</v>
      </c>
      <c r="R151" t="s">
        <v>4996</v>
      </c>
      <c r="S151" t="s">
        <v>5000</v>
      </c>
      <c r="T151" t="s">
        <v>5001</v>
      </c>
    </row>
    <row r="152" spans="1:20" x14ac:dyDescent="0.25">
      <c r="A152" t="s">
        <v>5334</v>
      </c>
      <c r="B152" t="s">
        <v>5335</v>
      </c>
      <c r="C152" t="s">
        <v>13084</v>
      </c>
      <c r="D152" t="s">
        <v>13085</v>
      </c>
      <c r="E152" t="s">
        <v>13172</v>
      </c>
      <c r="F152" t="s">
        <v>13173</v>
      </c>
      <c r="G152" s="17">
        <v>399</v>
      </c>
      <c r="H152" s="17">
        <v>549</v>
      </c>
      <c r="I152" s="8">
        <v>0.27</v>
      </c>
      <c r="J152" s="8" t="str">
        <f t="shared" si="8"/>
        <v>No</v>
      </c>
      <c r="K152" s="9">
        <v>4.4000000000000004</v>
      </c>
      <c r="L152" s="9">
        <v>4</v>
      </c>
      <c r="M152" s="9">
        <f t="shared" si="9"/>
        <v>4.3833333333333329</v>
      </c>
      <c r="N152" s="4">
        <v>18139</v>
      </c>
      <c r="O152" s="4">
        <f t="shared" si="10"/>
        <v>18.667026755940533</v>
      </c>
      <c r="P152" s="18">
        <f t="shared" si="11"/>
        <v>7237461</v>
      </c>
      <c r="Q152" s="15" t="str" cm="1">
        <f t="array" ref="Q152">_xlfn.IFS(G152&lt;200,"&lt;₹200",G152&lt;=500,"₹200-₹500",G152&gt;500,"&gt;₹500")</f>
        <v>₹200-₹500</v>
      </c>
      <c r="R152" t="s">
        <v>5337</v>
      </c>
      <c r="S152" t="s">
        <v>5341</v>
      </c>
      <c r="T152" t="s">
        <v>5342</v>
      </c>
    </row>
    <row r="153" spans="1:20" x14ac:dyDescent="0.25">
      <c r="A153" t="s">
        <v>406</v>
      </c>
      <c r="B153" t="s">
        <v>407</v>
      </c>
      <c r="C153" t="s">
        <v>13075</v>
      </c>
      <c r="D153" t="s">
        <v>13091</v>
      </c>
      <c r="E153" t="s">
        <v>13093</v>
      </c>
      <c r="F153" t="s">
        <v>13094</v>
      </c>
      <c r="G153" s="17">
        <v>19999</v>
      </c>
      <c r="H153" s="17">
        <v>34999</v>
      </c>
      <c r="I153" s="8">
        <v>0.43</v>
      </c>
      <c r="J153" s="8" t="str">
        <f t="shared" si="8"/>
        <v>No</v>
      </c>
      <c r="K153" s="9">
        <v>4.3</v>
      </c>
      <c r="L153" s="9">
        <v>4</v>
      </c>
      <c r="M153" s="9">
        <f t="shared" si="9"/>
        <v>4.2062499999999998</v>
      </c>
      <c r="N153" s="4">
        <v>27151</v>
      </c>
      <c r="O153" s="4">
        <f t="shared" si="10"/>
        <v>18.649678926295206</v>
      </c>
      <c r="P153" s="18">
        <f t="shared" si="11"/>
        <v>542992849</v>
      </c>
      <c r="Q153" s="15" t="str" cm="1">
        <f t="array" ref="Q153">_xlfn.IFS(G153&lt;200,"&lt;₹200",G153&lt;=500,"₹200-₹500",G153&gt;500,"&gt;₹500")</f>
        <v>&gt;₹500</v>
      </c>
      <c r="R153" t="s">
        <v>408</v>
      </c>
      <c r="S153" t="s">
        <v>412</v>
      </c>
      <c r="T153" t="s">
        <v>13027</v>
      </c>
    </row>
    <row r="154" spans="1:20" x14ac:dyDescent="0.25">
      <c r="A154" t="s">
        <v>8895</v>
      </c>
      <c r="B154" t="s">
        <v>8896</v>
      </c>
      <c r="C154" t="s">
        <v>13156</v>
      </c>
      <c r="D154" t="s">
        <v>13247</v>
      </c>
      <c r="E154" t="s">
        <v>13254</v>
      </c>
      <c r="F154" t="s">
        <v>13255</v>
      </c>
      <c r="G154" s="17">
        <v>1614</v>
      </c>
      <c r="H154" s="17">
        <v>1745</v>
      </c>
      <c r="I154" s="8">
        <v>0.08</v>
      </c>
      <c r="J154" s="8" t="str">
        <f t="shared" si="8"/>
        <v>No</v>
      </c>
      <c r="K154" s="9">
        <v>4.3</v>
      </c>
      <c r="L154" s="9">
        <v>4</v>
      </c>
      <c r="M154" s="9">
        <f t="shared" si="9"/>
        <v>4.0719298245614022</v>
      </c>
      <c r="N154" s="4">
        <v>37974</v>
      </c>
      <c r="O154" s="4">
        <f t="shared" si="10"/>
        <v>18.647393602216354</v>
      </c>
      <c r="P154" s="18">
        <f t="shared" si="11"/>
        <v>61290036</v>
      </c>
      <c r="Q154" s="15" t="str" cm="1">
        <f t="array" ref="Q154">_xlfn.IFS(G154&lt;200,"&lt;₹200",G154&lt;=500,"₹200-₹500",G154&gt;500,"&gt;₹500")</f>
        <v>&gt;₹500</v>
      </c>
      <c r="R154" t="s">
        <v>8898</v>
      </c>
      <c r="S154" t="s">
        <v>8902</v>
      </c>
      <c r="T154" t="s">
        <v>8903</v>
      </c>
    </row>
    <row r="155" spans="1:20" x14ac:dyDescent="0.25">
      <c r="A155" t="s">
        <v>8782</v>
      </c>
      <c r="B155" t="s">
        <v>8783</v>
      </c>
      <c r="C155" t="s">
        <v>13156</v>
      </c>
      <c r="D155" t="s">
        <v>13247</v>
      </c>
      <c r="E155" t="s">
        <v>13248</v>
      </c>
      <c r="F155" t="s">
        <v>13262</v>
      </c>
      <c r="G155" s="17">
        <v>1299</v>
      </c>
      <c r="H155" s="17">
        <v>3500</v>
      </c>
      <c r="I155" s="8">
        <v>0.63</v>
      </c>
      <c r="J155" s="8" t="str">
        <f t="shared" si="8"/>
        <v>Yes</v>
      </c>
      <c r="K155" s="9">
        <v>3.8</v>
      </c>
      <c r="L155" s="9">
        <v>4</v>
      </c>
      <c r="M155" s="9">
        <f t="shared" si="9"/>
        <v>4.0111111111111111</v>
      </c>
      <c r="N155" s="4">
        <v>44050</v>
      </c>
      <c r="O155" s="4">
        <f t="shared" si="10"/>
        <v>18.6274225956221</v>
      </c>
      <c r="P155" s="18">
        <f t="shared" si="11"/>
        <v>57220950</v>
      </c>
      <c r="Q155" s="15" t="str" cm="1">
        <f t="array" ref="Q155">_xlfn.IFS(G155&lt;200,"&lt;₹200",G155&lt;=500,"₹200-₹500",G155&gt;500,"&gt;₹500")</f>
        <v>&gt;₹500</v>
      </c>
      <c r="R155" t="s">
        <v>8784</v>
      </c>
      <c r="S155" t="s">
        <v>8788</v>
      </c>
      <c r="T155" t="s">
        <v>8789</v>
      </c>
    </row>
    <row r="156" spans="1:20" x14ac:dyDescent="0.25">
      <c r="A156" t="s">
        <v>9653</v>
      </c>
      <c r="B156" t="s">
        <v>9654</v>
      </c>
      <c r="C156" t="s">
        <v>13156</v>
      </c>
      <c r="D156" t="s">
        <v>13247</v>
      </c>
      <c r="E156" t="s">
        <v>13248</v>
      </c>
      <c r="F156" t="s">
        <v>13262</v>
      </c>
      <c r="G156" s="17">
        <v>3249</v>
      </c>
      <c r="H156" s="17">
        <v>6295</v>
      </c>
      <c r="I156" s="8">
        <v>0.48</v>
      </c>
      <c r="J156" s="8" t="str">
        <f t="shared" si="8"/>
        <v>No</v>
      </c>
      <c r="K156" s="9">
        <v>3.9</v>
      </c>
      <c r="L156" s="9">
        <v>4</v>
      </c>
      <c r="M156" s="9">
        <f t="shared" si="9"/>
        <v>4.0192307692307692</v>
      </c>
      <c r="N156" s="4">
        <v>43070</v>
      </c>
      <c r="O156" s="4">
        <f t="shared" si="10"/>
        <v>18.625858761853415</v>
      </c>
      <c r="P156" s="18">
        <f t="shared" si="11"/>
        <v>139934430</v>
      </c>
      <c r="Q156" s="15" t="str" cm="1">
        <f t="array" ref="Q156">_xlfn.IFS(G156&lt;200,"&lt;₹200",G156&lt;=500,"₹200-₹500",G156&gt;500,"&gt;₹500")</f>
        <v>&gt;₹500</v>
      </c>
      <c r="R156" t="s">
        <v>9655</v>
      </c>
      <c r="S156" t="s">
        <v>9659</v>
      </c>
      <c r="T156" t="s">
        <v>9660</v>
      </c>
    </row>
    <row r="157" spans="1:20" x14ac:dyDescent="0.25">
      <c r="A157" t="s">
        <v>86</v>
      </c>
      <c r="B157" t="s">
        <v>87</v>
      </c>
      <c r="C157" t="s">
        <v>13084</v>
      </c>
      <c r="D157" t="s">
        <v>13085</v>
      </c>
      <c r="E157" t="s">
        <v>13086</v>
      </c>
      <c r="F157" t="s">
        <v>13087</v>
      </c>
      <c r="G157" s="17">
        <v>229</v>
      </c>
      <c r="H157" s="17">
        <v>299</v>
      </c>
      <c r="I157" s="8">
        <v>0.23</v>
      </c>
      <c r="J157" s="8" t="str">
        <f t="shared" si="8"/>
        <v>No</v>
      </c>
      <c r="K157" s="9">
        <v>4.3</v>
      </c>
      <c r="L157" s="9">
        <v>4</v>
      </c>
      <c r="M157" s="9">
        <f t="shared" si="9"/>
        <v>4.1534883720930242</v>
      </c>
      <c r="N157" s="4">
        <v>30411</v>
      </c>
      <c r="O157" s="4">
        <f t="shared" si="10"/>
        <v>18.620275203537407</v>
      </c>
      <c r="P157" s="18">
        <f t="shared" si="11"/>
        <v>6964119</v>
      </c>
      <c r="Q157" s="15" t="str" cm="1">
        <f t="array" ref="Q157">_xlfn.IFS(G157&lt;200,"&lt;₹200",G157&lt;=500,"₹200-₹500",G157&gt;500,"&gt;₹500")</f>
        <v>₹200-₹500</v>
      </c>
      <c r="R157" t="s">
        <v>88</v>
      </c>
      <c r="S157" t="s">
        <v>92</v>
      </c>
      <c r="T157" t="s">
        <v>93</v>
      </c>
    </row>
    <row r="158" spans="1:20" x14ac:dyDescent="0.25">
      <c r="A158" t="s">
        <v>1372</v>
      </c>
      <c r="B158" t="s">
        <v>1373</v>
      </c>
      <c r="C158" t="s">
        <v>13084</v>
      </c>
      <c r="D158" t="s">
        <v>13085</v>
      </c>
      <c r="E158" t="s">
        <v>13086</v>
      </c>
      <c r="F158" t="s">
        <v>13087</v>
      </c>
      <c r="G158" s="17">
        <v>499</v>
      </c>
      <c r="H158" s="17">
        <v>1299</v>
      </c>
      <c r="I158" s="8">
        <v>0.62</v>
      </c>
      <c r="J158" s="8" t="str">
        <f t="shared" si="8"/>
        <v>Yes</v>
      </c>
      <c r="K158" s="9">
        <v>4.3</v>
      </c>
      <c r="L158" s="9">
        <v>4</v>
      </c>
      <c r="M158" s="9">
        <f t="shared" si="9"/>
        <v>4.1526315789473696</v>
      </c>
      <c r="N158" s="4">
        <v>30411</v>
      </c>
      <c r="O158" s="4">
        <f t="shared" si="10"/>
        <v>18.616434161325326</v>
      </c>
      <c r="P158" s="18">
        <f t="shared" si="11"/>
        <v>15175089</v>
      </c>
      <c r="Q158" s="15" t="str" cm="1">
        <f t="array" ref="Q158">_xlfn.IFS(G158&lt;200,"&lt;₹200",G158&lt;=500,"₹200-₹500",G158&gt;500,"&gt;₹500")</f>
        <v>₹200-₹500</v>
      </c>
      <c r="R158" t="s">
        <v>1374</v>
      </c>
      <c r="S158" t="s">
        <v>92</v>
      </c>
      <c r="T158" t="s">
        <v>93</v>
      </c>
    </row>
    <row r="159" spans="1:20" x14ac:dyDescent="0.25">
      <c r="A159" t="s">
        <v>1671</v>
      </c>
      <c r="B159" t="s">
        <v>1672</v>
      </c>
      <c r="C159" t="s">
        <v>13075</v>
      </c>
      <c r="D159" t="s">
        <v>13091</v>
      </c>
      <c r="E159" t="s">
        <v>13092</v>
      </c>
      <c r="F159" t="s">
        <v>13087</v>
      </c>
      <c r="G159" s="17">
        <v>486</v>
      </c>
      <c r="H159" s="17">
        <v>1999</v>
      </c>
      <c r="I159" s="8">
        <v>0.76</v>
      </c>
      <c r="J159" s="8" t="str">
        <f t="shared" si="8"/>
        <v>Yes</v>
      </c>
      <c r="K159" s="9">
        <v>4.2</v>
      </c>
      <c r="L159" s="9">
        <v>4</v>
      </c>
      <c r="M159" s="9">
        <f t="shared" si="9"/>
        <v>4.1517647058823544</v>
      </c>
      <c r="N159" s="4">
        <v>30023</v>
      </c>
      <c r="O159" s="4">
        <f t="shared" si="10"/>
        <v>18.589395903421579</v>
      </c>
      <c r="P159" s="18">
        <f t="shared" si="11"/>
        <v>14591178</v>
      </c>
      <c r="Q159" s="15" t="str" cm="1">
        <f t="array" ref="Q159">_xlfn.IFS(G159&lt;200,"&lt;₹200",G159&lt;=500,"₹200-₹500",G159&gt;500,"&gt;₹500")</f>
        <v>₹200-₹500</v>
      </c>
      <c r="R159" t="s">
        <v>1673</v>
      </c>
      <c r="S159" t="s">
        <v>1338</v>
      </c>
      <c r="T159" t="s">
        <v>1339</v>
      </c>
    </row>
    <row r="160" spans="1:20" x14ac:dyDescent="0.25">
      <c r="A160" t="s">
        <v>1331</v>
      </c>
      <c r="B160" t="s">
        <v>1332</v>
      </c>
      <c r="C160" t="s">
        <v>13075</v>
      </c>
      <c r="D160" t="s">
        <v>13091</v>
      </c>
      <c r="E160" t="s">
        <v>13092</v>
      </c>
      <c r="F160" t="s">
        <v>13087</v>
      </c>
      <c r="G160" s="17">
        <v>416</v>
      </c>
      <c r="H160" s="17">
        <v>599</v>
      </c>
      <c r="I160" s="8">
        <v>0.31</v>
      </c>
      <c r="J160" s="8" t="str">
        <f t="shared" si="8"/>
        <v>No</v>
      </c>
      <c r="K160" s="9">
        <v>4.2</v>
      </c>
      <c r="L160" s="9">
        <v>4</v>
      </c>
      <c r="M160" s="9">
        <f t="shared" si="9"/>
        <v>4.1514792899408297</v>
      </c>
      <c r="N160" s="4">
        <v>30023</v>
      </c>
      <c r="O160" s="4">
        <f t="shared" si="10"/>
        <v>18.58811796251933</v>
      </c>
      <c r="P160" s="18">
        <f t="shared" si="11"/>
        <v>12489568</v>
      </c>
      <c r="Q160" s="15" t="str" cm="1">
        <f t="array" ref="Q160">_xlfn.IFS(G160&lt;200,"&lt;₹200",G160&lt;=500,"₹200-₹500",G160&gt;500,"&gt;₹500")</f>
        <v>₹200-₹500</v>
      </c>
      <c r="R160" t="s">
        <v>1334</v>
      </c>
      <c r="S160" t="s">
        <v>1338</v>
      </c>
      <c r="T160" t="s">
        <v>1339</v>
      </c>
    </row>
    <row r="161" spans="1:20" x14ac:dyDescent="0.25">
      <c r="A161" t="s">
        <v>9714</v>
      </c>
      <c r="B161" t="s">
        <v>9715</v>
      </c>
      <c r="C161" t="s">
        <v>13156</v>
      </c>
      <c r="D161" t="s">
        <v>13247</v>
      </c>
      <c r="E161" t="s">
        <v>13254</v>
      </c>
      <c r="F161" t="s">
        <v>13255</v>
      </c>
      <c r="G161" s="17">
        <v>616</v>
      </c>
      <c r="H161" s="17">
        <v>1190</v>
      </c>
      <c r="I161" s="8">
        <v>0.48</v>
      </c>
      <c r="J161" s="8" t="str">
        <f t="shared" si="8"/>
        <v>No</v>
      </c>
      <c r="K161" s="9">
        <v>4.0999999999999996</v>
      </c>
      <c r="L161" s="9">
        <v>4</v>
      </c>
      <c r="M161" s="9">
        <f t="shared" si="9"/>
        <v>4.0678571428571413</v>
      </c>
      <c r="N161" s="4">
        <v>37126</v>
      </c>
      <c r="O161" s="4">
        <f t="shared" si="10"/>
        <v>18.588845529632476</v>
      </c>
      <c r="P161" s="18">
        <f t="shared" si="11"/>
        <v>22869616</v>
      </c>
      <c r="Q161" s="15" t="str" cm="1">
        <f t="array" ref="Q161">_xlfn.IFS(G161&lt;200,"&lt;₹200",G161&lt;=500,"₹200-₹500",G161&gt;500,"&gt;₹500")</f>
        <v>&gt;₹500</v>
      </c>
      <c r="R161" t="s">
        <v>9716</v>
      </c>
      <c r="S161" t="s">
        <v>9720</v>
      </c>
      <c r="T161" t="s">
        <v>9721</v>
      </c>
    </row>
    <row r="162" spans="1:20" x14ac:dyDescent="0.25">
      <c r="A162" t="s">
        <v>8842</v>
      </c>
      <c r="B162" t="s">
        <v>8843</v>
      </c>
      <c r="C162" t="s">
        <v>13156</v>
      </c>
      <c r="D162" t="s">
        <v>13250</v>
      </c>
      <c r="E162" t="s">
        <v>13263</v>
      </c>
      <c r="F162" t="s">
        <v>13266</v>
      </c>
      <c r="G162" s="17">
        <v>539</v>
      </c>
      <c r="H162" s="17">
        <v>720</v>
      </c>
      <c r="I162" s="8">
        <v>0.25</v>
      </c>
      <c r="J162" s="8" t="str">
        <f t="shared" si="8"/>
        <v>No</v>
      </c>
      <c r="K162" s="9">
        <v>4.0999999999999996</v>
      </c>
      <c r="L162" s="9">
        <v>4</v>
      </c>
      <c r="M162" s="9">
        <f t="shared" si="9"/>
        <v>4.0777777777777784</v>
      </c>
      <c r="N162" s="4">
        <v>36017</v>
      </c>
      <c r="O162" s="4">
        <f t="shared" si="10"/>
        <v>18.580474343360038</v>
      </c>
      <c r="P162" s="18">
        <f t="shared" si="11"/>
        <v>19413163</v>
      </c>
      <c r="Q162" s="15" t="str" cm="1">
        <f t="array" ref="Q162">_xlfn.IFS(G162&lt;200,"&lt;₹200",G162&lt;=500,"₹200-₹500",G162&gt;500,"&gt;₹500")</f>
        <v>&gt;₹500</v>
      </c>
      <c r="R162" t="s">
        <v>8845</v>
      </c>
      <c r="S162" t="s">
        <v>8849</v>
      </c>
      <c r="T162" t="s">
        <v>8850</v>
      </c>
    </row>
    <row r="163" spans="1:20" x14ac:dyDescent="0.25">
      <c r="A163" t="s">
        <v>8802</v>
      </c>
      <c r="B163" t="s">
        <v>8803</v>
      </c>
      <c r="C163" t="s">
        <v>13156</v>
      </c>
      <c r="D163" t="s">
        <v>13247</v>
      </c>
      <c r="E163" t="s">
        <v>13248</v>
      </c>
      <c r="F163" t="s">
        <v>13262</v>
      </c>
      <c r="G163" s="17">
        <v>1999</v>
      </c>
      <c r="H163" s="17">
        <v>3210</v>
      </c>
      <c r="I163" s="8">
        <v>0.38</v>
      </c>
      <c r="J163" s="8" t="str">
        <f t="shared" si="8"/>
        <v>No</v>
      </c>
      <c r="K163" s="9">
        <v>4.2</v>
      </c>
      <c r="L163" s="9">
        <v>4</v>
      </c>
      <c r="M163" s="9">
        <f t="shared" si="9"/>
        <v>4.024</v>
      </c>
      <c r="N163" s="4">
        <v>41349</v>
      </c>
      <c r="O163" s="4">
        <f t="shared" si="10"/>
        <v>18.576697467887588</v>
      </c>
      <c r="P163" s="18">
        <f t="shared" si="11"/>
        <v>82656651</v>
      </c>
      <c r="Q163" s="15" t="str" cm="1">
        <f t="array" ref="Q163">_xlfn.IFS(G163&lt;200,"&lt;₹200",G163&lt;=500,"₹200-₹500",G163&gt;500,"&gt;₹500")</f>
        <v>&gt;₹500</v>
      </c>
      <c r="R163" t="s">
        <v>8804</v>
      </c>
      <c r="S163" t="s">
        <v>8808</v>
      </c>
      <c r="T163" t="s">
        <v>8809</v>
      </c>
    </row>
    <row r="164" spans="1:20" x14ac:dyDescent="0.25">
      <c r="A164" t="s">
        <v>6669</v>
      </c>
      <c r="B164" t="s">
        <v>6670</v>
      </c>
      <c r="C164" t="s">
        <v>13075</v>
      </c>
      <c r="D164" t="s">
        <v>13098</v>
      </c>
      <c r="E164" t="s">
        <v>13108</v>
      </c>
      <c r="F164" t="s">
        <v>13181</v>
      </c>
      <c r="G164" s="17">
        <v>1799</v>
      </c>
      <c r="H164" s="17">
        <v>4990</v>
      </c>
      <c r="I164" s="8">
        <v>0.64</v>
      </c>
      <c r="J164" s="8" t="str">
        <f t="shared" si="8"/>
        <v>Yes</v>
      </c>
      <c r="K164" s="9">
        <v>4.2</v>
      </c>
      <c r="L164" s="9">
        <v>4</v>
      </c>
      <c r="M164" s="9">
        <f t="shared" si="9"/>
        <v>4.0249999999999995</v>
      </c>
      <c r="N164" s="4">
        <v>41226</v>
      </c>
      <c r="O164" s="4">
        <f t="shared" si="10"/>
        <v>18.576106476439993</v>
      </c>
      <c r="P164" s="18">
        <f t="shared" si="11"/>
        <v>74165574</v>
      </c>
      <c r="Q164" s="15" t="str" cm="1">
        <f t="array" ref="Q164">_xlfn.IFS(G164&lt;200,"&lt;₹200",G164&lt;=500,"₹200-₹500",G164&gt;500,"&gt;₹500")</f>
        <v>&gt;₹500</v>
      </c>
      <c r="R164" t="s">
        <v>6671</v>
      </c>
      <c r="S164" t="s">
        <v>6675</v>
      </c>
      <c r="T164" t="s">
        <v>6676</v>
      </c>
    </row>
    <row r="165" spans="1:20" x14ac:dyDescent="0.25">
      <c r="A165" t="s">
        <v>596</v>
      </c>
      <c r="B165" t="s">
        <v>597</v>
      </c>
      <c r="C165" t="s">
        <v>13084</v>
      </c>
      <c r="D165" t="s">
        <v>13085</v>
      </c>
      <c r="E165" t="s">
        <v>13086</v>
      </c>
      <c r="F165" t="s">
        <v>13087</v>
      </c>
      <c r="G165" s="17">
        <v>329</v>
      </c>
      <c r="H165" s="17">
        <v>845</v>
      </c>
      <c r="I165" s="8">
        <v>0.61</v>
      </c>
      <c r="J165" s="8" t="str">
        <f t="shared" si="8"/>
        <v>Yes</v>
      </c>
      <c r="K165" s="9">
        <v>4.2</v>
      </c>
      <c r="L165" s="9">
        <v>4</v>
      </c>
      <c r="M165" s="9">
        <f t="shared" si="9"/>
        <v>4.1511904761904779</v>
      </c>
      <c r="N165" s="4">
        <v>29746</v>
      </c>
      <c r="O165" s="4">
        <f t="shared" si="10"/>
        <v>18.570114697424717</v>
      </c>
      <c r="P165" s="18">
        <f t="shared" si="11"/>
        <v>9786434</v>
      </c>
      <c r="Q165" s="15" t="str" cm="1">
        <f t="array" ref="Q165">_xlfn.IFS(G165&lt;200,"&lt;₹200",G165&lt;=500,"₹200-₹500",G165&gt;500,"&gt;₹500")</f>
        <v>₹200-₹500</v>
      </c>
      <c r="R165" t="s">
        <v>598</v>
      </c>
      <c r="S165" t="s">
        <v>602</v>
      </c>
      <c r="T165" t="s">
        <v>603</v>
      </c>
    </row>
    <row r="166" spans="1:20" x14ac:dyDescent="0.25">
      <c r="A166" t="s">
        <v>2186</v>
      </c>
      <c r="B166" t="s">
        <v>2187</v>
      </c>
      <c r="C166" t="s">
        <v>13084</v>
      </c>
      <c r="D166" t="s">
        <v>13085</v>
      </c>
      <c r="E166" t="s">
        <v>13086</v>
      </c>
      <c r="F166" t="s">
        <v>13087</v>
      </c>
      <c r="G166" s="17">
        <v>549</v>
      </c>
      <c r="H166" s="17">
        <v>995</v>
      </c>
      <c r="I166" s="8">
        <v>0.45</v>
      </c>
      <c r="J166" s="8" t="str">
        <f t="shared" si="8"/>
        <v>No</v>
      </c>
      <c r="K166" s="9">
        <v>4.2</v>
      </c>
      <c r="L166" s="9">
        <v>4</v>
      </c>
      <c r="M166" s="9">
        <f t="shared" si="9"/>
        <v>4.1508982035928161</v>
      </c>
      <c r="N166" s="4">
        <v>29746</v>
      </c>
      <c r="O166" s="4">
        <f t="shared" si="10"/>
        <v>18.56880723256792</v>
      </c>
      <c r="P166" s="18">
        <f t="shared" si="11"/>
        <v>16330554</v>
      </c>
      <c r="Q166" s="15" t="str" cm="1">
        <f t="array" ref="Q166">_xlfn.IFS(G166&lt;200,"&lt;₹200",G166&lt;=500,"₹200-₹500",G166&gt;500,"&gt;₹500")</f>
        <v>&gt;₹500</v>
      </c>
      <c r="R166" t="s">
        <v>2188</v>
      </c>
      <c r="S166" t="s">
        <v>602</v>
      </c>
      <c r="T166" t="s">
        <v>603</v>
      </c>
    </row>
    <row r="167" spans="1:20" x14ac:dyDescent="0.25">
      <c r="A167" t="s">
        <v>7774</v>
      </c>
      <c r="B167" t="s">
        <v>7775</v>
      </c>
      <c r="C167" t="s">
        <v>13075</v>
      </c>
      <c r="D167" t="s">
        <v>13122</v>
      </c>
      <c r="E167" t="s">
        <v>13123</v>
      </c>
      <c r="F167" t="s">
        <v>13124</v>
      </c>
      <c r="G167" s="17">
        <v>1679</v>
      </c>
      <c r="H167" s="17">
        <v>1999</v>
      </c>
      <c r="I167" s="8">
        <v>0.16</v>
      </c>
      <c r="J167" s="8" t="str">
        <f t="shared" si="8"/>
        <v>No</v>
      </c>
      <c r="K167" s="9">
        <v>4.0999999999999996</v>
      </c>
      <c r="L167" s="9">
        <v>4</v>
      </c>
      <c r="M167" s="9">
        <f t="shared" si="9"/>
        <v>3.8200000000000003</v>
      </c>
      <c r="N167" s="4">
        <v>72563</v>
      </c>
      <c r="O167" s="4">
        <f t="shared" si="10"/>
        <v>18.567955039976628</v>
      </c>
      <c r="P167" s="18">
        <f t="shared" si="11"/>
        <v>121833277</v>
      </c>
      <c r="Q167" s="15" t="str" cm="1">
        <f t="array" ref="Q167">_xlfn.IFS(G167&lt;200,"&lt;₹200",G167&lt;=500,"₹200-₹500",G167&gt;500,"&gt;₹500")</f>
        <v>&gt;₹500</v>
      </c>
      <c r="R167" t="s">
        <v>7776</v>
      </c>
      <c r="S167" t="s">
        <v>7780</v>
      </c>
      <c r="T167" t="s">
        <v>7781</v>
      </c>
    </row>
    <row r="168" spans="1:20" x14ac:dyDescent="0.25">
      <c r="A168" t="s">
        <v>8327</v>
      </c>
      <c r="B168" t="s">
        <v>8328</v>
      </c>
      <c r="C168" t="s">
        <v>13084</v>
      </c>
      <c r="D168" t="s">
        <v>13085</v>
      </c>
      <c r="E168" t="s">
        <v>13136</v>
      </c>
      <c r="F168" t="s">
        <v>13199</v>
      </c>
      <c r="G168" s="17">
        <v>249</v>
      </c>
      <c r="H168" s="17">
        <v>499</v>
      </c>
      <c r="I168" s="8">
        <v>0.5</v>
      </c>
      <c r="J168" s="8" t="str">
        <f t="shared" si="8"/>
        <v>Yes</v>
      </c>
      <c r="K168" s="9">
        <v>4.2</v>
      </c>
      <c r="L168" s="9">
        <v>4</v>
      </c>
      <c r="M168" s="9">
        <f t="shared" si="9"/>
        <v>4.25</v>
      </c>
      <c r="N168" s="4">
        <v>22860</v>
      </c>
      <c r="O168" s="4">
        <f t="shared" si="10"/>
        <v>18.526154700523453</v>
      </c>
      <c r="P168" s="18">
        <f t="shared" si="11"/>
        <v>5692140</v>
      </c>
      <c r="Q168" s="15" t="str" cm="1">
        <f t="array" ref="Q168">_xlfn.IFS(G168&lt;200,"&lt;₹200",G168&lt;=500,"₹200-₹500",G168&gt;500,"&gt;₹500")</f>
        <v>₹200-₹500</v>
      </c>
      <c r="R168" t="s">
        <v>8329</v>
      </c>
      <c r="S168" t="s">
        <v>8333</v>
      </c>
      <c r="T168" t="s">
        <v>8334</v>
      </c>
    </row>
    <row r="169" spans="1:20" x14ac:dyDescent="0.25">
      <c r="A169" t="s">
        <v>6148</v>
      </c>
      <c r="B169" t="s">
        <v>6149</v>
      </c>
      <c r="C169" t="s">
        <v>13075</v>
      </c>
      <c r="D169" t="s">
        <v>13111</v>
      </c>
      <c r="E169" t="s">
        <v>13112</v>
      </c>
      <c r="F169" t="s">
        <v>13112</v>
      </c>
      <c r="G169" s="17">
        <v>2499</v>
      </c>
      <c r="H169" s="17">
        <v>9999</v>
      </c>
      <c r="I169" s="8">
        <v>0.75</v>
      </c>
      <c r="J169" s="8" t="str">
        <f t="shared" si="8"/>
        <v>Yes</v>
      </c>
      <c r="K169" s="9">
        <v>4.0999999999999996</v>
      </c>
      <c r="L169" s="9">
        <v>4</v>
      </c>
      <c r="M169" s="9">
        <f t="shared" si="9"/>
        <v>4.003508771929825</v>
      </c>
      <c r="N169" s="4">
        <v>42139</v>
      </c>
      <c r="O169" s="4">
        <f t="shared" si="10"/>
        <v>18.515005123443668</v>
      </c>
      <c r="P169" s="18">
        <f t="shared" si="11"/>
        <v>105305361</v>
      </c>
      <c r="Q169" s="15" t="str" cm="1">
        <f t="array" ref="Q169">_xlfn.IFS(G169&lt;200,"&lt;₹200",G169&lt;=500,"₹200-₹500",G169&gt;500,"&gt;₹500")</f>
        <v>&gt;₹500</v>
      </c>
      <c r="R169" t="s">
        <v>6150</v>
      </c>
      <c r="S169" t="s">
        <v>6154</v>
      </c>
      <c r="T169" t="s">
        <v>6155</v>
      </c>
    </row>
    <row r="170" spans="1:20" x14ac:dyDescent="0.25">
      <c r="A170" t="s">
        <v>3358</v>
      </c>
      <c r="B170" t="s">
        <v>3359</v>
      </c>
      <c r="C170" t="s">
        <v>13075</v>
      </c>
      <c r="D170" t="s">
        <v>13113</v>
      </c>
      <c r="E170" t="s">
        <v>13117</v>
      </c>
      <c r="F170" t="s">
        <v>13118</v>
      </c>
      <c r="G170" s="17">
        <v>15490</v>
      </c>
      <c r="H170" s="17">
        <v>20990</v>
      </c>
      <c r="I170" s="8">
        <v>0.26</v>
      </c>
      <c r="J170" s="8" t="str">
        <f t="shared" si="8"/>
        <v>No</v>
      </c>
      <c r="K170" s="9">
        <v>4.2</v>
      </c>
      <c r="L170" s="9">
        <v>4</v>
      </c>
      <c r="M170" s="9">
        <f t="shared" si="9"/>
        <v>4.0982758620689657</v>
      </c>
      <c r="N170" s="4">
        <v>32916</v>
      </c>
      <c r="O170" s="4">
        <f t="shared" si="10"/>
        <v>18.513634359049927</v>
      </c>
      <c r="P170" s="18">
        <f t="shared" si="11"/>
        <v>509868840</v>
      </c>
      <c r="Q170" s="15" t="str" cm="1">
        <f t="array" ref="Q170">_xlfn.IFS(G170&lt;200,"&lt;₹200",G170&lt;=500,"₹200-₹500",G170&gt;500,"&gt;₹500")</f>
        <v>&gt;₹500</v>
      </c>
      <c r="R170" t="s">
        <v>3360</v>
      </c>
      <c r="S170" t="s">
        <v>3364</v>
      </c>
      <c r="T170" t="s">
        <v>3365</v>
      </c>
    </row>
    <row r="171" spans="1:20" x14ac:dyDescent="0.25">
      <c r="A171" t="s">
        <v>6625</v>
      </c>
      <c r="B171" t="s">
        <v>6626</v>
      </c>
      <c r="C171" t="s">
        <v>13084</v>
      </c>
      <c r="D171" t="s">
        <v>13085</v>
      </c>
      <c r="E171" t="s">
        <v>13141</v>
      </c>
      <c r="F171" t="s">
        <v>13142</v>
      </c>
      <c r="G171" s="17">
        <v>899</v>
      </c>
      <c r="H171" s="17">
        <v>1499</v>
      </c>
      <c r="I171" s="8">
        <v>0.4</v>
      </c>
      <c r="J171" s="8" t="str">
        <f t="shared" si="8"/>
        <v>No</v>
      </c>
      <c r="K171" s="9">
        <v>4.2</v>
      </c>
      <c r="L171" s="9">
        <v>4</v>
      </c>
      <c r="M171" s="9">
        <f t="shared" si="9"/>
        <v>4.2411764705882353</v>
      </c>
      <c r="N171" s="4">
        <v>23174</v>
      </c>
      <c r="O171" s="4">
        <f t="shared" si="10"/>
        <v>18.512819026886596</v>
      </c>
      <c r="P171" s="18">
        <f t="shared" si="11"/>
        <v>20833426</v>
      </c>
      <c r="Q171" s="15" t="str" cm="1">
        <f t="array" ref="Q171">_xlfn.IFS(G171&lt;200,"&lt;₹200",G171&lt;=500,"₹200-₹500",G171&gt;500,"&gt;₹500")</f>
        <v>&gt;₹500</v>
      </c>
      <c r="R171" t="s">
        <v>6627</v>
      </c>
      <c r="S171" t="s">
        <v>6631</v>
      </c>
      <c r="T171" t="s">
        <v>6632</v>
      </c>
    </row>
    <row r="172" spans="1:20" x14ac:dyDescent="0.25">
      <c r="A172" t="s">
        <v>3149</v>
      </c>
      <c r="B172" t="s">
        <v>3150</v>
      </c>
      <c r="C172" t="s">
        <v>13075</v>
      </c>
      <c r="D172" t="s">
        <v>13113</v>
      </c>
      <c r="E172" t="s">
        <v>13114</v>
      </c>
      <c r="F172" t="s">
        <v>13125</v>
      </c>
      <c r="G172" s="17">
        <v>349</v>
      </c>
      <c r="H172" s="17">
        <v>999</v>
      </c>
      <c r="I172" s="8">
        <v>0.65</v>
      </c>
      <c r="J172" s="8" t="str">
        <f t="shared" si="8"/>
        <v>Yes</v>
      </c>
      <c r="K172" s="9">
        <v>3.9</v>
      </c>
      <c r="L172" s="9">
        <v>4</v>
      </c>
      <c r="M172" s="9">
        <f t="shared" si="9"/>
        <v>3.9666666666666668</v>
      </c>
      <c r="N172" s="4">
        <v>46399</v>
      </c>
      <c r="O172" s="4">
        <f t="shared" si="10"/>
        <v>18.510521322867692</v>
      </c>
      <c r="P172" s="18">
        <f t="shared" si="11"/>
        <v>16193251</v>
      </c>
      <c r="Q172" s="15" t="str" cm="1">
        <f t="array" ref="Q172">_xlfn.IFS(G172&lt;200,"&lt;₹200",G172&lt;=500,"₹200-₹500",G172&gt;500,"&gt;₹500")</f>
        <v>₹200-₹500</v>
      </c>
      <c r="R172" t="s">
        <v>3152</v>
      </c>
      <c r="S172" t="s">
        <v>3156</v>
      </c>
      <c r="T172" t="s">
        <v>3157</v>
      </c>
    </row>
    <row r="173" spans="1:20" x14ac:dyDescent="0.25">
      <c r="A173" t="s">
        <v>2177</v>
      </c>
      <c r="B173" t="s">
        <v>2178</v>
      </c>
      <c r="C173" t="s">
        <v>13084</v>
      </c>
      <c r="D173" t="s">
        <v>13085</v>
      </c>
      <c r="E173" t="s">
        <v>13086</v>
      </c>
      <c r="F173" t="s">
        <v>13087</v>
      </c>
      <c r="G173" s="17">
        <v>299</v>
      </c>
      <c r="H173" s="17">
        <v>798</v>
      </c>
      <c r="I173" s="8">
        <v>0.63</v>
      </c>
      <c r="J173" s="8" t="str">
        <f t="shared" si="8"/>
        <v>Yes</v>
      </c>
      <c r="K173" s="9">
        <v>4.4000000000000004</v>
      </c>
      <c r="L173" s="9">
        <v>4</v>
      </c>
      <c r="M173" s="9">
        <f t="shared" si="9"/>
        <v>4.1506024096385552</v>
      </c>
      <c r="N173" s="4">
        <v>28791</v>
      </c>
      <c r="O173" s="4">
        <f t="shared" si="10"/>
        <v>18.508664417959672</v>
      </c>
      <c r="P173" s="18">
        <f t="shared" si="11"/>
        <v>8608509</v>
      </c>
      <c r="Q173" s="15" t="str" cm="1">
        <f t="array" ref="Q173">_xlfn.IFS(G173&lt;200,"&lt;₹200",G173&lt;=500,"₹200-₹500",G173&gt;500,"&gt;₹500")</f>
        <v>₹200-₹500</v>
      </c>
      <c r="R173" t="s">
        <v>2179</v>
      </c>
      <c r="S173" t="s">
        <v>784</v>
      </c>
      <c r="T173" t="s">
        <v>785</v>
      </c>
    </row>
    <row r="174" spans="1:20" x14ac:dyDescent="0.25">
      <c r="A174" t="s">
        <v>3770</v>
      </c>
      <c r="B174" t="s">
        <v>3771</v>
      </c>
      <c r="C174" t="s">
        <v>13075</v>
      </c>
      <c r="D174" t="s">
        <v>13113</v>
      </c>
      <c r="E174" t="s">
        <v>13117</v>
      </c>
      <c r="F174" t="s">
        <v>13118</v>
      </c>
      <c r="G174" s="17">
        <v>15490</v>
      </c>
      <c r="H174" s="17">
        <v>20990</v>
      </c>
      <c r="I174" s="8">
        <v>0.26</v>
      </c>
      <c r="J174" s="8" t="str">
        <f t="shared" si="8"/>
        <v>No</v>
      </c>
      <c r="K174" s="9">
        <v>4.2</v>
      </c>
      <c r="L174" s="9">
        <v>4</v>
      </c>
      <c r="M174" s="9">
        <f t="shared" si="9"/>
        <v>4.0964912280701755</v>
      </c>
      <c r="N174" s="4">
        <v>32916</v>
      </c>
      <c r="O174" s="4">
        <f t="shared" si="10"/>
        <v>18.505572417289461</v>
      </c>
      <c r="P174" s="18">
        <f t="shared" si="11"/>
        <v>509868840</v>
      </c>
      <c r="Q174" s="15" t="str" cm="1">
        <f t="array" ref="Q174">_xlfn.IFS(G174&lt;200,"&lt;₹200",G174&lt;=500,"₹200-₹500",G174&gt;500,"&gt;₹500")</f>
        <v>&gt;₹500</v>
      </c>
      <c r="R174" t="s">
        <v>3772</v>
      </c>
      <c r="S174" t="s">
        <v>3364</v>
      </c>
      <c r="T174" t="s">
        <v>3365</v>
      </c>
    </row>
    <row r="175" spans="1:20" x14ac:dyDescent="0.25">
      <c r="A175" t="s">
        <v>778</v>
      </c>
      <c r="B175" t="s">
        <v>779</v>
      </c>
      <c r="C175" t="s">
        <v>13084</v>
      </c>
      <c r="D175" t="s">
        <v>13085</v>
      </c>
      <c r="E175" t="s">
        <v>13086</v>
      </c>
      <c r="F175" t="s">
        <v>13087</v>
      </c>
      <c r="G175" s="17">
        <v>299</v>
      </c>
      <c r="H175" s="17">
        <v>799</v>
      </c>
      <c r="I175" s="8">
        <v>0.63</v>
      </c>
      <c r="J175" s="8" t="str">
        <f t="shared" si="8"/>
        <v>Yes</v>
      </c>
      <c r="K175" s="9">
        <v>4.4000000000000004</v>
      </c>
      <c r="L175" s="9">
        <v>4</v>
      </c>
      <c r="M175" s="9">
        <f t="shared" si="9"/>
        <v>4.1490909090909103</v>
      </c>
      <c r="N175" s="4">
        <v>28791</v>
      </c>
      <c r="O175" s="4">
        <f t="shared" si="10"/>
        <v>18.501924226141021</v>
      </c>
      <c r="P175" s="18">
        <f t="shared" si="11"/>
        <v>8608509</v>
      </c>
      <c r="Q175" s="15" t="str" cm="1">
        <f t="array" ref="Q175">_xlfn.IFS(G175&lt;200,"&lt;₹200",G175&lt;=500,"₹200-₹500",G175&gt;500,"&gt;₹500")</f>
        <v>₹200-₹500</v>
      </c>
      <c r="R175" t="s">
        <v>780</v>
      </c>
      <c r="S175" t="s">
        <v>784</v>
      </c>
      <c r="T175" t="s">
        <v>785</v>
      </c>
    </row>
    <row r="176" spans="1:20" x14ac:dyDescent="0.25">
      <c r="A176" t="s">
        <v>1131</v>
      </c>
      <c r="B176" t="s">
        <v>1132</v>
      </c>
      <c r="C176" t="s">
        <v>13075</v>
      </c>
      <c r="D176" t="s">
        <v>13091</v>
      </c>
      <c r="E176" t="s">
        <v>13092</v>
      </c>
      <c r="F176" t="s">
        <v>13087</v>
      </c>
      <c r="G176" s="17">
        <v>799</v>
      </c>
      <c r="H176" s="17">
        <v>1700</v>
      </c>
      <c r="I176" s="8">
        <v>0.53</v>
      </c>
      <c r="J176" s="8" t="str">
        <f t="shared" si="8"/>
        <v>Yes</v>
      </c>
      <c r="K176" s="9">
        <v>4.0999999999999996</v>
      </c>
      <c r="L176" s="9">
        <v>4</v>
      </c>
      <c r="M176" s="9">
        <f t="shared" si="9"/>
        <v>4.1475609756097578</v>
      </c>
      <c r="N176" s="4">
        <v>28638</v>
      </c>
      <c r="O176" s="4">
        <f t="shared" si="10"/>
        <v>18.485504446347949</v>
      </c>
      <c r="P176" s="18">
        <f t="shared" si="11"/>
        <v>22881762</v>
      </c>
      <c r="Q176" s="15" t="str" cm="1">
        <f t="array" ref="Q176">_xlfn.IFS(G176&lt;200,"&lt;₹200",G176&lt;=500,"₹200-₹500",G176&gt;500,"&gt;₹500")</f>
        <v>&gt;₹500</v>
      </c>
      <c r="R176" t="s">
        <v>1133</v>
      </c>
      <c r="S176" t="s">
        <v>1137</v>
      </c>
      <c r="T176" t="s">
        <v>1138</v>
      </c>
    </row>
    <row r="177" spans="1:20" x14ac:dyDescent="0.25">
      <c r="A177" t="s">
        <v>4785</v>
      </c>
      <c r="B177" t="s">
        <v>4786</v>
      </c>
      <c r="C177" t="s">
        <v>13075</v>
      </c>
      <c r="D177" t="s">
        <v>13113</v>
      </c>
      <c r="E177" t="s">
        <v>13114</v>
      </c>
      <c r="F177" t="s">
        <v>13128</v>
      </c>
      <c r="G177" s="17">
        <v>314</v>
      </c>
      <c r="H177" s="17">
        <v>1499</v>
      </c>
      <c r="I177" s="8">
        <v>0.79</v>
      </c>
      <c r="J177" s="8" t="str">
        <f t="shared" si="8"/>
        <v>Yes</v>
      </c>
      <c r="K177" s="9">
        <v>4.5</v>
      </c>
      <c r="L177" s="9">
        <v>5</v>
      </c>
      <c r="M177" s="9">
        <f t="shared" si="9"/>
        <v>4.1400000000000006</v>
      </c>
      <c r="N177" s="4">
        <v>28978</v>
      </c>
      <c r="O177" s="4">
        <f t="shared" si="10"/>
        <v>18.473025254760248</v>
      </c>
      <c r="P177" s="18">
        <f t="shared" si="11"/>
        <v>9099092</v>
      </c>
      <c r="Q177" s="15" t="str" cm="1">
        <f t="array" ref="Q177">_xlfn.IFS(G177&lt;200,"&lt;₹200",G177&lt;=500,"₹200-₹500",G177&gt;500,"&gt;₹500")</f>
        <v>₹200-₹500</v>
      </c>
      <c r="R177" t="s">
        <v>4787</v>
      </c>
      <c r="S177" t="s">
        <v>3988</v>
      </c>
      <c r="T177" t="s">
        <v>3989</v>
      </c>
    </row>
    <row r="178" spans="1:20" x14ac:dyDescent="0.25">
      <c r="A178" t="s">
        <v>5482</v>
      </c>
      <c r="B178" t="s">
        <v>5483</v>
      </c>
      <c r="C178" t="s">
        <v>13084</v>
      </c>
      <c r="D178" t="s">
        <v>13085</v>
      </c>
      <c r="E178" t="s">
        <v>13141</v>
      </c>
      <c r="F178" t="s">
        <v>13146</v>
      </c>
      <c r="G178" s="17">
        <v>329</v>
      </c>
      <c r="H178" s="17">
        <v>399</v>
      </c>
      <c r="I178" s="8">
        <v>0.18</v>
      </c>
      <c r="J178" s="8" t="str">
        <f t="shared" si="8"/>
        <v>No</v>
      </c>
      <c r="K178" s="9">
        <v>3.6</v>
      </c>
      <c r="L178" s="9">
        <v>4</v>
      </c>
      <c r="M178" s="9">
        <f t="shared" si="9"/>
        <v>4.12</v>
      </c>
      <c r="N178" s="4">
        <v>33735</v>
      </c>
      <c r="O178" s="4">
        <f t="shared" si="10"/>
        <v>18.655745582588047</v>
      </c>
      <c r="P178" s="18">
        <f t="shared" si="11"/>
        <v>11098815</v>
      </c>
      <c r="Q178" s="15" t="str" cm="1">
        <f t="array" ref="Q178">_xlfn.IFS(G178&lt;200,"&lt;₹200",G178&lt;=500,"₹200-₹500",G178&gt;500,"&gt;₹500")</f>
        <v>₹200-₹500</v>
      </c>
      <c r="R178" t="s">
        <v>5484</v>
      </c>
      <c r="S178" t="s">
        <v>5488</v>
      </c>
      <c r="T178" t="s">
        <v>5489</v>
      </c>
    </row>
    <row r="179" spans="1:20" x14ac:dyDescent="0.25">
      <c r="A179" t="s">
        <v>4388</v>
      </c>
      <c r="B179" t="s">
        <v>4389</v>
      </c>
      <c r="C179" t="s">
        <v>13075</v>
      </c>
      <c r="D179" t="s">
        <v>13113</v>
      </c>
      <c r="E179" t="s">
        <v>13117</v>
      </c>
      <c r="F179" t="s">
        <v>13118</v>
      </c>
      <c r="G179" s="17">
        <v>16999</v>
      </c>
      <c r="H179" s="17">
        <v>20999</v>
      </c>
      <c r="I179" s="8">
        <v>0.19</v>
      </c>
      <c r="J179" s="8" t="str">
        <f t="shared" si="8"/>
        <v>No</v>
      </c>
      <c r="K179" s="9">
        <v>4.0999999999999996</v>
      </c>
      <c r="L179" s="9">
        <v>4</v>
      </c>
      <c r="M179" s="9">
        <f t="shared" si="9"/>
        <v>4.0946428571428566</v>
      </c>
      <c r="N179" s="4">
        <v>31822</v>
      </c>
      <c r="O179" s="4">
        <f t="shared" si="10"/>
        <v>18.437116759683274</v>
      </c>
      <c r="P179" s="18">
        <f t="shared" si="11"/>
        <v>540942178</v>
      </c>
      <c r="Q179" s="15" t="str" cm="1">
        <f t="array" ref="Q179">_xlfn.IFS(G179&lt;200,"&lt;₹200",G179&lt;=500,"₹200-₹500",G179&gt;500,"&gt;₹500")</f>
        <v>&gt;₹500</v>
      </c>
      <c r="R179" t="s">
        <v>4390</v>
      </c>
      <c r="S179" t="s">
        <v>4156</v>
      </c>
      <c r="T179" t="s">
        <v>4157</v>
      </c>
    </row>
    <row r="180" spans="1:20" x14ac:dyDescent="0.25">
      <c r="A180" t="s">
        <v>4150</v>
      </c>
      <c r="B180" t="s">
        <v>4151</v>
      </c>
      <c r="C180" t="s">
        <v>13075</v>
      </c>
      <c r="D180" t="s">
        <v>13113</v>
      </c>
      <c r="E180" t="s">
        <v>13117</v>
      </c>
      <c r="F180" t="s">
        <v>13118</v>
      </c>
      <c r="G180" s="17">
        <v>16999</v>
      </c>
      <c r="H180" s="17">
        <v>20999</v>
      </c>
      <c r="I180" s="8">
        <v>0.19</v>
      </c>
      <c r="J180" s="8" t="str">
        <f t="shared" si="8"/>
        <v>No</v>
      </c>
      <c r="K180" s="9">
        <v>4.0999999999999996</v>
      </c>
      <c r="L180" s="9">
        <v>4</v>
      </c>
      <c r="M180" s="9">
        <f t="shared" si="9"/>
        <v>4.0945454545454547</v>
      </c>
      <c r="N180" s="4">
        <v>31822</v>
      </c>
      <c r="O180" s="4">
        <f t="shared" si="10"/>
        <v>18.436678181002872</v>
      </c>
      <c r="P180" s="18">
        <f t="shared" si="11"/>
        <v>540942178</v>
      </c>
      <c r="Q180" s="15" t="str" cm="1">
        <f t="array" ref="Q180">_xlfn.IFS(G180&lt;200,"&lt;₹200",G180&lt;=500,"₹200-₹500",G180&gt;500,"&gt;₹500")</f>
        <v>&gt;₹500</v>
      </c>
      <c r="R180" t="s">
        <v>4152</v>
      </c>
      <c r="S180" t="s">
        <v>4156</v>
      </c>
      <c r="T180" t="s">
        <v>4157</v>
      </c>
    </row>
    <row r="181" spans="1:20" x14ac:dyDescent="0.25">
      <c r="A181" t="s">
        <v>4224</v>
      </c>
      <c r="B181" t="s">
        <v>4225</v>
      </c>
      <c r="C181" t="s">
        <v>13075</v>
      </c>
      <c r="D181" t="s">
        <v>13113</v>
      </c>
      <c r="E181" t="s">
        <v>13117</v>
      </c>
      <c r="F181" t="s">
        <v>13118</v>
      </c>
      <c r="G181" s="17">
        <v>16999</v>
      </c>
      <c r="H181" s="17">
        <v>20999</v>
      </c>
      <c r="I181" s="8">
        <v>0.19</v>
      </c>
      <c r="J181" s="8" t="str">
        <f t="shared" si="8"/>
        <v>No</v>
      </c>
      <c r="K181" s="9">
        <v>4.0999999999999996</v>
      </c>
      <c r="L181" s="9">
        <v>4</v>
      </c>
      <c r="M181" s="9">
        <f t="shared" si="9"/>
        <v>4.0944444444444441</v>
      </c>
      <c r="N181" s="4">
        <v>31822</v>
      </c>
      <c r="O181" s="4">
        <f t="shared" si="10"/>
        <v>18.43622335866764</v>
      </c>
      <c r="P181" s="18">
        <f t="shared" si="11"/>
        <v>540942178</v>
      </c>
      <c r="Q181" s="15" t="str" cm="1">
        <f t="array" ref="Q181">_xlfn.IFS(G181&lt;200,"&lt;₹200",G181&lt;=500,"₹200-₹500",G181&gt;500,"&gt;₹500")</f>
        <v>&gt;₹500</v>
      </c>
      <c r="R181" t="s">
        <v>4226</v>
      </c>
      <c r="S181" t="s">
        <v>4156</v>
      </c>
      <c r="T181" t="s">
        <v>4157</v>
      </c>
    </row>
    <row r="182" spans="1:20" x14ac:dyDescent="0.25">
      <c r="A182" t="s">
        <v>6843</v>
      </c>
      <c r="B182" t="s">
        <v>6844</v>
      </c>
      <c r="C182" t="s">
        <v>13084</v>
      </c>
      <c r="D182" t="s">
        <v>13085</v>
      </c>
      <c r="E182" t="s">
        <v>13141</v>
      </c>
      <c r="F182" t="s">
        <v>13146</v>
      </c>
      <c r="G182" s="17">
        <v>2595</v>
      </c>
      <c r="H182" s="17">
        <v>3295</v>
      </c>
      <c r="I182" s="8">
        <v>0.21</v>
      </c>
      <c r="J182" s="8" t="str">
        <f t="shared" si="8"/>
        <v>No</v>
      </c>
      <c r="K182" s="9">
        <v>4.4000000000000004</v>
      </c>
      <c r="L182" s="9">
        <v>4</v>
      </c>
      <c r="M182" s="9">
        <f t="shared" si="9"/>
        <v>4.25</v>
      </c>
      <c r="N182" s="4">
        <v>22618</v>
      </c>
      <c r="O182" s="4">
        <f t="shared" si="10"/>
        <v>18.506511952489703</v>
      </c>
      <c r="P182" s="18">
        <f t="shared" si="11"/>
        <v>58693710</v>
      </c>
      <c r="Q182" s="15" t="str" cm="1">
        <f t="array" ref="Q182">_xlfn.IFS(G182&lt;200,"&lt;₹200",G182&lt;=500,"₹200-₹500",G182&gt;500,"&gt;₹500")</f>
        <v>&gt;₹500</v>
      </c>
      <c r="R182" t="s">
        <v>6845</v>
      </c>
      <c r="S182" t="s">
        <v>6849</v>
      </c>
      <c r="T182" t="s">
        <v>6850</v>
      </c>
    </row>
    <row r="183" spans="1:20" x14ac:dyDescent="0.25">
      <c r="A183" t="s">
        <v>5881</v>
      </c>
      <c r="B183" t="s">
        <v>5882</v>
      </c>
      <c r="C183" t="s">
        <v>13075</v>
      </c>
      <c r="D183" t="s">
        <v>13161</v>
      </c>
      <c r="E183" t="s">
        <v>13092</v>
      </c>
      <c r="F183" t="s">
        <v>13189</v>
      </c>
      <c r="G183" s="17">
        <v>299</v>
      </c>
      <c r="H183" s="17">
        <v>499</v>
      </c>
      <c r="I183" s="8">
        <v>0.4</v>
      </c>
      <c r="J183" s="8" t="str">
        <f t="shared" si="8"/>
        <v>No</v>
      </c>
      <c r="K183" s="9">
        <v>4.2</v>
      </c>
      <c r="L183" s="9">
        <v>4</v>
      </c>
      <c r="M183" s="9">
        <f t="shared" si="9"/>
        <v>4.2</v>
      </c>
      <c r="N183" s="4">
        <v>24432</v>
      </c>
      <c r="O183" s="4">
        <f t="shared" si="10"/>
        <v>18.429502538959838</v>
      </c>
      <c r="P183" s="18">
        <f t="shared" si="11"/>
        <v>7305168</v>
      </c>
      <c r="Q183" s="15" t="str" cm="1">
        <f t="array" ref="Q183">_xlfn.IFS(G183&lt;200,"&lt;₹200",G183&lt;=500,"₹200-₹500",G183&gt;500,"&gt;₹500")</f>
        <v>₹200-₹500</v>
      </c>
      <c r="R183" t="s">
        <v>5884</v>
      </c>
      <c r="S183" t="s">
        <v>5888</v>
      </c>
      <c r="T183" t="s">
        <v>5889</v>
      </c>
    </row>
    <row r="184" spans="1:20" x14ac:dyDescent="0.25">
      <c r="A184" t="s">
        <v>6127</v>
      </c>
      <c r="B184" t="s">
        <v>6128</v>
      </c>
      <c r="C184" t="s">
        <v>13084</v>
      </c>
      <c r="D184" t="s">
        <v>13085</v>
      </c>
      <c r="E184" t="s">
        <v>13172</v>
      </c>
      <c r="F184" t="s">
        <v>13173</v>
      </c>
      <c r="G184" s="17">
        <v>599</v>
      </c>
      <c r="H184" s="17">
        <v>799</v>
      </c>
      <c r="I184" s="8">
        <v>0.25</v>
      </c>
      <c r="J184" s="8" t="str">
        <f t="shared" si="8"/>
        <v>No</v>
      </c>
      <c r="K184" s="9">
        <v>4.3</v>
      </c>
      <c r="L184" s="9">
        <v>4</v>
      </c>
      <c r="M184" s="9">
        <f t="shared" si="9"/>
        <v>4.38</v>
      </c>
      <c r="N184" s="4">
        <v>15790</v>
      </c>
      <c r="O184" s="4">
        <f t="shared" si="10"/>
        <v>18.389034194895395</v>
      </c>
      <c r="P184" s="18">
        <f t="shared" si="11"/>
        <v>9458210</v>
      </c>
      <c r="Q184" s="15" t="str" cm="1">
        <f t="array" ref="Q184">_xlfn.IFS(G184&lt;200,"&lt;₹200",G184&lt;=500,"₹200-₹500",G184&gt;500,"&gt;₹500")</f>
        <v>&gt;₹500</v>
      </c>
      <c r="R184" t="s">
        <v>6129</v>
      </c>
      <c r="S184" t="s">
        <v>6133</v>
      </c>
      <c r="T184" t="s">
        <v>6134</v>
      </c>
    </row>
    <row r="185" spans="1:20" x14ac:dyDescent="0.25">
      <c r="A185" t="s">
        <v>3735</v>
      </c>
      <c r="B185" t="s">
        <v>3736</v>
      </c>
      <c r="C185" t="s">
        <v>13075</v>
      </c>
      <c r="D185" t="s">
        <v>13113</v>
      </c>
      <c r="E185" t="s">
        <v>13117</v>
      </c>
      <c r="F185" t="s">
        <v>13118</v>
      </c>
      <c r="G185" s="17">
        <v>7499</v>
      </c>
      <c r="H185" s="17">
        <v>7999</v>
      </c>
      <c r="I185" s="8">
        <v>0.06</v>
      </c>
      <c r="J185" s="8" t="str">
        <f t="shared" si="8"/>
        <v>No</v>
      </c>
      <c r="K185" s="9">
        <v>4</v>
      </c>
      <c r="L185" s="9">
        <v>4</v>
      </c>
      <c r="M185" s="9">
        <f t="shared" si="9"/>
        <v>4.0943396226415096</v>
      </c>
      <c r="N185" s="4">
        <v>30907</v>
      </c>
      <c r="O185" s="4">
        <f t="shared" si="10"/>
        <v>18.383875208968661</v>
      </c>
      <c r="P185" s="18">
        <f t="shared" si="11"/>
        <v>231771593</v>
      </c>
      <c r="Q185" s="15" t="str" cm="1">
        <f t="array" ref="Q185">_xlfn.IFS(G185&lt;200,"&lt;₹200",G185&lt;=500,"₹200-₹500",G185&gt;500,"&gt;₹500")</f>
        <v>&gt;₹500</v>
      </c>
      <c r="R185" t="s">
        <v>3737</v>
      </c>
      <c r="S185" t="s">
        <v>3741</v>
      </c>
      <c r="T185" t="s">
        <v>3742</v>
      </c>
    </row>
    <row r="186" spans="1:20" x14ac:dyDescent="0.25">
      <c r="A186" t="s">
        <v>5004</v>
      </c>
      <c r="B186" t="s">
        <v>5005</v>
      </c>
      <c r="C186" t="s">
        <v>13084</v>
      </c>
      <c r="D186" t="s">
        <v>13085</v>
      </c>
      <c r="E186" t="s">
        <v>13141</v>
      </c>
      <c r="F186" t="s">
        <v>13146</v>
      </c>
      <c r="G186" s="17">
        <v>549</v>
      </c>
      <c r="H186" s="17">
        <v>1799</v>
      </c>
      <c r="I186" s="8">
        <v>0.69</v>
      </c>
      <c r="J186" s="8" t="str">
        <f t="shared" si="8"/>
        <v>Yes</v>
      </c>
      <c r="K186" s="9">
        <v>4.3</v>
      </c>
      <c r="L186" s="9">
        <v>4</v>
      </c>
      <c r="M186" s="9">
        <f t="shared" si="9"/>
        <v>4.2</v>
      </c>
      <c r="N186" s="4">
        <v>28829</v>
      </c>
      <c r="O186" s="4">
        <f t="shared" si="10"/>
        <v>18.731347498030473</v>
      </c>
      <c r="P186" s="18">
        <f t="shared" si="11"/>
        <v>15827121</v>
      </c>
      <c r="Q186" s="15" t="str" cm="1">
        <f t="array" ref="Q186">_xlfn.IFS(G186&lt;200,"&lt;₹200",G186&lt;=500,"₹200-₹500",G186&gt;500,"&gt;₹500")</f>
        <v>&gt;₹500</v>
      </c>
      <c r="R186" t="s">
        <v>5007</v>
      </c>
      <c r="S186" t="s">
        <v>5011</v>
      </c>
      <c r="T186" t="s">
        <v>5012</v>
      </c>
    </row>
    <row r="187" spans="1:20" x14ac:dyDescent="0.25">
      <c r="A187" t="s">
        <v>5796</v>
      </c>
      <c r="B187" t="s">
        <v>5797</v>
      </c>
      <c r="C187" t="s">
        <v>13075</v>
      </c>
      <c r="D187" t="s">
        <v>13150</v>
      </c>
      <c r="E187" t="s">
        <v>13151</v>
      </c>
      <c r="F187" t="s">
        <v>13328</v>
      </c>
      <c r="G187" s="17">
        <v>269</v>
      </c>
      <c r="H187" s="17">
        <v>315</v>
      </c>
      <c r="I187" s="8">
        <v>0.15</v>
      </c>
      <c r="J187" s="8" t="str">
        <f t="shared" si="8"/>
        <v>No</v>
      </c>
      <c r="K187" s="9">
        <v>4.5</v>
      </c>
      <c r="L187" s="9">
        <v>5</v>
      </c>
      <c r="M187" s="9">
        <f t="shared" si="9"/>
        <v>4.322222222222222</v>
      </c>
      <c r="N187" s="4">
        <v>17810</v>
      </c>
      <c r="O187" s="4">
        <f t="shared" si="10"/>
        <v>18.372419445757615</v>
      </c>
      <c r="P187" s="18">
        <f t="shared" si="11"/>
        <v>4790890</v>
      </c>
      <c r="Q187" s="15" t="str" cm="1">
        <f t="array" ref="Q187">_xlfn.IFS(G187&lt;200,"&lt;₹200",G187&lt;=500,"₹200-₹500",G187&gt;500,"&gt;₹500")</f>
        <v>₹200-₹500</v>
      </c>
      <c r="R187" t="s">
        <v>5798</v>
      </c>
      <c r="S187" t="s">
        <v>5802</v>
      </c>
      <c r="T187" t="s">
        <v>5803</v>
      </c>
    </row>
    <row r="188" spans="1:20" x14ac:dyDescent="0.25">
      <c r="A188" t="s">
        <v>7603</v>
      </c>
      <c r="B188" t="s">
        <v>7604</v>
      </c>
      <c r="C188" t="s">
        <v>13075</v>
      </c>
      <c r="D188" t="s">
        <v>13111</v>
      </c>
      <c r="E188" t="s">
        <v>13112</v>
      </c>
      <c r="F188" t="s">
        <v>13112</v>
      </c>
      <c r="G188" s="17">
        <v>2499</v>
      </c>
      <c r="H188" s="17">
        <v>5999</v>
      </c>
      <c r="I188" s="8">
        <v>0.57999999999999996</v>
      </c>
      <c r="J188" s="8" t="str">
        <f t="shared" si="8"/>
        <v>Yes</v>
      </c>
      <c r="K188" s="9">
        <v>4.0999999999999996</v>
      </c>
      <c r="L188" s="9">
        <v>4</v>
      </c>
      <c r="M188" s="9">
        <f t="shared" si="9"/>
        <v>4.0017857142857149</v>
      </c>
      <c r="N188" s="4">
        <v>38879</v>
      </c>
      <c r="O188" s="4">
        <f t="shared" si="10"/>
        <v>18.367100964760262</v>
      </c>
      <c r="P188" s="18">
        <f t="shared" si="11"/>
        <v>97158621</v>
      </c>
      <c r="Q188" s="15" t="str" cm="1">
        <f t="array" ref="Q188">_xlfn.IFS(G188&lt;200,"&lt;₹200",G188&lt;=500,"₹200-₹500",G188&gt;500,"&gt;₹500")</f>
        <v>&gt;₹500</v>
      </c>
      <c r="R188" t="s">
        <v>7605</v>
      </c>
      <c r="S188" t="s">
        <v>4419</v>
      </c>
      <c r="T188" t="s">
        <v>4420</v>
      </c>
    </row>
    <row r="189" spans="1:20" x14ac:dyDescent="0.25">
      <c r="A189" t="s">
        <v>9324</v>
      </c>
      <c r="B189" t="s">
        <v>9325</v>
      </c>
      <c r="C189" t="s">
        <v>13156</v>
      </c>
      <c r="D189" t="s">
        <v>13247</v>
      </c>
      <c r="E189" t="s">
        <v>13254</v>
      </c>
      <c r="F189" t="s">
        <v>13272</v>
      </c>
      <c r="G189" s="17">
        <v>2799</v>
      </c>
      <c r="H189" s="17">
        <v>3799</v>
      </c>
      <c r="I189" s="8">
        <v>0.26</v>
      </c>
      <c r="J189" s="8" t="str">
        <f t="shared" si="8"/>
        <v>No</v>
      </c>
      <c r="K189" s="9">
        <v>3.9</v>
      </c>
      <c r="L189" s="9">
        <v>4</v>
      </c>
      <c r="M189" s="9">
        <f t="shared" si="9"/>
        <v>4.0650000000000013</v>
      </c>
      <c r="N189" s="4">
        <v>32931</v>
      </c>
      <c r="O189" s="4">
        <f t="shared" si="10"/>
        <v>18.364117603896002</v>
      </c>
      <c r="P189" s="18">
        <f t="shared" si="11"/>
        <v>92173869</v>
      </c>
      <c r="Q189" s="15" t="str" cm="1">
        <f t="array" ref="Q189">_xlfn.IFS(G189&lt;200,"&lt;₹200",G189&lt;=500,"₹200-₹500",G189&gt;500,"&gt;₹500")</f>
        <v>&gt;₹500</v>
      </c>
      <c r="R189" t="s">
        <v>9327</v>
      </c>
      <c r="S189" t="s">
        <v>9331</v>
      </c>
      <c r="T189" t="s">
        <v>9332</v>
      </c>
    </row>
    <row r="190" spans="1:20" x14ac:dyDescent="0.25">
      <c r="A190" t="s">
        <v>4413</v>
      </c>
      <c r="B190" t="s">
        <v>4414</v>
      </c>
      <c r="C190" t="s">
        <v>13075</v>
      </c>
      <c r="D190" t="s">
        <v>13111</v>
      </c>
      <c r="E190" t="s">
        <v>13112</v>
      </c>
      <c r="F190" t="s">
        <v>13112</v>
      </c>
      <c r="G190" s="17">
        <v>2799</v>
      </c>
      <c r="H190" s="17">
        <v>6499</v>
      </c>
      <c r="I190" s="8">
        <v>0.56999999999999995</v>
      </c>
      <c r="J190" s="8" t="str">
        <f t="shared" si="8"/>
        <v>Yes</v>
      </c>
      <c r="K190" s="9">
        <v>4.0999999999999996</v>
      </c>
      <c r="L190" s="9">
        <v>4</v>
      </c>
      <c r="M190" s="9">
        <f t="shared" si="9"/>
        <v>4.0000000000000009</v>
      </c>
      <c r="N190" s="4">
        <v>38879</v>
      </c>
      <c r="O190" s="4">
        <f t="shared" si="10"/>
        <v>18.358905025016952</v>
      </c>
      <c r="P190" s="18">
        <f t="shared" si="11"/>
        <v>108822321</v>
      </c>
      <c r="Q190" s="15" t="str" cm="1">
        <f t="array" ref="Q190">_xlfn.IFS(G190&lt;200,"&lt;₹200",G190&lt;=500,"₹200-₹500",G190&gt;500,"&gt;₹500")</f>
        <v>&gt;₹500</v>
      </c>
      <c r="R190" t="s">
        <v>4415</v>
      </c>
      <c r="S190" t="s">
        <v>4419</v>
      </c>
      <c r="T190" t="s">
        <v>4420</v>
      </c>
    </row>
    <row r="191" spans="1:20" x14ac:dyDescent="0.25">
      <c r="A191" t="s">
        <v>5100</v>
      </c>
      <c r="B191" t="s">
        <v>5101</v>
      </c>
      <c r="C191" t="s">
        <v>13084</v>
      </c>
      <c r="D191" t="s">
        <v>13085</v>
      </c>
      <c r="E191" t="s">
        <v>13141</v>
      </c>
      <c r="F191" t="s">
        <v>13159</v>
      </c>
      <c r="G191" s="17">
        <v>1399</v>
      </c>
      <c r="H191" s="17">
        <v>2498</v>
      </c>
      <c r="I191" s="8">
        <v>0.44</v>
      </c>
      <c r="J191" s="8" t="str">
        <f t="shared" si="8"/>
        <v>No</v>
      </c>
      <c r="K191" s="9">
        <v>4.2</v>
      </c>
      <c r="L191" s="9">
        <v>4</v>
      </c>
      <c r="M191" s="9">
        <f t="shared" si="9"/>
        <v>4.0499999999999989</v>
      </c>
      <c r="N191" s="4">
        <v>33717</v>
      </c>
      <c r="O191" s="4">
        <f t="shared" si="10"/>
        <v>18.337840315606936</v>
      </c>
      <c r="P191" s="18">
        <f t="shared" si="11"/>
        <v>47170083</v>
      </c>
      <c r="Q191" s="15" t="str" cm="1">
        <f t="array" ref="Q191">_xlfn.IFS(G191&lt;200,"&lt;₹200",G191&lt;=500,"₹200-₹500",G191&gt;500,"&gt;₹500")</f>
        <v>&gt;₹500</v>
      </c>
      <c r="R191" t="s">
        <v>5103</v>
      </c>
      <c r="S191" t="s">
        <v>5107</v>
      </c>
      <c r="T191" t="s">
        <v>5108</v>
      </c>
    </row>
    <row r="192" spans="1:20" x14ac:dyDescent="0.25">
      <c r="A192" t="s">
        <v>5679</v>
      </c>
      <c r="B192" t="s">
        <v>5680</v>
      </c>
      <c r="C192" t="s">
        <v>13084</v>
      </c>
      <c r="D192" t="s">
        <v>13139</v>
      </c>
      <c r="E192" t="s">
        <v>13140</v>
      </c>
      <c r="F192" t="s">
        <v>13140</v>
      </c>
      <c r="G192" s="17">
        <v>1299</v>
      </c>
      <c r="H192" s="17">
        <v>3000</v>
      </c>
      <c r="I192" s="8">
        <v>0.56999999999999995</v>
      </c>
      <c r="J192" s="8" t="str">
        <f t="shared" si="8"/>
        <v>Yes</v>
      </c>
      <c r="K192" s="9">
        <v>4.3</v>
      </c>
      <c r="L192" s="9">
        <v>4</v>
      </c>
      <c r="M192" s="9">
        <f t="shared" si="9"/>
        <v>4.1999999999999993</v>
      </c>
      <c r="N192" s="4">
        <v>23022</v>
      </c>
      <c r="O192" s="4">
        <f t="shared" si="10"/>
        <v>18.321080036687025</v>
      </c>
      <c r="P192" s="18">
        <f t="shared" si="11"/>
        <v>29905578</v>
      </c>
      <c r="Q192" s="15" t="str" cm="1">
        <f t="array" ref="Q192">_xlfn.IFS(G192&lt;200,"&lt;₹200",G192&lt;=500,"₹200-₹500",G192&gt;500,"&gt;₹500")</f>
        <v>&gt;₹500</v>
      </c>
      <c r="R192" t="s">
        <v>5681</v>
      </c>
      <c r="S192" t="s">
        <v>5685</v>
      </c>
      <c r="T192" t="s">
        <v>5686</v>
      </c>
    </row>
    <row r="193" spans="1:20" x14ac:dyDescent="0.25">
      <c r="A193" t="s">
        <v>9893</v>
      </c>
      <c r="B193" t="s">
        <v>9894</v>
      </c>
      <c r="C193" t="s">
        <v>13156</v>
      </c>
      <c r="D193" t="s">
        <v>13250</v>
      </c>
      <c r="E193" t="s">
        <v>13277</v>
      </c>
      <c r="F193" t="s">
        <v>13278</v>
      </c>
      <c r="G193" s="17">
        <v>3569</v>
      </c>
      <c r="H193" s="17">
        <v>5190</v>
      </c>
      <c r="I193" s="8">
        <v>0.31</v>
      </c>
      <c r="J193" s="8" t="str">
        <f t="shared" si="8"/>
        <v>No</v>
      </c>
      <c r="K193" s="9">
        <v>4.3</v>
      </c>
      <c r="L193" s="9">
        <v>4</v>
      </c>
      <c r="M193" s="9">
        <f t="shared" si="9"/>
        <v>4.1090909090909093</v>
      </c>
      <c r="N193" s="4">
        <v>28629</v>
      </c>
      <c r="O193" s="4">
        <f t="shared" si="10"/>
        <v>18.313484084597842</v>
      </c>
      <c r="P193" s="18">
        <f t="shared" si="11"/>
        <v>102176901</v>
      </c>
      <c r="Q193" s="15" t="str" cm="1">
        <f t="array" ref="Q193">_xlfn.IFS(G193&lt;200,"&lt;₹200",G193&lt;=500,"₹200-₹500",G193&gt;500,"&gt;₹500")</f>
        <v>&gt;₹500</v>
      </c>
      <c r="R193" t="s">
        <v>9895</v>
      </c>
      <c r="S193" t="s">
        <v>13067</v>
      </c>
      <c r="T193" t="s">
        <v>13068</v>
      </c>
    </row>
    <row r="194" spans="1:20" x14ac:dyDescent="0.25">
      <c r="A194" t="s">
        <v>3982</v>
      </c>
      <c r="B194" t="s">
        <v>3983</v>
      </c>
      <c r="C194" t="s">
        <v>13075</v>
      </c>
      <c r="D194" t="s">
        <v>13113</v>
      </c>
      <c r="E194" t="s">
        <v>13114</v>
      </c>
      <c r="F194" t="s">
        <v>13128</v>
      </c>
      <c r="G194" s="17">
        <v>269</v>
      </c>
      <c r="H194" s="17">
        <v>1499</v>
      </c>
      <c r="I194" s="8">
        <v>0.82</v>
      </c>
      <c r="J194" s="8" t="str">
        <f t="shared" ref="J194:J257" si="12">IF(I194&gt;=50%,"Yes","No")</f>
        <v>Yes</v>
      </c>
      <c r="K194" s="9">
        <v>4.5</v>
      </c>
      <c r="L194" s="9">
        <v>5</v>
      </c>
      <c r="M194" s="9">
        <f t="shared" ref="M194:M257" si="13">AVERAGEIF(F194:F1543,F194,K194:K1543)</f>
        <v>4.1000000000000005</v>
      </c>
      <c r="N194" s="4">
        <v>28978</v>
      </c>
      <c r="O194" s="4">
        <f t="shared" ref="O194:O257" si="14">M194*LOG10(N194+1)</f>
        <v>18.294541918965464</v>
      </c>
      <c r="P194" s="18">
        <f t="shared" ref="P194:P257" si="15">G194*N194</f>
        <v>7795082</v>
      </c>
      <c r="Q194" s="15" t="str" cm="1">
        <f t="array" ref="Q194">_xlfn.IFS(G194&lt;200,"&lt;₹200",G194&lt;=500,"₹200-₹500",G194&gt;500,"&gt;₹500")</f>
        <v>₹200-₹500</v>
      </c>
      <c r="R194" t="s">
        <v>3984</v>
      </c>
      <c r="S194" t="s">
        <v>3988</v>
      </c>
      <c r="T194" t="s">
        <v>3989</v>
      </c>
    </row>
    <row r="195" spans="1:20" x14ac:dyDescent="0.25">
      <c r="A195" t="s">
        <v>5242</v>
      </c>
      <c r="B195" t="s">
        <v>5243</v>
      </c>
      <c r="C195" t="s">
        <v>13075</v>
      </c>
      <c r="D195" t="s">
        <v>13161</v>
      </c>
      <c r="E195" t="s">
        <v>13092</v>
      </c>
      <c r="F195" t="s">
        <v>13163</v>
      </c>
      <c r="G195" s="17">
        <v>399</v>
      </c>
      <c r="H195" s="17">
        <v>995</v>
      </c>
      <c r="I195" s="8">
        <v>0.6</v>
      </c>
      <c r="J195" s="8" t="str">
        <f t="shared" si="12"/>
        <v>Yes</v>
      </c>
      <c r="K195" s="9">
        <v>3.9</v>
      </c>
      <c r="L195" s="9">
        <v>4</v>
      </c>
      <c r="M195" s="9">
        <f t="shared" si="13"/>
        <v>4.2250000000000005</v>
      </c>
      <c r="N195" s="4">
        <v>21372</v>
      </c>
      <c r="O195" s="4">
        <f t="shared" si="14"/>
        <v>18.293681677327587</v>
      </c>
      <c r="P195" s="18">
        <f t="shared" si="15"/>
        <v>8527428</v>
      </c>
      <c r="Q195" s="15" t="str" cm="1">
        <f t="array" ref="Q195">_xlfn.IFS(G195&lt;200,"&lt;₹200",G195&lt;=500,"₹200-₹500",G195&gt;500,"&gt;₹500")</f>
        <v>₹200-₹500</v>
      </c>
      <c r="R195" t="s">
        <v>5245</v>
      </c>
      <c r="S195" t="s">
        <v>5249</v>
      </c>
      <c r="T195" t="s">
        <v>13046</v>
      </c>
    </row>
    <row r="196" spans="1:20" x14ac:dyDescent="0.25">
      <c r="A196" t="s">
        <v>8863</v>
      </c>
      <c r="B196" t="s">
        <v>8864</v>
      </c>
      <c r="C196" t="s">
        <v>13156</v>
      </c>
      <c r="D196" t="s">
        <v>13247</v>
      </c>
      <c r="E196" t="s">
        <v>13248</v>
      </c>
      <c r="F196" t="s">
        <v>13260</v>
      </c>
      <c r="G196" s="17">
        <v>2148</v>
      </c>
      <c r="H196" s="17">
        <v>3645</v>
      </c>
      <c r="I196" s="8">
        <v>0.41</v>
      </c>
      <c r="J196" s="8" t="str">
        <f t="shared" si="12"/>
        <v>No</v>
      </c>
      <c r="K196" s="9">
        <v>4.0999999999999996</v>
      </c>
      <c r="L196" s="9">
        <v>4</v>
      </c>
      <c r="M196" s="9">
        <f t="shared" si="13"/>
        <v>4.0625</v>
      </c>
      <c r="N196" s="4">
        <v>31388</v>
      </c>
      <c r="O196" s="4">
        <f t="shared" si="14"/>
        <v>18.268158512658481</v>
      </c>
      <c r="P196" s="18">
        <f t="shared" si="15"/>
        <v>67421424</v>
      </c>
      <c r="Q196" s="15" t="str" cm="1">
        <f t="array" ref="Q196">_xlfn.IFS(G196&lt;200,"&lt;₹200",G196&lt;=500,"₹200-₹500",G196&gt;500,"&gt;₹500")</f>
        <v>&gt;₹500</v>
      </c>
      <c r="R196" t="s">
        <v>8865</v>
      </c>
      <c r="S196" t="s">
        <v>8869</v>
      </c>
      <c r="T196" t="s">
        <v>8870</v>
      </c>
    </row>
    <row r="197" spans="1:20" x14ac:dyDescent="0.25">
      <c r="A197" t="s">
        <v>2044</v>
      </c>
      <c r="B197" t="s">
        <v>2045</v>
      </c>
      <c r="C197" t="s">
        <v>13084</v>
      </c>
      <c r="D197" t="s">
        <v>13085</v>
      </c>
      <c r="E197" t="s">
        <v>13086</v>
      </c>
      <c r="F197" t="s">
        <v>13087</v>
      </c>
      <c r="G197" s="17">
        <v>499</v>
      </c>
      <c r="H197" s="17">
        <v>1100</v>
      </c>
      <c r="I197" s="8">
        <v>0.55000000000000004</v>
      </c>
      <c r="J197" s="8" t="str">
        <f t="shared" si="12"/>
        <v>Yes</v>
      </c>
      <c r="K197" s="9">
        <v>4.4000000000000004</v>
      </c>
      <c r="L197" s="9">
        <v>4</v>
      </c>
      <c r="M197" s="9">
        <f t="shared" si="13"/>
        <v>4.1478527607361979</v>
      </c>
      <c r="N197" s="4">
        <v>25177</v>
      </c>
      <c r="O197" s="4">
        <f t="shared" si="14"/>
        <v>18.254788055631778</v>
      </c>
      <c r="P197" s="18">
        <f t="shared" si="15"/>
        <v>12563323</v>
      </c>
      <c r="Q197" s="15" t="str" cm="1">
        <f t="array" ref="Q197">_xlfn.IFS(G197&lt;200,"&lt;₹200",G197&lt;=500,"₹200-₹500",G197&gt;500,"&gt;₹500")</f>
        <v>₹200-₹500</v>
      </c>
      <c r="R197" t="s">
        <v>2047</v>
      </c>
      <c r="S197" t="s">
        <v>2051</v>
      </c>
      <c r="T197" t="s">
        <v>2052</v>
      </c>
    </row>
    <row r="198" spans="1:20" x14ac:dyDescent="0.25">
      <c r="A198" t="s">
        <v>9170</v>
      </c>
      <c r="B198" t="s">
        <v>9171</v>
      </c>
      <c r="C198" t="s">
        <v>13156</v>
      </c>
      <c r="D198" t="s">
        <v>13247</v>
      </c>
      <c r="E198" t="s">
        <v>13248</v>
      </c>
      <c r="F198" t="s">
        <v>13249</v>
      </c>
      <c r="G198" s="17">
        <v>749</v>
      </c>
      <c r="H198" s="17">
        <v>1111</v>
      </c>
      <c r="I198" s="8">
        <v>0.33</v>
      </c>
      <c r="J198" s="8" t="str">
        <f t="shared" si="12"/>
        <v>No</v>
      </c>
      <c r="K198" s="9">
        <v>4.2</v>
      </c>
      <c r="L198" s="9">
        <v>4</v>
      </c>
      <c r="M198" s="9">
        <f t="shared" si="13"/>
        <v>4.01</v>
      </c>
      <c r="N198" s="4">
        <v>35693</v>
      </c>
      <c r="O198" s="4">
        <f t="shared" si="14"/>
        <v>18.25590682942752</v>
      </c>
      <c r="P198" s="18">
        <f t="shared" si="15"/>
        <v>26734057</v>
      </c>
      <c r="Q198" s="15" t="str" cm="1">
        <f t="array" ref="Q198">_xlfn.IFS(G198&lt;200,"&lt;₹200",G198&lt;=500,"₹200-₹500",G198&gt;500,"&gt;₹500")</f>
        <v>&gt;₹500</v>
      </c>
      <c r="R198" t="s">
        <v>9172</v>
      </c>
      <c r="S198" t="s">
        <v>9176</v>
      </c>
      <c r="T198" t="s">
        <v>9177</v>
      </c>
    </row>
    <row r="199" spans="1:20" x14ac:dyDescent="0.25">
      <c r="A199" t="s">
        <v>6168</v>
      </c>
      <c r="B199" t="s">
        <v>6169</v>
      </c>
      <c r="C199" t="s">
        <v>13075</v>
      </c>
      <c r="D199" t="s">
        <v>13092</v>
      </c>
      <c r="E199" t="s">
        <v>13119</v>
      </c>
      <c r="F199" t="s">
        <v>13120</v>
      </c>
      <c r="G199" s="17">
        <v>1329</v>
      </c>
      <c r="H199" s="17">
        <v>2900</v>
      </c>
      <c r="I199" s="8">
        <v>0.54</v>
      </c>
      <c r="J199" s="8" t="str">
        <f t="shared" si="12"/>
        <v>Yes</v>
      </c>
      <c r="K199" s="9">
        <v>4.5</v>
      </c>
      <c r="L199" s="9">
        <v>5</v>
      </c>
      <c r="M199" s="9">
        <f t="shared" si="13"/>
        <v>4.25</v>
      </c>
      <c r="N199" s="4">
        <v>19624</v>
      </c>
      <c r="O199" s="4">
        <f t="shared" si="14"/>
        <v>18.244441078023485</v>
      </c>
      <c r="P199" s="18">
        <f t="shared" si="15"/>
        <v>26080296</v>
      </c>
      <c r="Q199" s="15" t="str" cm="1">
        <f t="array" ref="Q199">_xlfn.IFS(G199&lt;200,"&lt;₹200",G199&lt;=500,"₹200-₹500",G199&gt;500,"&gt;₹500")</f>
        <v>&gt;₹500</v>
      </c>
      <c r="R199" t="s">
        <v>6170</v>
      </c>
      <c r="S199" t="s">
        <v>6174</v>
      </c>
      <c r="T199" t="s">
        <v>6175</v>
      </c>
    </row>
    <row r="200" spans="1:20" x14ac:dyDescent="0.25">
      <c r="A200" t="s">
        <v>995</v>
      </c>
      <c r="B200" t="s">
        <v>996</v>
      </c>
      <c r="C200" t="s">
        <v>13084</v>
      </c>
      <c r="D200" t="s">
        <v>13085</v>
      </c>
      <c r="E200" t="s">
        <v>13086</v>
      </c>
      <c r="F200" t="s">
        <v>13087</v>
      </c>
      <c r="G200" s="17">
        <v>99</v>
      </c>
      <c r="H200" s="17">
        <v>800</v>
      </c>
      <c r="I200" s="8">
        <v>0.88</v>
      </c>
      <c r="J200" s="8" t="str">
        <f t="shared" si="12"/>
        <v>Yes</v>
      </c>
      <c r="K200" s="9">
        <v>3.9</v>
      </c>
      <c r="L200" s="9">
        <v>4</v>
      </c>
      <c r="M200" s="9">
        <f t="shared" si="13"/>
        <v>4.1462962962962973</v>
      </c>
      <c r="N200" s="4">
        <v>24871</v>
      </c>
      <c r="O200" s="4">
        <f t="shared" si="14"/>
        <v>18.225919032462354</v>
      </c>
      <c r="P200" s="18">
        <f t="shared" si="15"/>
        <v>2462229</v>
      </c>
      <c r="Q200" s="15" t="str" cm="1">
        <f t="array" ref="Q200">_xlfn.IFS(G200&lt;200,"&lt;₹200",G200&lt;=500,"₹200-₹500",G200&gt;500,"&gt;₹500")</f>
        <v>&lt;₹200</v>
      </c>
      <c r="R200" t="s">
        <v>997</v>
      </c>
      <c r="S200" t="s">
        <v>72</v>
      </c>
      <c r="T200" t="s">
        <v>998</v>
      </c>
    </row>
    <row r="201" spans="1:20" x14ac:dyDescent="0.25">
      <c r="A201" t="s">
        <v>66</v>
      </c>
      <c r="B201" t="s">
        <v>67</v>
      </c>
      <c r="C201" t="s">
        <v>13084</v>
      </c>
      <c r="D201" t="s">
        <v>13085</v>
      </c>
      <c r="E201" t="s">
        <v>13086</v>
      </c>
      <c r="F201" t="s">
        <v>13087</v>
      </c>
      <c r="G201" s="17">
        <v>149</v>
      </c>
      <c r="H201" s="17">
        <v>1000</v>
      </c>
      <c r="I201" s="8">
        <v>0.85</v>
      </c>
      <c r="J201" s="8" t="str">
        <f t="shared" si="12"/>
        <v>Yes</v>
      </c>
      <c r="K201" s="9">
        <v>3.9</v>
      </c>
      <c r="L201" s="9">
        <v>4</v>
      </c>
      <c r="M201" s="9">
        <f t="shared" si="13"/>
        <v>4.147826086956524</v>
      </c>
      <c r="N201" s="4">
        <v>24871</v>
      </c>
      <c r="O201" s="4">
        <f t="shared" si="14"/>
        <v>18.232643549650096</v>
      </c>
      <c r="P201" s="18">
        <f t="shared" si="15"/>
        <v>3705779</v>
      </c>
      <c r="Q201" s="15" t="str" cm="1">
        <f t="array" ref="Q201">_xlfn.IFS(G201&lt;200,"&lt;₹200",G201&lt;=500,"₹200-₹500",G201&gt;500,"&gt;₹500")</f>
        <v>&lt;₹200</v>
      </c>
      <c r="R201" t="s">
        <v>68</v>
      </c>
      <c r="S201" t="s">
        <v>72</v>
      </c>
      <c r="T201" t="s">
        <v>73</v>
      </c>
    </row>
    <row r="202" spans="1:20" x14ac:dyDescent="0.25">
      <c r="A202" t="s">
        <v>350</v>
      </c>
      <c r="B202" t="s">
        <v>351</v>
      </c>
      <c r="C202" t="s">
        <v>13084</v>
      </c>
      <c r="D202" t="s">
        <v>13085</v>
      </c>
      <c r="E202" t="s">
        <v>13086</v>
      </c>
      <c r="F202" t="s">
        <v>13087</v>
      </c>
      <c r="G202" s="17">
        <v>99</v>
      </c>
      <c r="H202" s="17">
        <v>666.66</v>
      </c>
      <c r="I202" s="8">
        <v>0.85</v>
      </c>
      <c r="J202" s="8" t="str">
        <f t="shared" si="12"/>
        <v>Yes</v>
      </c>
      <c r="K202" s="9">
        <v>3.9</v>
      </c>
      <c r="L202" s="9">
        <v>4</v>
      </c>
      <c r="M202" s="9">
        <f t="shared" si="13"/>
        <v>4.1493750000000009</v>
      </c>
      <c r="N202" s="4">
        <v>24871</v>
      </c>
      <c r="O202" s="4">
        <f t="shared" si="14"/>
        <v>18.239452123302669</v>
      </c>
      <c r="P202" s="18">
        <f t="shared" si="15"/>
        <v>2462229</v>
      </c>
      <c r="Q202" s="15" t="str" cm="1">
        <f t="array" ref="Q202">_xlfn.IFS(G202&lt;200,"&lt;₹200",G202&lt;=500,"₹200-₹500",G202&gt;500,"&gt;₹500")</f>
        <v>&lt;₹200</v>
      </c>
      <c r="R202" t="s">
        <v>352</v>
      </c>
      <c r="S202" t="s">
        <v>72</v>
      </c>
      <c r="T202" t="s">
        <v>353</v>
      </c>
    </row>
    <row r="203" spans="1:20" x14ac:dyDescent="0.25">
      <c r="A203" t="s">
        <v>415</v>
      </c>
      <c r="B203" t="s">
        <v>416</v>
      </c>
      <c r="C203" t="s">
        <v>13084</v>
      </c>
      <c r="D203" t="s">
        <v>13085</v>
      </c>
      <c r="E203" t="s">
        <v>13086</v>
      </c>
      <c r="F203" t="s">
        <v>13087</v>
      </c>
      <c r="G203" s="17">
        <v>399</v>
      </c>
      <c r="H203" s="17">
        <v>1099</v>
      </c>
      <c r="I203" s="8">
        <v>0.64</v>
      </c>
      <c r="J203" s="8" t="str">
        <f t="shared" si="12"/>
        <v>Yes</v>
      </c>
      <c r="K203" s="9">
        <v>4.2</v>
      </c>
      <c r="L203" s="9">
        <v>4</v>
      </c>
      <c r="M203" s="9">
        <f t="shared" si="13"/>
        <v>4.1509433962264168</v>
      </c>
      <c r="N203" s="4">
        <v>24269</v>
      </c>
      <c r="O203" s="4">
        <f t="shared" si="14"/>
        <v>18.202176430057094</v>
      </c>
      <c r="P203" s="18">
        <f t="shared" si="15"/>
        <v>9683331</v>
      </c>
      <c r="Q203" s="15" t="str" cm="1">
        <f t="array" ref="Q203">_xlfn.IFS(G203&lt;200,"&lt;₹200",G203&lt;=500,"₹200-₹500",G203&gt;500,"&gt;₹500")</f>
        <v>₹200-₹500</v>
      </c>
      <c r="R203" t="s">
        <v>417</v>
      </c>
      <c r="S203" t="s">
        <v>23</v>
      </c>
      <c r="T203" t="s">
        <v>24</v>
      </c>
    </row>
    <row r="204" spans="1:20" x14ac:dyDescent="0.25">
      <c r="A204" t="s">
        <v>4687</v>
      </c>
      <c r="B204" t="s">
        <v>4688</v>
      </c>
      <c r="C204" t="s">
        <v>13075</v>
      </c>
      <c r="D204" t="s">
        <v>13113</v>
      </c>
      <c r="E204" t="s">
        <v>13117</v>
      </c>
      <c r="F204" t="s">
        <v>13118</v>
      </c>
      <c r="G204" s="17">
        <v>37990</v>
      </c>
      <c r="H204" s="17">
        <v>74999</v>
      </c>
      <c r="I204" s="8">
        <v>0.49</v>
      </c>
      <c r="J204" s="8" t="str">
        <f t="shared" si="12"/>
        <v>No</v>
      </c>
      <c r="K204" s="9">
        <v>4.2</v>
      </c>
      <c r="L204" s="9">
        <v>4</v>
      </c>
      <c r="M204" s="9">
        <f t="shared" si="13"/>
        <v>4.0961538461538467</v>
      </c>
      <c r="N204" s="4">
        <v>27790</v>
      </c>
      <c r="O204" s="4">
        <f t="shared" si="14"/>
        <v>18.202915175175928</v>
      </c>
      <c r="P204" s="18">
        <f t="shared" si="15"/>
        <v>1055742100</v>
      </c>
      <c r="Q204" s="15" t="str" cm="1">
        <f t="array" ref="Q204">_xlfn.IFS(G204&lt;200,"&lt;₹200",G204&lt;=500,"₹200-₹500",G204&gt;500,"&gt;₹500")</f>
        <v>&gt;₹500</v>
      </c>
      <c r="R204" t="s">
        <v>4689</v>
      </c>
      <c r="S204" t="s">
        <v>4693</v>
      </c>
      <c r="T204" t="s">
        <v>4694</v>
      </c>
    </row>
    <row r="205" spans="1:20" x14ac:dyDescent="0.25">
      <c r="A205" t="s">
        <v>756</v>
      </c>
      <c r="B205" t="s">
        <v>757</v>
      </c>
      <c r="C205" t="s">
        <v>13084</v>
      </c>
      <c r="D205" t="s">
        <v>13085</v>
      </c>
      <c r="E205" t="s">
        <v>13086</v>
      </c>
      <c r="F205" t="s">
        <v>13087</v>
      </c>
      <c r="G205" s="17">
        <v>399</v>
      </c>
      <c r="H205" s="17">
        <v>1099</v>
      </c>
      <c r="I205" s="8">
        <v>0.64</v>
      </c>
      <c r="J205" s="8" t="str">
        <f t="shared" si="12"/>
        <v>Yes</v>
      </c>
      <c r="K205" s="9">
        <v>4.2</v>
      </c>
      <c r="L205" s="9">
        <v>4</v>
      </c>
      <c r="M205" s="9">
        <f t="shared" si="13"/>
        <v>4.1506329113924059</v>
      </c>
      <c r="N205" s="4">
        <v>24269</v>
      </c>
      <c r="O205" s="4">
        <f t="shared" si="14"/>
        <v>18.200814932395463</v>
      </c>
      <c r="P205" s="18">
        <f t="shared" si="15"/>
        <v>9683331</v>
      </c>
      <c r="Q205" s="15" t="str" cm="1">
        <f t="array" ref="Q205">_xlfn.IFS(G205&lt;200,"&lt;₹200",G205&lt;=500,"₹200-₹500",G205&gt;500,"&gt;₹500")</f>
        <v>₹200-₹500</v>
      </c>
      <c r="R205" t="s">
        <v>758</v>
      </c>
      <c r="S205" t="s">
        <v>23</v>
      </c>
      <c r="T205" t="s">
        <v>759</v>
      </c>
    </row>
    <row r="206" spans="1:20" x14ac:dyDescent="0.25">
      <c r="A206" t="s">
        <v>16</v>
      </c>
      <c r="B206" t="s">
        <v>17</v>
      </c>
      <c r="C206" t="s">
        <v>13084</v>
      </c>
      <c r="D206" t="s">
        <v>13085</v>
      </c>
      <c r="E206" t="s">
        <v>13086</v>
      </c>
      <c r="F206" t="s">
        <v>13087</v>
      </c>
      <c r="G206" s="17">
        <v>399</v>
      </c>
      <c r="H206" s="17">
        <v>1099</v>
      </c>
      <c r="I206" s="8">
        <v>0.64</v>
      </c>
      <c r="J206" s="8" t="str">
        <f t="shared" si="12"/>
        <v>Yes</v>
      </c>
      <c r="K206" s="9">
        <v>4.2</v>
      </c>
      <c r="L206" s="9">
        <v>4</v>
      </c>
      <c r="M206" s="9">
        <f t="shared" si="13"/>
        <v>4.1503184713375809</v>
      </c>
      <c r="N206" s="4">
        <v>24269</v>
      </c>
      <c r="O206" s="4">
        <f t="shared" si="14"/>
        <v>18.199436090814583</v>
      </c>
      <c r="P206" s="18">
        <f t="shared" si="15"/>
        <v>9683331</v>
      </c>
      <c r="Q206" s="15" t="str" cm="1">
        <f t="array" ref="Q206">_xlfn.IFS(G206&lt;200,"&lt;₹200",G206&lt;=500,"₹200-₹500",G206&gt;500,"&gt;₹500")</f>
        <v>₹200-₹500</v>
      </c>
      <c r="R206" t="s">
        <v>19</v>
      </c>
      <c r="S206" t="s">
        <v>23</v>
      </c>
      <c r="T206" t="s">
        <v>24</v>
      </c>
    </row>
    <row r="207" spans="1:20" x14ac:dyDescent="0.25">
      <c r="A207" t="s">
        <v>971</v>
      </c>
      <c r="B207" t="s">
        <v>972</v>
      </c>
      <c r="C207" t="s">
        <v>13084</v>
      </c>
      <c r="D207" t="s">
        <v>13085</v>
      </c>
      <c r="E207" t="s">
        <v>13086</v>
      </c>
      <c r="F207" t="s">
        <v>13087</v>
      </c>
      <c r="G207" s="17">
        <v>449</v>
      </c>
      <c r="H207" s="17">
        <v>1299</v>
      </c>
      <c r="I207" s="8">
        <v>0.65</v>
      </c>
      <c r="J207" s="8" t="str">
        <f t="shared" si="12"/>
        <v>Yes</v>
      </c>
      <c r="K207" s="9">
        <v>4.2</v>
      </c>
      <c r="L207" s="9">
        <v>4</v>
      </c>
      <c r="M207" s="9">
        <f t="shared" si="13"/>
        <v>4.1500000000000012</v>
      </c>
      <c r="N207" s="4">
        <v>24269</v>
      </c>
      <c r="O207" s="4">
        <f t="shared" si="14"/>
        <v>18.198039571777532</v>
      </c>
      <c r="P207" s="18">
        <f t="shared" si="15"/>
        <v>10896781</v>
      </c>
      <c r="Q207" s="15" t="str" cm="1">
        <f t="array" ref="Q207">_xlfn.IFS(G207&lt;200,"&lt;₹200",G207&lt;=500,"₹200-₹500",G207&gt;500,"&gt;₹500")</f>
        <v>₹200-₹500</v>
      </c>
      <c r="R207" t="s">
        <v>973</v>
      </c>
      <c r="S207" t="s">
        <v>23</v>
      </c>
      <c r="T207" t="s">
        <v>24</v>
      </c>
    </row>
    <row r="208" spans="1:20" x14ac:dyDescent="0.25">
      <c r="A208" t="s">
        <v>823</v>
      </c>
      <c r="B208" t="s">
        <v>824</v>
      </c>
      <c r="C208" t="s">
        <v>13084</v>
      </c>
      <c r="D208" t="s">
        <v>13085</v>
      </c>
      <c r="E208" t="s">
        <v>13086</v>
      </c>
      <c r="F208" t="s">
        <v>13087</v>
      </c>
      <c r="G208" s="17">
        <v>649</v>
      </c>
      <c r="H208" s="17">
        <v>1999</v>
      </c>
      <c r="I208" s="8">
        <v>0.68</v>
      </c>
      <c r="J208" s="8" t="str">
        <f t="shared" si="12"/>
        <v>Yes</v>
      </c>
      <c r="K208" s="9">
        <v>4.2</v>
      </c>
      <c r="L208" s="9">
        <v>4</v>
      </c>
      <c r="M208" s="9">
        <f t="shared" si="13"/>
        <v>4.1496774193548394</v>
      </c>
      <c r="N208" s="4">
        <v>24269</v>
      </c>
      <c r="O208" s="4">
        <f t="shared" si="14"/>
        <v>18.196625033140005</v>
      </c>
      <c r="P208" s="18">
        <f t="shared" si="15"/>
        <v>15750581</v>
      </c>
      <c r="Q208" s="15" t="str" cm="1">
        <f t="array" ref="Q208">_xlfn.IFS(G208&lt;200,"&lt;₹200",G208&lt;=500,"₹200-₹500",G208&gt;500,"&gt;₹500")</f>
        <v>&gt;₹500</v>
      </c>
      <c r="R208" t="s">
        <v>417</v>
      </c>
      <c r="S208" t="s">
        <v>23</v>
      </c>
      <c r="T208" t="s">
        <v>825</v>
      </c>
    </row>
    <row r="209" spans="1:20" x14ac:dyDescent="0.25">
      <c r="A209" t="s">
        <v>6604</v>
      </c>
      <c r="B209" t="s">
        <v>6605</v>
      </c>
      <c r="C209" t="s">
        <v>13084</v>
      </c>
      <c r="D209" t="s">
        <v>13085</v>
      </c>
      <c r="E209" t="s">
        <v>13136</v>
      </c>
      <c r="F209" t="s">
        <v>13207</v>
      </c>
      <c r="G209" s="17">
        <v>999</v>
      </c>
      <c r="H209" s="17">
        <v>1999</v>
      </c>
      <c r="I209" s="8">
        <v>0.5</v>
      </c>
      <c r="J209" s="8" t="str">
        <f t="shared" si="12"/>
        <v>Yes</v>
      </c>
      <c r="K209" s="9">
        <v>4.2</v>
      </c>
      <c r="L209" s="9">
        <v>4</v>
      </c>
      <c r="M209" s="9">
        <f t="shared" si="13"/>
        <v>4.0999999999999996</v>
      </c>
      <c r="N209" s="4">
        <v>27441</v>
      </c>
      <c r="O209" s="4">
        <f t="shared" si="14"/>
        <v>18.197504615991601</v>
      </c>
      <c r="P209" s="18">
        <f t="shared" si="15"/>
        <v>27413559</v>
      </c>
      <c r="Q209" s="15" t="str" cm="1">
        <f t="array" ref="Q209">_xlfn.IFS(G209&lt;200,"&lt;₹200",G209&lt;=500,"₹200-₹500",G209&gt;500,"&gt;₹500")</f>
        <v>&gt;₹500</v>
      </c>
      <c r="R209" t="s">
        <v>6607</v>
      </c>
      <c r="S209" t="s">
        <v>6611</v>
      </c>
      <c r="T209" t="s">
        <v>6612</v>
      </c>
    </row>
    <row r="210" spans="1:20" x14ac:dyDescent="0.25">
      <c r="A210" t="s">
        <v>1949</v>
      </c>
      <c r="B210" t="s">
        <v>1950</v>
      </c>
      <c r="C210" t="s">
        <v>13084</v>
      </c>
      <c r="D210" t="s">
        <v>13085</v>
      </c>
      <c r="E210" t="s">
        <v>13086</v>
      </c>
      <c r="F210" t="s">
        <v>13087</v>
      </c>
      <c r="G210" s="17">
        <v>649</v>
      </c>
      <c r="H210" s="17">
        <v>1999</v>
      </c>
      <c r="I210" s="8">
        <v>0.68</v>
      </c>
      <c r="J210" s="8" t="str">
        <f t="shared" si="12"/>
        <v>Yes</v>
      </c>
      <c r="K210" s="9">
        <v>4.2</v>
      </c>
      <c r="L210" s="9">
        <v>4</v>
      </c>
      <c r="M210" s="9">
        <f t="shared" si="13"/>
        <v>4.1493506493506498</v>
      </c>
      <c r="N210" s="4">
        <v>24269</v>
      </c>
      <c r="O210" s="4">
        <f t="shared" si="14"/>
        <v>18.195192123870822</v>
      </c>
      <c r="P210" s="18">
        <f t="shared" si="15"/>
        <v>15750581</v>
      </c>
      <c r="Q210" s="15" t="str" cm="1">
        <f t="array" ref="Q210">_xlfn.IFS(G210&lt;200,"&lt;₹200",G210&lt;=500,"₹200-₹500",G210&gt;500,"&gt;₹500")</f>
        <v>&gt;₹500</v>
      </c>
      <c r="R210" t="s">
        <v>1951</v>
      </c>
      <c r="S210" t="s">
        <v>23</v>
      </c>
      <c r="T210" t="s">
        <v>825</v>
      </c>
    </row>
    <row r="211" spans="1:20" x14ac:dyDescent="0.25">
      <c r="A211" t="s">
        <v>2926</v>
      </c>
      <c r="B211" t="s">
        <v>2927</v>
      </c>
      <c r="C211" t="s">
        <v>13075</v>
      </c>
      <c r="D211" t="s">
        <v>13091</v>
      </c>
      <c r="E211" t="s">
        <v>13093</v>
      </c>
      <c r="F211" t="s">
        <v>13094</v>
      </c>
      <c r="G211" s="17">
        <v>46999</v>
      </c>
      <c r="H211" s="17">
        <v>69999</v>
      </c>
      <c r="I211" s="8">
        <v>0.33</v>
      </c>
      <c r="J211" s="8" t="str">
        <f t="shared" si="12"/>
        <v>No</v>
      </c>
      <c r="K211" s="9">
        <v>4.3</v>
      </c>
      <c r="L211" s="9">
        <v>4</v>
      </c>
      <c r="M211" s="9">
        <f t="shared" si="13"/>
        <v>4.2042553191489356</v>
      </c>
      <c r="N211" s="4">
        <v>21252</v>
      </c>
      <c r="O211" s="4">
        <f t="shared" si="14"/>
        <v>18.193579571550295</v>
      </c>
      <c r="P211" s="18">
        <f t="shared" si="15"/>
        <v>998822748</v>
      </c>
      <c r="Q211" s="15" t="str" cm="1">
        <f t="array" ref="Q211">_xlfn.IFS(G211&lt;200,"&lt;₹200",G211&lt;=500,"₹200-₹500",G211&gt;500,"&gt;₹500")</f>
        <v>&gt;₹500</v>
      </c>
      <c r="R211" t="s">
        <v>2928</v>
      </c>
      <c r="S211" t="s">
        <v>2932</v>
      </c>
      <c r="T211" t="s">
        <v>2933</v>
      </c>
    </row>
    <row r="212" spans="1:20" x14ac:dyDescent="0.25">
      <c r="A212" t="s">
        <v>2055</v>
      </c>
      <c r="B212" t="s">
        <v>2056</v>
      </c>
      <c r="C212" t="s">
        <v>13075</v>
      </c>
      <c r="D212" t="s">
        <v>13091</v>
      </c>
      <c r="E212" t="s">
        <v>13093</v>
      </c>
      <c r="F212" t="s">
        <v>13094</v>
      </c>
      <c r="G212" s="17">
        <v>31999</v>
      </c>
      <c r="H212" s="17">
        <v>49999</v>
      </c>
      <c r="I212" s="8">
        <v>0.36</v>
      </c>
      <c r="J212" s="8" t="str">
        <f t="shared" si="12"/>
        <v>No</v>
      </c>
      <c r="K212" s="9">
        <v>4.3</v>
      </c>
      <c r="L212" s="9">
        <v>4</v>
      </c>
      <c r="M212" s="9">
        <f t="shared" si="13"/>
        <v>4.2021739130434783</v>
      </c>
      <c r="N212" s="4">
        <v>21252</v>
      </c>
      <c r="O212" s="4">
        <f t="shared" si="14"/>
        <v>18.184572452637255</v>
      </c>
      <c r="P212" s="18">
        <f t="shared" si="15"/>
        <v>680042748</v>
      </c>
      <c r="Q212" s="15" t="str" cm="1">
        <f t="array" ref="Q212">_xlfn.IFS(G212&lt;200,"&lt;₹200",G212&lt;=500,"₹200-₹500",G212&gt;500,"&gt;₹500")</f>
        <v>&gt;₹500</v>
      </c>
      <c r="R212" t="s">
        <v>2057</v>
      </c>
      <c r="S212" t="s">
        <v>2061</v>
      </c>
      <c r="T212" t="s">
        <v>2062</v>
      </c>
    </row>
    <row r="213" spans="1:20" x14ac:dyDescent="0.25">
      <c r="A213" t="s">
        <v>5400</v>
      </c>
      <c r="B213" t="s">
        <v>5401</v>
      </c>
      <c r="C213" t="s">
        <v>13152</v>
      </c>
      <c r="D213" t="s">
        <v>13164</v>
      </c>
      <c r="E213" t="s">
        <v>13165</v>
      </c>
      <c r="F213" t="s">
        <v>13165</v>
      </c>
      <c r="G213" s="17">
        <v>522</v>
      </c>
      <c r="H213" s="17">
        <v>550</v>
      </c>
      <c r="I213" s="8">
        <v>0.05</v>
      </c>
      <c r="J213" s="8" t="str">
        <f t="shared" si="12"/>
        <v>No</v>
      </c>
      <c r="K213" s="9">
        <v>4.4000000000000004</v>
      </c>
      <c r="L213" s="9">
        <v>4</v>
      </c>
      <c r="M213" s="9">
        <f t="shared" si="13"/>
        <v>4.45</v>
      </c>
      <c r="N213" s="4">
        <v>12179</v>
      </c>
      <c r="O213" s="4">
        <f t="shared" si="14"/>
        <v>18.181130432921012</v>
      </c>
      <c r="P213" s="18">
        <f t="shared" si="15"/>
        <v>6357438</v>
      </c>
      <c r="Q213" s="15" t="str" cm="1">
        <f t="array" ref="Q213">_xlfn.IFS(G213&lt;200,"&lt;₹200",G213&lt;=500,"₹200-₹500",G213&gt;500,"&gt;₹500")</f>
        <v>&gt;₹500</v>
      </c>
      <c r="R213" t="s">
        <v>5402</v>
      </c>
      <c r="S213" t="s">
        <v>5406</v>
      </c>
      <c r="T213" t="s">
        <v>5407</v>
      </c>
    </row>
    <row r="214" spans="1:20" x14ac:dyDescent="0.25">
      <c r="A214" t="s">
        <v>3085</v>
      </c>
      <c r="B214" t="s">
        <v>3086</v>
      </c>
      <c r="C214" t="s">
        <v>13075</v>
      </c>
      <c r="D214" t="s">
        <v>13122</v>
      </c>
      <c r="E214" t="s">
        <v>13123</v>
      </c>
      <c r="F214" t="s">
        <v>13124</v>
      </c>
      <c r="G214" s="17">
        <v>599</v>
      </c>
      <c r="H214" s="17">
        <v>2499</v>
      </c>
      <c r="I214" s="8">
        <v>0.76</v>
      </c>
      <c r="J214" s="8" t="str">
        <f t="shared" si="12"/>
        <v>Yes</v>
      </c>
      <c r="K214" s="9">
        <v>3.9</v>
      </c>
      <c r="L214" s="9">
        <v>4</v>
      </c>
      <c r="M214" s="9">
        <f t="shared" si="13"/>
        <v>3.8103448275862069</v>
      </c>
      <c r="N214" s="4">
        <v>58162</v>
      </c>
      <c r="O214" s="4">
        <f t="shared" si="14"/>
        <v>18.154947285780448</v>
      </c>
      <c r="P214" s="18">
        <f t="shared" si="15"/>
        <v>34839038</v>
      </c>
      <c r="Q214" s="15" t="str" cm="1">
        <f t="array" ref="Q214">_xlfn.IFS(G214&lt;200,"&lt;₹200",G214&lt;=500,"₹200-₹500",G214&gt;500,"&gt;₹500")</f>
        <v>&gt;₹500</v>
      </c>
      <c r="R214" t="s">
        <v>3087</v>
      </c>
      <c r="S214" t="s">
        <v>3091</v>
      </c>
      <c r="T214" t="s">
        <v>3092</v>
      </c>
    </row>
    <row r="215" spans="1:20" x14ac:dyDescent="0.25">
      <c r="A215" t="s">
        <v>4561</v>
      </c>
      <c r="B215" t="s">
        <v>4562</v>
      </c>
      <c r="C215" t="s">
        <v>13075</v>
      </c>
      <c r="D215" t="s">
        <v>13113</v>
      </c>
      <c r="E215" t="s">
        <v>13114</v>
      </c>
      <c r="F215" t="s">
        <v>13116</v>
      </c>
      <c r="G215" s="17">
        <v>1599</v>
      </c>
      <c r="H215" s="17">
        <v>3499</v>
      </c>
      <c r="I215" s="8">
        <v>0.54</v>
      </c>
      <c r="J215" s="8" t="str">
        <f t="shared" si="12"/>
        <v>Yes</v>
      </c>
      <c r="K215" s="9">
        <v>4</v>
      </c>
      <c r="L215" s="9">
        <v>4</v>
      </c>
      <c r="M215" s="9">
        <f t="shared" si="13"/>
        <v>3.9799999999999995</v>
      </c>
      <c r="N215" s="4">
        <v>36384</v>
      </c>
      <c r="O215" s="4">
        <f t="shared" si="14"/>
        <v>18.152471069444729</v>
      </c>
      <c r="P215" s="18">
        <f t="shared" si="15"/>
        <v>58178016</v>
      </c>
      <c r="Q215" s="15" t="str" cm="1">
        <f t="array" ref="Q215">_xlfn.IFS(G215&lt;200,"&lt;₹200",G215&lt;=500,"₹200-₹500",G215&gt;500,"&gt;₹500")</f>
        <v>&gt;₹500</v>
      </c>
      <c r="R215" t="s">
        <v>4563</v>
      </c>
      <c r="S215" t="s">
        <v>4567</v>
      </c>
      <c r="T215" t="s">
        <v>4568</v>
      </c>
    </row>
    <row r="216" spans="1:20" x14ac:dyDescent="0.25">
      <c r="A216" t="s">
        <v>5727</v>
      </c>
      <c r="B216" t="s">
        <v>5728</v>
      </c>
      <c r="C216" t="s">
        <v>13075</v>
      </c>
      <c r="D216" t="s">
        <v>13161</v>
      </c>
      <c r="E216" t="s">
        <v>13092</v>
      </c>
      <c r="F216" t="s">
        <v>13163</v>
      </c>
      <c r="G216" s="17">
        <v>1549</v>
      </c>
      <c r="H216" s="17">
        <v>2495</v>
      </c>
      <c r="I216" s="8">
        <v>0.38</v>
      </c>
      <c r="J216" s="8" t="str">
        <f t="shared" si="12"/>
        <v>No</v>
      </c>
      <c r="K216" s="9">
        <v>4.4000000000000004</v>
      </c>
      <c r="L216" s="9">
        <v>4</v>
      </c>
      <c r="M216" s="9">
        <f t="shared" si="13"/>
        <v>4.333333333333333</v>
      </c>
      <c r="N216" s="4">
        <v>15137</v>
      </c>
      <c r="O216" s="4">
        <f t="shared" si="14"/>
        <v>18.113630170571945</v>
      </c>
      <c r="P216" s="18">
        <f t="shared" si="15"/>
        <v>23447213</v>
      </c>
      <c r="Q216" s="15" t="str" cm="1">
        <f t="array" ref="Q216">_xlfn.IFS(G216&lt;200,"&lt;₹200",G216&lt;=500,"₹200-₹500",G216&gt;500,"&gt;₹500")</f>
        <v>&gt;₹500</v>
      </c>
      <c r="R216" t="s">
        <v>5730</v>
      </c>
      <c r="S216" t="s">
        <v>5734</v>
      </c>
      <c r="T216" t="s">
        <v>5735</v>
      </c>
    </row>
    <row r="217" spans="1:20" x14ac:dyDescent="0.25">
      <c r="A217" t="s">
        <v>7295</v>
      </c>
      <c r="B217" t="s">
        <v>7296</v>
      </c>
      <c r="C217" t="s">
        <v>13084</v>
      </c>
      <c r="D217" t="s">
        <v>13088</v>
      </c>
      <c r="E217" t="s">
        <v>13179</v>
      </c>
      <c r="F217" t="s">
        <v>13179</v>
      </c>
      <c r="G217" s="17">
        <v>899</v>
      </c>
      <c r="H217" s="17">
        <v>1800</v>
      </c>
      <c r="I217" s="8">
        <v>0.5</v>
      </c>
      <c r="J217" s="8" t="str">
        <f t="shared" si="12"/>
        <v>Yes</v>
      </c>
      <c r="K217" s="9">
        <v>4.0999999999999996</v>
      </c>
      <c r="L217" s="9">
        <v>4</v>
      </c>
      <c r="M217" s="9">
        <f t="shared" si="13"/>
        <v>4.1624999999999996</v>
      </c>
      <c r="N217" s="4">
        <v>22375</v>
      </c>
      <c r="O217" s="4">
        <f t="shared" si="14"/>
        <v>18.105969462125444</v>
      </c>
      <c r="P217" s="18">
        <f t="shared" si="15"/>
        <v>20115125</v>
      </c>
      <c r="Q217" s="15" t="str" cm="1">
        <f t="array" ref="Q217">_xlfn.IFS(G217&lt;200,"&lt;₹200",G217&lt;=500,"₹200-₹500",G217&gt;500,"&gt;₹500")</f>
        <v>&gt;₹500</v>
      </c>
      <c r="R217" t="s">
        <v>7297</v>
      </c>
      <c r="S217" t="s">
        <v>7301</v>
      </c>
      <c r="T217" t="s">
        <v>7302</v>
      </c>
    </row>
    <row r="218" spans="1:20" x14ac:dyDescent="0.25">
      <c r="A218" t="s">
        <v>5503</v>
      </c>
      <c r="B218" t="s">
        <v>5504</v>
      </c>
      <c r="C218" t="s">
        <v>13075</v>
      </c>
      <c r="D218" t="s">
        <v>13122</v>
      </c>
      <c r="E218" t="s">
        <v>13123</v>
      </c>
      <c r="F218" t="s">
        <v>13135</v>
      </c>
      <c r="G218" s="17">
        <v>1199</v>
      </c>
      <c r="H218" s="17">
        <v>2499</v>
      </c>
      <c r="I218" s="8">
        <v>0.52</v>
      </c>
      <c r="J218" s="8" t="str">
        <f t="shared" si="12"/>
        <v>Yes</v>
      </c>
      <c r="K218" s="9">
        <v>4</v>
      </c>
      <c r="L218" s="9">
        <v>4</v>
      </c>
      <c r="M218" s="9">
        <f t="shared" si="13"/>
        <v>4</v>
      </c>
      <c r="N218" s="4">
        <v>33584</v>
      </c>
      <c r="O218" s="4">
        <f t="shared" si="14"/>
        <v>18.104581410538845</v>
      </c>
      <c r="P218" s="18">
        <f t="shared" si="15"/>
        <v>40267216</v>
      </c>
      <c r="Q218" s="15" t="str" cm="1">
        <f t="array" ref="Q218">_xlfn.IFS(G218&lt;200,"&lt;₹200",G218&lt;=500,"₹200-₹500",G218&gt;500,"&gt;₹500")</f>
        <v>&gt;₹500</v>
      </c>
      <c r="R218" t="s">
        <v>5505</v>
      </c>
      <c r="S218" t="s">
        <v>5509</v>
      </c>
      <c r="T218" t="s">
        <v>5510</v>
      </c>
    </row>
    <row r="219" spans="1:20" x14ac:dyDescent="0.25">
      <c r="A219" t="s">
        <v>6575</v>
      </c>
      <c r="B219" t="s">
        <v>6576</v>
      </c>
      <c r="C219" t="s">
        <v>13084</v>
      </c>
      <c r="D219" t="s">
        <v>13085</v>
      </c>
      <c r="E219" t="s">
        <v>13196</v>
      </c>
      <c r="F219" t="s">
        <v>13206</v>
      </c>
      <c r="G219" s="17">
        <v>1990</v>
      </c>
      <c r="H219" s="17">
        <v>2595</v>
      </c>
      <c r="I219" s="8">
        <v>0.23</v>
      </c>
      <c r="J219" s="8" t="str">
        <f t="shared" si="12"/>
        <v>No</v>
      </c>
      <c r="K219" s="9">
        <v>4.3</v>
      </c>
      <c r="L219" s="9">
        <v>4</v>
      </c>
      <c r="M219" s="9">
        <f t="shared" si="13"/>
        <v>4.1999999999999993</v>
      </c>
      <c r="N219" s="4">
        <v>20398</v>
      </c>
      <c r="O219" s="4">
        <f t="shared" si="14"/>
        <v>18.100357287427389</v>
      </c>
      <c r="P219" s="18">
        <f t="shared" si="15"/>
        <v>40592020</v>
      </c>
      <c r="Q219" s="15" t="str" cm="1">
        <f t="array" ref="Q219">_xlfn.IFS(G219&lt;200,"&lt;₹200",G219&lt;=500,"₹200-₹500",G219&gt;500,"&gt;₹500")</f>
        <v>&gt;₹500</v>
      </c>
      <c r="R219" t="s">
        <v>6578</v>
      </c>
      <c r="S219" t="s">
        <v>6582</v>
      </c>
      <c r="T219" t="s">
        <v>13054</v>
      </c>
    </row>
    <row r="220" spans="1:20" x14ac:dyDescent="0.25">
      <c r="A220" t="s">
        <v>3658</v>
      </c>
      <c r="B220" t="s">
        <v>3659</v>
      </c>
      <c r="C220" t="s">
        <v>13075</v>
      </c>
      <c r="D220" t="s">
        <v>13113</v>
      </c>
      <c r="E220" t="s">
        <v>13117</v>
      </c>
      <c r="F220" t="s">
        <v>13118</v>
      </c>
      <c r="G220" s="17">
        <v>20999</v>
      </c>
      <c r="H220" s="17">
        <v>26999</v>
      </c>
      <c r="I220" s="8">
        <v>0.22</v>
      </c>
      <c r="J220" s="8" t="str">
        <f t="shared" si="12"/>
        <v>No</v>
      </c>
      <c r="K220" s="9">
        <v>3.9</v>
      </c>
      <c r="L220" s="9">
        <v>4</v>
      </c>
      <c r="M220" s="9">
        <f t="shared" si="13"/>
        <v>4.0941176470588241</v>
      </c>
      <c r="N220" s="4">
        <v>25824</v>
      </c>
      <c r="O220" s="4">
        <f t="shared" si="14"/>
        <v>18.06341217537291</v>
      </c>
      <c r="P220" s="18">
        <f t="shared" si="15"/>
        <v>542278176</v>
      </c>
      <c r="Q220" s="15" t="str" cm="1">
        <f t="array" ref="Q220">_xlfn.IFS(G220&lt;200,"&lt;₹200",G220&lt;=500,"₹200-₹500",G220&gt;500,"&gt;₹500")</f>
        <v>&gt;₹500</v>
      </c>
      <c r="R220" t="s">
        <v>3660</v>
      </c>
      <c r="S220" t="s">
        <v>3374</v>
      </c>
      <c r="T220" t="s">
        <v>3375</v>
      </c>
    </row>
    <row r="221" spans="1:20" x14ac:dyDescent="0.25">
      <c r="A221" t="s">
        <v>3711</v>
      </c>
      <c r="B221" t="s">
        <v>3712</v>
      </c>
      <c r="C221" t="s">
        <v>13075</v>
      </c>
      <c r="D221" t="s">
        <v>13113</v>
      </c>
      <c r="E221" t="s">
        <v>13117</v>
      </c>
      <c r="F221" t="s">
        <v>13118</v>
      </c>
      <c r="G221" s="17">
        <v>22999</v>
      </c>
      <c r="H221" s="17">
        <v>28999</v>
      </c>
      <c r="I221" s="8">
        <v>0.21</v>
      </c>
      <c r="J221" s="8" t="str">
        <f t="shared" si="12"/>
        <v>No</v>
      </c>
      <c r="K221" s="9">
        <v>3.9</v>
      </c>
      <c r="L221" s="9">
        <v>4</v>
      </c>
      <c r="M221" s="9">
        <f t="shared" si="13"/>
        <v>4.0980000000000008</v>
      </c>
      <c r="N221" s="4">
        <v>25824</v>
      </c>
      <c r="O221" s="4">
        <f t="shared" si="14"/>
        <v>18.080541273125419</v>
      </c>
      <c r="P221" s="18">
        <f t="shared" si="15"/>
        <v>593926176</v>
      </c>
      <c r="Q221" s="15" t="str" cm="1">
        <f t="array" ref="Q221">_xlfn.IFS(G221&lt;200,"&lt;₹200",G221&lt;=500,"₹200-₹500",G221&gt;500,"&gt;₹500")</f>
        <v>&gt;₹500</v>
      </c>
      <c r="R221" t="s">
        <v>3713</v>
      </c>
      <c r="S221" t="s">
        <v>3374</v>
      </c>
      <c r="T221" t="s">
        <v>3375</v>
      </c>
    </row>
    <row r="222" spans="1:20" x14ac:dyDescent="0.25">
      <c r="A222" t="s">
        <v>6005</v>
      </c>
      <c r="B222" t="s">
        <v>6006</v>
      </c>
      <c r="C222" t="s">
        <v>13084</v>
      </c>
      <c r="D222" t="s">
        <v>13085</v>
      </c>
      <c r="E222" t="s">
        <v>13172</v>
      </c>
      <c r="F222" t="s">
        <v>13193</v>
      </c>
      <c r="G222" s="17">
        <v>1699</v>
      </c>
      <c r="H222" s="17">
        <v>3999</v>
      </c>
      <c r="I222" s="8">
        <v>0.57999999999999996</v>
      </c>
      <c r="J222" s="8" t="str">
        <f t="shared" si="12"/>
        <v>Yes</v>
      </c>
      <c r="K222" s="9">
        <v>4.2</v>
      </c>
      <c r="L222" s="9">
        <v>4</v>
      </c>
      <c r="M222" s="9">
        <f t="shared" si="13"/>
        <v>4.0999999999999996</v>
      </c>
      <c r="N222" s="4">
        <v>25488</v>
      </c>
      <c r="O222" s="4">
        <f t="shared" si="14"/>
        <v>18.066046468919314</v>
      </c>
      <c r="P222" s="18">
        <f t="shared" si="15"/>
        <v>43304112</v>
      </c>
      <c r="Q222" s="15" t="str" cm="1">
        <f t="array" ref="Q222">_xlfn.IFS(G222&lt;200,"&lt;₹200",G222&lt;=500,"₹200-₹500",G222&gt;500,"&gt;₹500")</f>
        <v>&gt;₹500</v>
      </c>
      <c r="R222" t="s">
        <v>6008</v>
      </c>
      <c r="S222" t="s">
        <v>6012</v>
      </c>
      <c r="T222" t="s">
        <v>6013</v>
      </c>
    </row>
    <row r="223" spans="1:20" x14ac:dyDescent="0.25">
      <c r="A223" t="s">
        <v>3368</v>
      </c>
      <c r="B223" t="s">
        <v>3369</v>
      </c>
      <c r="C223" t="s">
        <v>13075</v>
      </c>
      <c r="D223" t="s">
        <v>13113</v>
      </c>
      <c r="E223" t="s">
        <v>13117</v>
      </c>
      <c r="F223" t="s">
        <v>13118</v>
      </c>
      <c r="G223" s="17">
        <v>19999</v>
      </c>
      <c r="H223" s="17">
        <v>24999</v>
      </c>
      <c r="I223" s="8">
        <v>0.2</v>
      </c>
      <c r="J223" s="8" t="str">
        <f t="shared" si="12"/>
        <v>No</v>
      </c>
      <c r="K223" s="9">
        <v>3.9</v>
      </c>
      <c r="L223" s="9">
        <v>4</v>
      </c>
      <c r="M223" s="9">
        <f t="shared" si="13"/>
        <v>4.1020408163265314</v>
      </c>
      <c r="N223" s="4">
        <v>25824</v>
      </c>
      <c r="O223" s="4">
        <f t="shared" si="14"/>
        <v>18.098369517724969</v>
      </c>
      <c r="P223" s="18">
        <f t="shared" si="15"/>
        <v>516454176</v>
      </c>
      <c r="Q223" s="15" t="str" cm="1">
        <f t="array" ref="Q223">_xlfn.IFS(G223&lt;200,"&lt;₹200",G223&lt;=500,"₹200-₹500",G223&gt;500,"&gt;₹500")</f>
        <v>&gt;₹500</v>
      </c>
      <c r="R223" t="s">
        <v>3370</v>
      </c>
      <c r="S223" t="s">
        <v>3374</v>
      </c>
      <c r="T223" t="s">
        <v>3375</v>
      </c>
    </row>
    <row r="224" spans="1:20" x14ac:dyDescent="0.25">
      <c r="A224" t="s">
        <v>7732</v>
      </c>
      <c r="B224" t="s">
        <v>7733</v>
      </c>
      <c r="C224" t="s">
        <v>13228</v>
      </c>
      <c r="D224" t="s">
        <v>13229</v>
      </c>
      <c r="E224" t="s">
        <v>13230</v>
      </c>
      <c r="F224" t="s">
        <v>13231</v>
      </c>
      <c r="G224" s="17">
        <v>150</v>
      </c>
      <c r="H224" s="17">
        <v>150</v>
      </c>
      <c r="I224" s="8">
        <v>0</v>
      </c>
      <c r="J224" s="8" t="str">
        <f t="shared" si="12"/>
        <v>No</v>
      </c>
      <c r="K224" s="9">
        <v>4.3</v>
      </c>
      <c r="L224" s="9">
        <v>4</v>
      </c>
      <c r="M224" s="9">
        <f t="shared" si="13"/>
        <v>4.3</v>
      </c>
      <c r="N224" s="4">
        <v>15867</v>
      </c>
      <c r="O224" s="4">
        <f t="shared" si="14"/>
        <v>18.062245424749086</v>
      </c>
      <c r="P224" s="18">
        <f t="shared" si="15"/>
        <v>2380050</v>
      </c>
      <c r="Q224" s="15" t="str" cm="1">
        <f t="array" ref="Q224">_xlfn.IFS(G224&lt;200,"&lt;₹200",G224&lt;=500,"₹200-₹500",G224&gt;500,"&gt;₹500")</f>
        <v>&lt;₹200</v>
      </c>
      <c r="R224" t="s">
        <v>7735</v>
      </c>
      <c r="S224" t="s">
        <v>7739</v>
      </c>
      <c r="T224" t="s">
        <v>7740</v>
      </c>
    </row>
    <row r="225" spans="1:20" x14ac:dyDescent="0.25">
      <c r="A225" t="s">
        <v>3693</v>
      </c>
      <c r="B225" t="s">
        <v>3694</v>
      </c>
      <c r="C225" t="s">
        <v>13075</v>
      </c>
      <c r="D225" t="s">
        <v>13092</v>
      </c>
      <c r="E225" t="s">
        <v>13119</v>
      </c>
      <c r="F225" t="s">
        <v>13120</v>
      </c>
      <c r="G225" s="17">
        <v>369</v>
      </c>
      <c r="H225" s="17">
        <v>1600</v>
      </c>
      <c r="I225" s="8">
        <v>0.77</v>
      </c>
      <c r="J225" s="8" t="str">
        <f t="shared" si="12"/>
        <v>Yes</v>
      </c>
      <c r="K225" s="9">
        <v>4</v>
      </c>
      <c r="L225" s="9">
        <v>4</v>
      </c>
      <c r="M225" s="9">
        <f t="shared" si="13"/>
        <v>4</v>
      </c>
      <c r="N225" s="4">
        <v>32625</v>
      </c>
      <c r="O225" s="4">
        <f t="shared" si="14"/>
        <v>18.054255327402352</v>
      </c>
      <c r="P225" s="18">
        <f t="shared" si="15"/>
        <v>12038625</v>
      </c>
      <c r="Q225" s="15" t="str" cm="1">
        <f t="array" ref="Q225">_xlfn.IFS(G225&lt;200,"&lt;₹200",G225&lt;=500,"₹200-₹500",G225&gt;500,"&gt;₹500")</f>
        <v>₹200-₹500</v>
      </c>
      <c r="R225" t="s">
        <v>3695</v>
      </c>
      <c r="S225" t="s">
        <v>3699</v>
      </c>
      <c r="T225" t="s">
        <v>3700</v>
      </c>
    </row>
    <row r="226" spans="1:20" x14ac:dyDescent="0.25">
      <c r="A226" t="s">
        <v>4026</v>
      </c>
      <c r="B226" t="s">
        <v>4027</v>
      </c>
      <c r="C226" t="s">
        <v>13075</v>
      </c>
      <c r="D226" t="s">
        <v>13113</v>
      </c>
      <c r="E226" t="s">
        <v>13114</v>
      </c>
      <c r="F226" t="s">
        <v>13115</v>
      </c>
      <c r="G226" s="17">
        <v>499</v>
      </c>
      <c r="H226" s="17">
        <v>599</v>
      </c>
      <c r="I226" s="8">
        <v>0.17</v>
      </c>
      <c r="J226" s="8" t="str">
        <f t="shared" si="12"/>
        <v>No</v>
      </c>
      <c r="K226" s="9">
        <v>4.2</v>
      </c>
      <c r="L226" s="9">
        <v>4</v>
      </c>
      <c r="M226" s="9">
        <f t="shared" si="13"/>
        <v>4.1565217391304357</v>
      </c>
      <c r="N226" s="4">
        <v>21916</v>
      </c>
      <c r="O226" s="4">
        <f t="shared" si="14"/>
        <v>18.042551038675658</v>
      </c>
      <c r="P226" s="18">
        <f t="shared" si="15"/>
        <v>10936084</v>
      </c>
      <c r="Q226" s="15" t="str" cm="1">
        <f t="array" ref="Q226">_xlfn.IFS(G226&lt;200,"&lt;₹200",G226&lt;=500,"₹200-₹500",G226&gt;500,"&gt;₹500")</f>
        <v>₹200-₹500</v>
      </c>
      <c r="R226" t="s">
        <v>4028</v>
      </c>
      <c r="S226" t="s">
        <v>4032</v>
      </c>
      <c r="T226" t="s">
        <v>4033</v>
      </c>
    </row>
    <row r="227" spans="1:20" x14ac:dyDescent="0.25">
      <c r="A227" t="s">
        <v>8615</v>
      </c>
      <c r="B227" t="s">
        <v>8616</v>
      </c>
      <c r="C227" t="s">
        <v>13156</v>
      </c>
      <c r="D227" t="s">
        <v>13247</v>
      </c>
      <c r="E227" t="s">
        <v>13248</v>
      </c>
      <c r="F227" t="s">
        <v>13249</v>
      </c>
      <c r="G227" s="17">
        <v>749</v>
      </c>
      <c r="H227" s="17">
        <v>1245</v>
      </c>
      <c r="I227" s="8">
        <v>0.4</v>
      </c>
      <c r="J227" s="8" t="str">
        <f t="shared" si="12"/>
        <v>No</v>
      </c>
      <c r="K227" s="9">
        <v>3.9</v>
      </c>
      <c r="L227" s="9">
        <v>4</v>
      </c>
      <c r="M227" s="9">
        <f t="shared" si="13"/>
        <v>4.0034482758620689</v>
      </c>
      <c r="N227" s="4">
        <v>31783</v>
      </c>
      <c r="O227" s="4">
        <f t="shared" si="14"/>
        <v>18.024359065265248</v>
      </c>
      <c r="P227" s="18">
        <f t="shared" si="15"/>
        <v>23805467</v>
      </c>
      <c r="Q227" s="15" t="str" cm="1">
        <f t="array" ref="Q227">_xlfn.IFS(G227&lt;200,"&lt;₹200",G227&lt;=500,"₹200-₹500",G227&gt;500,"&gt;₹500")</f>
        <v>&gt;₹500</v>
      </c>
      <c r="R227" t="s">
        <v>8617</v>
      </c>
      <c r="S227" t="s">
        <v>8621</v>
      </c>
      <c r="T227" t="s">
        <v>8622</v>
      </c>
    </row>
    <row r="228" spans="1:20" x14ac:dyDescent="0.25">
      <c r="A228" t="s">
        <v>5806</v>
      </c>
      <c r="B228" t="s">
        <v>5807</v>
      </c>
      <c r="C228" t="s">
        <v>13075</v>
      </c>
      <c r="D228" t="s">
        <v>13122</v>
      </c>
      <c r="E228" t="s">
        <v>13123</v>
      </c>
      <c r="F228" t="s">
        <v>13124</v>
      </c>
      <c r="G228" s="17">
        <v>799</v>
      </c>
      <c r="H228" s="17">
        <v>1499</v>
      </c>
      <c r="I228" s="8">
        <v>0.47</v>
      </c>
      <c r="J228" s="8" t="str">
        <f t="shared" si="12"/>
        <v>No</v>
      </c>
      <c r="K228" s="9">
        <v>4.0999999999999996</v>
      </c>
      <c r="L228" s="9">
        <v>4</v>
      </c>
      <c r="M228" s="9">
        <f t="shared" si="13"/>
        <v>3.8071428571428574</v>
      </c>
      <c r="N228" s="4">
        <v>53648</v>
      </c>
      <c r="O228" s="4">
        <f t="shared" si="14"/>
        <v>18.006116781901941</v>
      </c>
      <c r="P228" s="18">
        <f t="shared" si="15"/>
        <v>42864752</v>
      </c>
      <c r="Q228" s="15" t="str" cm="1">
        <f t="array" ref="Q228">_xlfn.IFS(G228&lt;200,"&lt;₹200",G228&lt;=500,"₹200-₹500",G228&gt;500,"&gt;₹500")</f>
        <v>&gt;₹500</v>
      </c>
      <c r="R228" t="s">
        <v>5808</v>
      </c>
      <c r="S228" t="s">
        <v>5812</v>
      </c>
      <c r="T228" t="s">
        <v>5813</v>
      </c>
    </row>
    <row r="229" spans="1:20" x14ac:dyDescent="0.25">
      <c r="A229" t="s">
        <v>9221</v>
      </c>
      <c r="B229" t="s">
        <v>9222</v>
      </c>
      <c r="C229" t="s">
        <v>13156</v>
      </c>
      <c r="D229" t="s">
        <v>13247</v>
      </c>
      <c r="E229" t="s">
        <v>13248</v>
      </c>
      <c r="F229" t="s">
        <v>13273</v>
      </c>
      <c r="G229" s="17">
        <v>349</v>
      </c>
      <c r="H229" s="17">
        <v>999</v>
      </c>
      <c r="I229" s="8">
        <v>0.65</v>
      </c>
      <c r="J229" s="8" t="str">
        <f t="shared" si="12"/>
        <v>Yes</v>
      </c>
      <c r="K229" s="9">
        <v>4</v>
      </c>
      <c r="L229" s="9">
        <v>4</v>
      </c>
      <c r="M229" s="9">
        <f t="shared" si="13"/>
        <v>4.2909090909090901</v>
      </c>
      <c r="N229" s="4">
        <v>15646</v>
      </c>
      <c r="O229" s="4">
        <f t="shared" si="14"/>
        <v>17.997922463364247</v>
      </c>
      <c r="P229" s="18">
        <f t="shared" si="15"/>
        <v>5460454</v>
      </c>
      <c r="Q229" s="15" t="str" cm="1">
        <f t="array" ref="Q229">_xlfn.IFS(G229&lt;200,"&lt;₹200",G229&lt;=500,"₹200-₹500",G229&gt;500,"&gt;₹500")</f>
        <v>₹200-₹500</v>
      </c>
      <c r="R229" t="s">
        <v>9223</v>
      </c>
      <c r="S229" t="s">
        <v>9227</v>
      </c>
      <c r="T229" t="s">
        <v>9228</v>
      </c>
    </row>
    <row r="230" spans="1:20" x14ac:dyDescent="0.25">
      <c r="A230" t="s">
        <v>6885</v>
      </c>
      <c r="B230" t="s">
        <v>6886</v>
      </c>
      <c r="C230" t="s">
        <v>13075</v>
      </c>
      <c r="D230" t="s">
        <v>13111</v>
      </c>
      <c r="E230" t="s">
        <v>13112</v>
      </c>
      <c r="F230" t="s">
        <v>13112</v>
      </c>
      <c r="G230" s="17">
        <v>1999</v>
      </c>
      <c r="H230" s="17">
        <v>7999</v>
      </c>
      <c r="I230" s="8">
        <v>0.75</v>
      </c>
      <c r="J230" s="8" t="str">
        <f t="shared" si="12"/>
        <v>Yes</v>
      </c>
      <c r="K230" s="9">
        <v>4.2</v>
      </c>
      <c r="L230" s="9">
        <v>4</v>
      </c>
      <c r="M230" s="9">
        <f t="shared" si="13"/>
        <v>3.9981481481481489</v>
      </c>
      <c r="N230" s="4">
        <v>31305</v>
      </c>
      <c r="O230" s="4">
        <f t="shared" si="14"/>
        <v>17.974185087365029</v>
      </c>
      <c r="P230" s="18">
        <f t="shared" si="15"/>
        <v>62578695</v>
      </c>
      <c r="Q230" s="15" t="str" cm="1">
        <f t="array" ref="Q230">_xlfn.IFS(G230&lt;200,"&lt;₹200",G230&lt;=500,"₹200-₹500",G230&gt;500,"&gt;₹500")</f>
        <v>&gt;₹500</v>
      </c>
      <c r="R230" t="s">
        <v>6887</v>
      </c>
      <c r="S230" t="s">
        <v>6891</v>
      </c>
      <c r="T230" t="s">
        <v>6892</v>
      </c>
    </row>
    <row r="231" spans="1:20" x14ac:dyDescent="0.25">
      <c r="A231" t="s">
        <v>6855</v>
      </c>
      <c r="B231" t="s">
        <v>6856</v>
      </c>
      <c r="C231" t="s">
        <v>13084</v>
      </c>
      <c r="D231" t="s">
        <v>13088</v>
      </c>
      <c r="E231" t="s">
        <v>13179</v>
      </c>
      <c r="F231" t="s">
        <v>13179</v>
      </c>
      <c r="G231" s="17">
        <v>1799</v>
      </c>
      <c r="H231" s="17">
        <v>2911</v>
      </c>
      <c r="I231" s="8">
        <v>0.38</v>
      </c>
      <c r="J231" s="8" t="str">
        <f t="shared" si="12"/>
        <v>No</v>
      </c>
      <c r="K231" s="9">
        <v>4.3</v>
      </c>
      <c r="L231" s="9">
        <v>4</v>
      </c>
      <c r="M231" s="9">
        <f t="shared" si="13"/>
        <v>4.1714285714285717</v>
      </c>
      <c r="N231" s="4">
        <v>20342</v>
      </c>
      <c r="O231" s="4">
        <f t="shared" si="14"/>
        <v>17.972245424803262</v>
      </c>
      <c r="P231" s="18">
        <f t="shared" si="15"/>
        <v>36595258</v>
      </c>
      <c r="Q231" s="15" t="str" cm="1">
        <f t="array" ref="Q231">_xlfn.IFS(G231&lt;200,"&lt;₹200",G231&lt;=500,"₹200-₹500",G231&gt;500,"&gt;₹500")</f>
        <v>&gt;₹500</v>
      </c>
      <c r="R231" t="s">
        <v>6857</v>
      </c>
      <c r="S231" t="s">
        <v>6861</v>
      </c>
      <c r="T231" t="s">
        <v>6862</v>
      </c>
    </row>
    <row r="232" spans="1:20" x14ac:dyDescent="0.25">
      <c r="A232" t="s">
        <v>6502</v>
      </c>
      <c r="B232" t="s">
        <v>6503</v>
      </c>
      <c r="C232" t="s">
        <v>13075</v>
      </c>
      <c r="D232" t="s">
        <v>13122</v>
      </c>
      <c r="E232" t="s">
        <v>13204</v>
      </c>
      <c r="F232" t="s">
        <v>13204</v>
      </c>
      <c r="G232" s="17">
        <v>119</v>
      </c>
      <c r="H232" s="17">
        <v>499</v>
      </c>
      <c r="I232" s="8">
        <v>0.76</v>
      </c>
      <c r="J232" s="8" t="str">
        <f t="shared" si="12"/>
        <v>Yes</v>
      </c>
      <c r="K232" s="9">
        <v>4.3</v>
      </c>
      <c r="L232" s="9">
        <v>4</v>
      </c>
      <c r="M232" s="9">
        <f t="shared" si="13"/>
        <v>4.3</v>
      </c>
      <c r="N232" s="4">
        <v>15032</v>
      </c>
      <c r="O232" s="4">
        <f t="shared" si="14"/>
        <v>17.961296327087201</v>
      </c>
      <c r="P232" s="18">
        <f t="shared" si="15"/>
        <v>1788808</v>
      </c>
      <c r="Q232" s="15" t="str" cm="1">
        <f t="array" ref="Q232">_xlfn.IFS(G232&lt;200,"&lt;₹200",G232&lt;=500,"₹200-₹500",G232&gt;500,"&gt;₹500")</f>
        <v>&lt;₹200</v>
      </c>
      <c r="R232" t="s">
        <v>6505</v>
      </c>
      <c r="S232" t="s">
        <v>6509</v>
      </c>
      <c r="T232" t="s">
        <v>6510</v>
      </c>
    </row>
    <row r="233" spans="1:20" x14ac:dyDescent="0.25">
      <c r="A233" t="s">
        <v>5540</v>
      </c>
      <c r="B233" t="s">
        <v>5541</v>
      </c>
      <c r="C233" t="s">
        <v>13084</v>
      </c>
      <c r="D233" t="s">
        <v>13085</v>
      </c>
      <c r="E233" t="s">
        <v>13136</v>
      </c>
      <c r="F233" t="s">
        <v>13144</v>
      </c>
      <c r="G233" s="17">
        <v>656</v>
      </c>
      <c r="H233" s="17">
        <v>1499</v>
      </c>
      <c r="I233" s="8">
        <v>0.56000000000000005</v>
      </c>
      <c r="J233" s="8" t="str">
        <f t="shared" si="12"/>
        <v>Yes</v>
      </c>
      <c r="K233" s="9">
        <v>4.3</v>
      </c>
      <c r="L233" s="9">
        <v>4</v>
      </c>
      <c r="M233" s="9">
        <f t="shared" si="13"/>
        <v>4.0642857142857141</v>
      </c>
      <c r="N233" s="4">
        <v>25903</v>
      </c>
      <c r="O233" s="4">
        <f t="shared" si="14"/>
        <v>17.937183764799219</v>
      </c>
      <c r="P233" s="18">
        <f t="shared" si="15"/>
        <v>16992368</v>
      </c>
      <c r="Q233" s="15" t="str" cm="1">
        <f t="array" ref="Q233">_xlfn.IFS(G233&lt;200,"&lt;₹200",G233&lt;=500,"₹200-₹500",G233&gt;500,"&gt;₹500")</f>
        <v>&gt;₹500</v>
      </c>
      <c r="R233" t="s">
        <v>5542</v>
      </c>
      <c r="S233" t="s">
        <v>5546</v>
      </c>
      <c r="T233" t="s">
        <v>5547</v>
      </c>
    </row>
    <row r="234" spans="1:20" x14ac:dyDescent="0.25">
      <c r="A234" t="s">
        <v>6187</v>
      </c>
      <c r="B234" t="s">
        <v>6188</v>
      </c>
      <c r="C234" t="s">
        <v>13075</v>
      </c>
      <c r="D234" t="s">
        <v>13098</v>
      </c>
      <c r="E234" t="s">
        <v>13108</v>
      </c>
      <c r="F234" t="s">
        <v>13198</v>
      </c>
      <c r="G234" s="17">
        <v>899</v>
      </c>
      <c r="H234" s="17">
        <v>1999</v>
      </c>
      <c r="I234" s="8">
        <v>0.55000000000000004</v>
      </c>
      <c r="J234" s="8" t="str">
        <f t="shared" si="12"/>
        <v>Yes</v>
      </c>
      <c r="K234" s="9">
        <v>4.0999999999999996</v>
      </c>
      <c r="L234" s="9">
        <v>4</v>
      </c>
      <c r="M234" s="9">
        <f t="shared" si="13"/>
        <v>4</v>
      </c>
      <c r="N234" s="4">
        <v>30469</v>
      </c>
      <c r="O234" s="4">
        <f t="shared" si="14"/>
        <v>17.935489816890694</v>
      </c>
      <c r="P234" s="18">
        <f t="shared" si="15"/>
        <v>27391631</v>
      </c>
      <c r="Q234" s="15" t="str" cm="1">
        <f t="array" ref="Q234">_xlfn.IFS(G234&lt;200,"&lt;₹200",G234&lt;=500,"₹200-₹500",G234&gt;500,"&gt;₹500")</f>
        <v>&gt;₹500</v>
      </c>
      <c r="R234" t="s">
        <v>6190</v>
      </c>
      <c r="S234" t="s">
        <v>6194</v>
      </c>
      <c r="T234" t="s">
        <v>6195</v>
      </c>
    </row>
    <row r="235" spans="1:20" x14ac:dyDescent="0.25">
      <c r="A235" t="s">
        <v>292</v>
      </c>
      <c r="B235" t="s">
        <v>293</v>
      </c>
      <c r="C235" t="s">
        <v>13084</v>
      </c>
      <c r="D235" t="s">
        <v>13085</v>
      </c>
      <c r="E235" t="s">
        <v>13086</v>
      </c>
      <c r="F235" t="s">
        <v>13087</v>
      </c>
      <c r="G235" s="17">
        <v>299</v>
      </c>
      <c r="H235" s="17">
        <v>999</v>
      </c>
      <c r="I235" s="8">
        <v>0.7</v>
      </c>
      <c r="J235" s="8" t="str">
        <f t="shared" si="12"/>
        <v>Yes</v>
      </c>
      <c r="K235" s="9">
        <v>4.3</v>
      </c>
      <c r="L235" s="9">
        <v>4</v>
      </c>
      <c r="M235" s="9">
        <f t="shared" si="13"/>
        <v>4.1490196078431385</v>
      </c>
      <c r="N235" s="4">
        <v>20850</v>
      </c>
      <c r="O235" s="4">
        <f t="shared" si="14"/>
        <v>17.920142148243869</v>
      </c>
      <c r="P235" s="18">
        <f t="shared" si="15"/>
        <v>6234150</v>
      </c>
      <c r="Q235" s="15" t="str" cm="1">
        <f t="array" ref="Q235">_xlfn.IFS(G235&lt;200,"&lt;₹200",G235&lt;=500,"₹200-₹500",G235&gt;500,"&gt;₹500")</f>
        <v>₹200-₹500</v>
      </c>
      <c r="R235" t="s">
        <v>294</v>
      </c>
      <c r="S235" t="s">
        <v>298</v>
      </c>
      <c r="T235" t="s">
        <v>299</v>
      </c>
    </row>
    <row r="236" spans="1:20" x14ac:dyDescent="0.25">
      <c r="A236" t="s">
        <v>1011</v>
      </c>
      <c r="B236" t="s">
        <v>1012</v>
      </c>
      <c r="C236" t="s">
        <v>13084</v>
      </c>
      <c r="D236" t="s">
        <v>13085</v>
      </c>
      <c r="E236" t="s">
        <v>13086</v>
      </c>
      <c r="F236" t="s">
        <v>13087</v>
      </c>
      <c r="G236" s="17">
        <v>273.10000000000002</v>
      </c>
      <c r="H236" s="17">
        <v>999</v>
      </c>
      <c r="I236" s="8">
        <v>0.73</v>
      </c>
      <c r="J236" s="8" t="str">
        <f t="shared" si="12"/>
        <v>Yes</v>
      </c>
      <c r="K236" s="9">
        <v>4.3</v>
      </c>
      <c r="L236" s="9">
        <v>4</v>
      </c>
      <c r="M236" s="9">
        <f t="shared" si="13"/>
        <v>4.1480263157894743</v>
      </c>
      <c r="N236" s="4">
        <v>20850</v>
      </c>
      <c r="O236" s="4">
        <f t="shared" si="14"/>
        <v>17.915851993826973</v>
      </c>
      <c r="P236" s="18">
        <f t="shared" si="15"/>
        <v>5694135.0000000009</v>
      </c>
      <c r="Q236" s="15" t="str" cm="1">
        <f t="array" ref="Q236">_xlfn.IFS(G236&lt;200,"&lt;₹200",G236&lt;=500,"₹200-₹500",G236&gt;500,"&gt;₹500")</f>
        <v>₹200-₹500</v>
      </c>
      <c r="R236" t="s">
        <v>1013</v>
      </c>
      <c r="S236" t="s">
        <v>298</v>
      </c>
      <c r="T236" t="s">
        <v>299</v>
      </c>
    </row>
    <row r="237" spans="1:20" x14ac:dyDescent="0.25">
      <c r="A237" t="s">
        <v>1257</v>
      </c>
      <c r="B237" t="s">
        <v>1258</v>
      </c>
      <c r="C237" t="s">
        <v>13084</v>
      </c>
      <c r="D237" t="s">
        <v>13085</v>
      </c>
      <c r="E237" t="s">
        <v>13086</v>
      </c>
      <c r="F237" t="s">
        <v>13087</v>
      </c>
      <c r="G237" s="17">
        <v>349</v>
      </c>
      <c r="H237" s="17">
        <v>699</v>
      </c>
      <c r="I237" s="8">
        <v>0.5</v>
      </c>
      <c r="J237" s="8" t="str">
        <f t="shared" si="12"/>
        <v>Yes</v>
      </c>
      <c r="K237" s="9">
        <v>4.3</v>
      </c>
      <c r="L237" s="9">
        <v>4</v>
      </c>
      <c r="M237" s="9">
        <f t="shared" si="13"/>
        <v>4.1470198675496688</v>
      </c>
      <c r="N237" s="4">
        <v>20850</v>
      </c>
      <c r="O237" s="4">
        <f t="shared" si="14"/>
        <v>17.911505016172764</v>
      </c>
      <c r="P237" s="18">
        <f t="shared" si="15"/>
        <v>7276650</v>
      </c>
      <c r="Q237" s="15" t="str" cm="1">
        <f t="array" ref="Q237">_xlfn.IFS(G237&lt;200,"&lt;₹200",G237&lt;=500,"₹200-₹500",G237&gt;500,"&gt;₹500")</f>
        <v>₹200-₹500</v>
      </c>
      <c r="R237" t="s">
        <v>1259</v>
      </c>
      <c r="S237" t="s">
        <v>298</v>
      </c>
      <c r="T237" t="s">
        <v>299</v>
      </c>
    </row>
    <row r="238" spans="1:20" x14ac:dyDescent="0.25">
      <c r="A238" t="s">
        <v>7900</v>
      </c>
      <c r="B238" t="s">
        <v>7901</v>
      </c>
      <c r="C238" t="s">
        <v>13075</v>
      </c>
      <c r="D238" t="s">
        <v>13111</v>
      </c>
      <c r="E238" t="s">
        <v>13112</v>
      </c>
      <c r="F238" t="s">
        <v>13112</v>
      </c>
      <c r="G238" s="17">
        <v>5998</v>
      </c>
      <c r="H238" s="17">
        <v>7999</v>
      </c>
      <c r="I238" s="8">
        <v>0.25</v>
      </c>
      <c r="J238" s="8" t="str">
        <f t="shared" si="12"/>
        <v>No</v>
      </c>
      <c r="K238" s="9">
        <v>4.2</v>
      </c>
      <c r="L238" s="9">
        <v>4</v>
      </c>
      <c r="M238" s="9">
        <f t="shared" si="13"/>
        <v>3.9943396226415095</v>
      </c>
      <c r="N238" s="4">
        <v>30355</v>
      </c>
      <c r="O238" s="4">
        <f t="shared" si="14"/>
        <v>17.903606981084636</v>
      </c>
      <c r="P238" s="18">
        <f t="shared" si="15"/>
        <v>182069290</v>
      </c>
      <c r="Q238" s="15" t="str" cm="1">
        <f t="array" ref="Q238">_xlfn.IFS(G238&lt;200,"&lt;₹200",G238&lt;=500,"₹200-₹500",G238&gt;500,"&gt;₹500")</f>
        <v>&gt;₹500</v>
      </c>
      <c r="R238" t="s">
        <v>7902</v>
      </c>
      <c r="S238" t="s">
        <v>7906</v>
      </c>
      <c r="T238" t="s">
        <v>7907</v>
      </c>
    </row>
    <row r="239" spans="1:20" x14ac:dyDescent="0.25">
      <c r="A239" t="s">
        <v>6875</v>
      </c>
      <c r="B239" t="s">
        <v>6876</v>
      </c>
      <c r="C239" t="s">
        <v>13084</v>
      </c>
      <c r="D239" t="s">
        <v>13085</v>
      </c>
      <c r="E239" t="s">
        <v>13136</v>
      </c>
      <c r="F239" t="s">
        <v>13144</v>
      </c>
      <c r="G239" s="17">
        <v>599</v>
      </c>
      <c r="H239" s="17">
        <v>599</v>
      </c>
      <c r="I239" s="8">
        <v>0</v>
      </c>
      <c r="J239" s="8" t="str">
        <f t="shared" si="12"/>
        <v>No</v>
      </c>
      <c r="K239" s="9">
        <v>4</v>
      </c>
      <c r="L239" s="9">
        <v>4</v>
      </c>
      <c r="M239" s="9">
        <f t="shared" si="13"/>
        <v>4.046153846153846</v>
      </c>
      <c r="N239" s="4">
        <v>26423</v>
      </c>
      <c r="O239" s="4">
        <f t="shared" si="14"/>
        <v>17.89208648399574</v>
      </c>
      <c r="P239" s="18">
        <f t="shared" si="15"/>
        <v>15827377</v>
      </c>
      <c r="Q239" s="15" t="str" cm="1">
        <f t="array" ref="Q239">_xlfn.IFS(G239&lt;200,"&lt;₹200",G239&lt;=500,"₹200-₹500",G239&gt;500,"&gt;₹500")</f>
        <v>&gt;₹500</v>
      </c>
      <c r="R239" t="s">
        <v>6877</v>
      </c>
      <c r="S239" t="s">
        <v>6881</v>
      </c>
      <c r="T239" t="s">
        <v>6882</v>
      </c>
    </row>
    <row r="240" spans="1:20" x14ac:dyDescent="0.25">
      <c r="A240" t="s">
        <v>6292</v>
      </c>
      <c r="B240" t="s">
        <v>6293</v>
      </c>
      <c r="C240" t="s">
        <v>13084</v>
      </c>
      <c r="D240" t="s">
        <v>13085</v>
      </c>
      <c r="E240" t="s">
        <v>13141</v>
      </c>
      <c r="F240" t="s">
        <v>13159</v>
      </c>
      <c r="G240" s="17">
        <v>1299</v>
      </c>
      <c r="H240" s="17">
        <v>1599</v>
      </c>
      <c r="I240" s="8">
        <v>0.19</v>
      </c>
      <c r="J240" s="8" t="str">
        <f t="shared" si="12"/>
        <v>No</v>
      </c>
      <c r="K240" s="9">
        <v>4.3</v>
      </c>
      <c r="L240" s="9">
        <v>4</v>
      </c>
      <c r="M240" s="9">
        <f t="shared" si="13"/>
        <v>4.0333333333333323</v>
      </c>
      <c r="N240" s="4">
        <v>27223</v>
      </c>
      <c r="O240" s="4">
        <f t="shared" si="14"/>
        <v>17.887639475553932</v>
      </c>
      <c r="P240" s="18">
        <f t="shared" si="15"/>
        <v>35362677</v>
      </c>
      <c r="Q240" s="15" t="str" cm="1">
        <f t="array" ref="Q240">_xlfn.IFS(G240&lt;200,"&lt;₹200",G240&lt;=500,"₹200-₹500",G240&gt;500,"&gt;₹500")</f>
        <v>&gt;₹500</v>
      </c>
      <c r="R240" t="s">
        <v>6294</v>
      </c>
      <c r="S240" t="s">
        <v>6298</v>
      </c>
      <c r="T240" t="s">
        <v>6299</v>
      </c>
    </row>
    <row r="241" spans="1:20" x14ac:dyDescent="0.25">
      <c r="A241" t="s">
        <v>4721</v>
      </c>
      <c r="B241" t="s">
        <v>4722</v>
      </c>
      <c r="C241" t="s">
        <v>13075</v>
      </c>
      <c r="D241" t="s">
        <v>13111</v>
      </c>
      <c r="E241" t="s">
        <v>13112</v>
      </c>
      <c r="F241" t="s">
        <v>13112</v>
      </c>
      <c r="G241" s="17">
        <v>1999</v>
      </c>
      <c r="H241" s="17">
        <v>3999</v>
      </c>
      <c r="I241" s="8">
        <v>0.5</v>
      </c>
      <c r="J241" s="8" t="str">
        <f t="shared" si="12"/>
        <v>Yes</v>
      </c>
      <c r="K241" s="9">
        <v>4</v>
      </c>
      <c r="L241" s="9">
        <v>4</v>
      </c>
      <c r="M241" s="9">
        <f t="shared" si="13"/>
        <v>3.9903846153846159</v>
      </c>
      <c r="N241" s="4">
        <v>30254</v>
      </c>
      <c r="O241" s="4">
        <f t="shared" si="14"/>
        <v>17.880104041023131</v>
      </c>
      <c r="P241" s="18">
        <f t="shared" si="15"/>
        <v>60477746</v>
      </c>
      <c r="Q241" s="15" t="str" cm="1">
        <f t="array" ref="Q241">_xlfn.IFS(G241&lt;200,"&lt;₹200",G241&lt;=500,"₹200-₹500",G241&gt;500,"&gt;₹500")</f>
        <v>&gt;₹500</v>
      </c>
      <c r="R241" t="s">
        <v>4723</v>
      </c>
      <c r="S241" t="s">
        <v>4727</v>
      </c>
      <c r="T241" t="s">
        <v>4728</v>
      </c>
    </row>
    <row r="242" spans="1:20" x14ac:dyDescent="0.25">
      <c r="A242" t="s">
        <v>3171</v>
      </c>
      <c r="B242" t="s">
        <v>3172</v>
      </c>
      <c r="C242" t="s">
        <v>13075</v>
      </c>
      <c r="D242" t="s">
        <v>13111</v>
      </c>
      <c r="E242" t="s">
        <v>13112</v>
      </c>
      <c r="F242" t="s">
        <v>13112</v>
      </c>
      <c r="G242" s="17">
        <v>1599</v>
      </c>
      <c r="H242" s="17">
        <v>3999</v>
      </c>
      <c r="I242" s="8">
        <v>0.6</v>
      </c>
      <c r="J242" s="8" t="str">
        <f t="shared" si="12"/>
        <v>Yes</v>
      </c>
      <c r="K242" s="9">
        <v>4</v>
      </c>
      <c r="L242" s="9">
        <v>4</v>
      </c>
      <c r="M242" s="9">
        <f t="shared" si="13"/>
        <v>3.9901960784313735</v>
      </c>
      <c r="N242" s="4">
        <v>30254</v>
      </c>
      <c r="O242" s="4">
        <f t="shared" si="14"/>
        <v>17.879259245179004</v>
      </c>
      <c r="P242" s="18">
        <f t="shared" si="15"/>
        <v>48376146</v>
      </c>
      <c r="Q242" s="15" t="str" cm="1">
        <f t="array" ref="Q242">_xlfn.IFS(G242&lt;200,"&lt;₹200",G242&lt;=500,"₹200-₹500",G242&gt;500,"&gt;₹500")</f>
        <v>&gt;₹500</v>
      </c>
      <c r="R242" t="s">
        <v>3173</v>
      </c>
      <c r="S242" t="s">
        <v>3177</v>
      </c>
      <c r="T242" t="s">
        <v>3178</v>
      </c>
    </row>
    <row r="243" spans="1:20" x14ac:dyDescent="0.25">
      <c r="A243" t="s">
        <v>3398</v>
      </c>
      <c r="B243" t="s">
        <v>3399</v>
      </c>
      <c r="C243" t="s">
        <v>13075</v>
      </c>
      <c r="D243" t="s">
        <v>13111</v>
      </c>
      <c r="E243" t="s">
        <v>13112</v>
      </c>
      <c r="F243" t="s">
        <v>13112</v>
      </c>
      <c r="G243" s="17">
        <v>1999</v>
      </c>
      <c r="H243" s="17">
        <v>3990</v>
      </c>
      <c r="I243" s="8">
        <v>0.5</v>
      </c>
      <c r="J243" s="8" t="str">
        <f t="shared" si="12"/>
        <v>Yes</v>
      </c>
      <c r="K243" s="9">
        <v>4</v>
      </c>
      <c r="L243" s="9">
        <v>4</v>
      </c>
      <c r="M243" s="9">
        <f t="shared" si="13"/>
        <v>3.9900000000000011</v>
      </c>
      <c r="N243" s="4">
        <v>30254</v>
      </c>
      <c r="O243" s="4">
        <f t="shared" si="14"/>
        <v>17.878380657501108</v>
      </c>
      <c r="P243" s="18">
        <f t="shared" si="15"/>
        <v>60477746</v>
      </c>
      <c r="Q243" s="15" t="str" cm="1">
        <f t="array" ref="Q243">_xlfn.IFS(G243&lt;200,"&lt;₹200",G243&lt;=500,"₹200-₹500",G243&gt;500,"&gt;₹500")</f>
        <v>&gt;₹500</v>
      </c>
      <c r="R243" t="s">
        <v>3400</v>
      </c>
      <c r="S243" t="s">
        <v>3177</v>
      </c>
      <c r="T243" t="s">
        <v>3178</v>
      </c>
    </row>
    <row r="244" spans="1:20" x14ac:dyDescent="0.25">
      <c r="A244" t="s">
        <v>3552</v>
      </c>
      <c r="B244" t="s">
        <v>3231</v>
      </c>
      <c r="C244" t="s">
        <v>13075</v>
      </c>
      <c r="D244" t="s">
        <v>13113</v>
      </c>
      <c r="E244" t="s">
        <v>13117</v>
      </c>
      <c r="F244" t="s">
        <v>13118</v>
      </c>
      <c r="G244" s="17">
        <v>16999</v>
      </c>
      <c r="H244" s="17">
        <v>24999</v>
      </c>
      <c r="I244" s="8">
        <v>0.32</v>
      </c>
      <c r="J244" s="8" t="str">
        <f t="shared" si="12"/>
        <v>No</v>
      </c>
      <c r="K244" s="9">
        <v>4.0999999999999996</v>
      </c>
      <c r="L244" s="9">
        <v>4</v>
      </c>
      <c r="M244" s="9">
        <f t="shared" si="13"/>
        <v>4.1062500000000002</v>
      </c>
      <c r="N244" s="4">
        <v>22318</v>
      </c>
      <c r="O244" s="4">
        <f t="shared" si="14"/>
        <v>17.856745619061641</v>
      </c>
      <c r="P244" s="18">
        <f t="shared" si="15"/>
        <v>379383682</v>
      </c>
      <c r="Q244" s="15" t="str" cm="1">
        <f t="array" ref="Q244">_xlfn.IFS(G244&lt;200,"&lt;₹200",G244&lt;=500,"₹200-₹500",G244&gt;500,"&gt;₹500")</f>
        <v>&gt;₹500</v>
      </c>
      <c r="R244" t="s">
        <v>3232</v>
      </c>
      <c r="S244" t="s">
        <v>3197</v>
      </c>
      <c r="T244" t="s">
        <v>3198</v>
      </c>
    </row>
    <row r="245" spans="1:20" x14ac:dyDescent="0.25">
      <c r="A245" t="s">
        <v>3230</v>
      </c>
      <c r="B245" t="s">
        <v>3231</v>
      </c>
      <c r="C245" t="s">
        <v>13075</v>
      </c>
      <c r="D245" t="s">
        <v>13113</v>
      </c>
      <c r="E245" t="s">
        <v>13117</v>
      </c>
      <c r="F245" t="s">
        <v>13118</v>
      </c>
      <c r="G245" s="17">
        <v>16999</v>
      </c>
      <c r="H245" s="17">
        <v>24999</v>
      </c>
      <c r="I245" s="8">
        <v>0.32</v>
      </c>
      <c r="J245" s="8" t="str">
        <f t="shared" si="12"/>
        <v>No</v>
      </c>
      <c r="K245" s="9">
        <v>4.0999999999999996</v>
      </c>
      <c r="L245" s="9">
        <v>4</v>
      </c>
      <c r="M245" s="9">
        <f t="shared" si="13"/>
        <v>4.1063829787234045</v>
      </c>
      <c r="N245" s="4">
        <v>22318</v>
      </c>
      <c r="O245" s="4">
        <f t="shared" si="14"/>
        <v>17.857323900276029</v>
      </c>
      <c r="P245" s="18">
        <f t="shared" si="15"/>
        <v>379383682</v>
      </c>
      <c r="Q245" s="15" t="str" cm="1">
        <f t="array" ref="Q245">_xlfn.IFS(G245&lt;200,"&lt;₹200",G245&lt;=500,"₹200-₹500",G245&gt;500,"&gt;₹500")</f>
        <v>&gt;₹500</v>
      </c>
      <c r="R245" t="s">
        <v>3232</v>
      </c>
      <c r="S245" t="s">
        <v>3197</v>
      </c>
      <c r="T245" t="s">
        <v>3198</v>
      </c>
    </row>
    <row r="246" spans="1:20" x14ac:dyDescent="0.25">
      <c r="A246" t="s">
        <v>3191</v>
      </c>
      <c r="B246" t="s">
        <v>3192</v>
      </c>
      <c r="C246" t="s">
        <v>13075</v>
      </c>
      <c r="D246" t="s">
        <v>13113</v>
      </c>
      <c r="E246" t="s">
        <v>13117</v>
      </c>
      <c r="F246" t="s">
        <v>13118</v>
      </c>
      <c r="G246" s="17">
        <v>18499</v>
      </c>
      <c r="H246" s="17">
        <v>25999</v>
      </c>
      <c r="I246" s="8">
        <v>0.28999999999999998</v>
      </c>
      <c r="J246" s="8" t="str">
        <f t="shared" si="12"/>
        <v>No</v>
      </c>
      <c r="K246" s="9">
        <v>4.0999999999999996</v>
      </c>
      <c r="L246" s="9">
        <v>4</v>
      </c>
      <c r="M246" s="9">
        <f t="shared" si="13"/>
        <v>4.1065217391304349</v>
      </c>
      <c r="N246" s="4">
        <v>22318</v>
      </c>
      <c r="O246" s="4">
        <f t="shared" si="14"/>
        <v>17.857927324151909</v>
      </c>
      <c r="P246" s="18">
        <f t="shared" si="15"/>
        <v>412860682</v>
      </c>
      <c r="Q246" s="15" t="str" cm="1">
        <f t="array" ref="Q246">_xlfn.IFS(G246&lt;200,"&lt;₹200",G246&lt;=500,"₹200-₹500",G246&gt;500,"&gt;₹500")</f>
        <v>&gt;₹500</v>
      </c>
      <c r="R246" t="s">
        <v>3193</v>
      </c>
      <c r="S246" t="s">
        <v>3197</v>
      </c>
      <c r="T246" t="s">
        <v>3198</v>
      </c>
    </row>
    <row r="247" spans="1:20" x14ac:dyDescent="0.25">
      <c r="A247" t="s">
        <v>481</v>
      </c>
      <c r="B247" t="s">
        <v>482</v>
      </c>
      <c r="C247" t="s">
        <v>13084</v>
      </c>
      <c r="D247" t="s">
        <v>13088</v>
      </c>
      <c r="E247" t="s">
        <v>13089</v>
      </c>
      <c r="F247" t="s">
        <v>13090</v>
      </c>
      <c r="G247" s="17">
        <v>1199</v>
      </c>
      <c r="H247" s="17">
        <v>2199</v>
      </c>
      <c r="I247" s="8">
        <v>0.45</v>
      </c>
      <c r="J247" s="8" t="str">
        <f t="shared" si="12"/>
        <v>No</v>
      </c>
      <c r="K247" s="9">
        <v>4.4000000000000004</v>
      </c>
      <c r="L247" s="9">
        <v>4</v>
      </c>
      <c r="M247" s="9">
        <f t="shared" si="13"/>
        <v>4.0636363636363644</v>
      </c>
      <c r="N247" s="4">
        <v>24780</v>
      </c>
      <c r="O247" s="4">
        <f t="shared" si="14"/>
        <v>17.856101054358845</v>
      </c>
      <c r="P247" s="18">
        <f t="shared" si="15"/>
        <v>29711220</v>
      </c>
      <c r="Q247" s="15" t="str" cm="1">
        <f t="array" ref="Q247">_xlfn.IFS(G247&lt;200,"&lt;₹200",G247&lt;=500,"₹200-₹500",G247&gt;500,"&gt;₹500")</f>
        <v>&gt;₹500</v>
      </c>
      <c r="R247" t="s">
        <v>483</v>
      </c>
      <c r="S247" t="s">
        <v>487</v>
      </c>
      <c r="T247" t="s">
        <v>488</v>
      </c>
    </row>
    <row r="248" spans="1:20" x14ac:dyDescent="0.25">
      <c r="A248" t="s">
        <v>6658</v>
      </c>
      <c r="B248" t="s">
        <v>6659</v>
      </c>
      <c r="C248" t="s">
        <v>13084</v>
      </c>
      <c r="D248" t="s">
        <v>13085</v>
      </c>
      <c r="E248" t="s">
        <v>13192</v>
      </c>
      <c r="F248" t="s">
        <v>13128</v>
      </c>
      <c r="G248" s="17">
        <v>149</v>
      </c>
      <c r="H248" s="17">
        <v>499</v>
      </c>
      <c r="I248" s="8">
        <v>0.7</v>
      </c>
      <c r="J248" s="8" t="str">
        <f t="shared" si="12"/>
        <v>Yes</v>
      </c>
      <c r="K248" s="9">
        <v>4.0999999999999996</v>
      </c>
      <c r="L248" s="9">
        <v>4</v>
      </c>
      <c r="M248" s="9">
        <f t="shared" si="13"/>
        <v>4.0500000000000007</v>
      </c>
      <c r="N248" s="4">
        <v>25607</v>
      </c>
      <c r="O248" s="4">
        <f t="shared" si="14"/>
        <v>17.853921427601112</v>
      </c>
      <c r="P248" s="18">
        <f t="shared" si="15"/>
        <v>3815443</v>
      </c>
      <c r="Q248" s="15" t="str" cm="1">
        <f t="array" ref="Q248">_xlfn.IFS(G248&lt;200,"&lt;₹200",G248&lt;=500,"₹200-₹500",G248&gt;500,"&gt;₹500")</f>
        <v>&lt;₹200</v>
      </c>
      <c r="R248" t="s">
        <v>6661</v>
      </c>
      <c r="S248" t="s">
        <v>6665</v>
      </c>
      <c r="T248" t="s">
        <v>6666</v>
      </c>
    </row>
    <row r="249" spans="1:20" x14ac:dyDescent="0.25">
      <c r="A249" t="s">
        <v>652</v>
      </c>
      <c r="B249" t="s">
        <v>653</v>
      </c>
      <c r="C249" t="s">
        <v>13084</v>
      </c>
      <c r="D249" t="s">
        <v>13085</v>
      </c>
      <c r="E249" t="s">
        <v>13086</v>
      </c>
      <c r="F249" t="s">
        <v>13087</v>
      </c>
      <c r="G249" s="17">
        <v>219</v>
      </c>
      <c r="H249" s="17">
        <v>700</v>
      </c>
      <c r="I249" s="8">
        <v>0.69</v>
      </c>
      <c r="J249" s="8" t="str">
        <f t="shared" si="12"/>
        <v>Yes</v>
      </c>
      <c r="K249" s="9">
        <v>4.3</v>
      </c>
      <c r="L249" s="9">
        <v>4</v>
      </c>
      <c r="M249" s="9">
        <f t="shared" si="13"/>
        <v>4.1460000000000008</v>
      </c>
      <c r="N249" s="4">
        <v>20053</v>
      </c>
      <c r="O249" s="4">
        <f t="shared" si="14"/>
        <v>17.836925389969917</v>
      </c>
      <c r="P249" s="18">
        <f t="shared" si="15"/>
        <v>4391607</v>
      </c>
      <c r="Q249" s="15" t="str" cm="1">
        <f t="array" ref="Q249">_xlfn.IFS(G249&lt;200,"&lt;₹200",G249&lt;=500,"₹200-₹500",G249&gt;500,"&gt;₹500")</f>
        <v>₹200-₹500</v>
      </c>
      <c r="R249" t="s">
        <v>654</v>
      </c>
      <c r="S249" t="s">
        <v>658</v>
      </c>
      <c r="T249" t="s">
        <v>659</v>
      </c>
    </row>
    <row r="250" spans="1:20" x14ac:dyDescent="0.25">
      <c r="A250" t="s">
        <v>8792</v>
      </c>
      <c r="B250" t="s">
        <v>8793</v>
      </c>
      <c r="C250" t="s">
        <v>13156</v>
      </c>
      <c r="D250" t="s">
        <v>13247</v>
      </c>
      <c r="E250" t="s">
        <v>13254</v>
      </c>
      <c r="F250" t="s">
        <v>13255</v>
      </c>
      <c r="G250" s="17">
        <v>599</v>
      </c>
      <c r="H250" s="17">
        <v>785</v>
      </c>
      <c r="I250" s="8">
        <v>0.24</v>
      </c>
      <c r="J250" s="8" t="str">
        <f t="shared" si="12"/>
        <v>No</v>
      </c>
      <c r="K250" s="9">
        <v>4.2</v>
      </c>
      <c r="L250" s="9">
        <v>4</v>
      </c>
      <c r="M250" s="9">
        <f t="shared" si="13"/>
        <v>4.0672727272727256</v>
      </c>
      <c r="N250" s="4">
        <v>24247</v>
      </c>
      <c r="O250" s="4">
        <f t="shared" si="14"/>
        <v>17.833672801009719</v>
      </c>
      <c r="P250" s="18">
        <f t="shared" si="15"/>
        <v>14523953</v>
      </c>
      <c r="Q250" s="15" t="str" cm="1">
        <f t="array" ref="Q250">_xlfn.IFS(G250&lt;200,"&lt;₹200",G250&lt;=500,"₹200-₹500",G250&gt;500,"&gt;₹500")</f>
        <v>&gt;₹500</v>
      </c>
      <c r="R250" t="s">
        <v>8794</v>
      </c>
      <c r="S250" t="s">
        <v>8798</v>
      </c>
      <c r="T250" t="s">
        <v>8799</v>
      </c>
    </row>
    <row r="251" spans="1:20" x14ac:dyDescent="0.25">
      <c r="A251" t="s">
        <v>7549</v>
      </c>
      <c r="B251" t="s">
        <v>7550</v>
      </c>
      <c r="C251" t="s">
        <v>13156</v>
      </c>
      <c r="D251" t="s">
        <v>13157</v>
      </c>
      <c r="E251" t="s">
        <v>13174</v>
      </c>
      <c r="F251" t="s">
        <v>13175</v>
      </c>
      <c r="G251" s="17">
        <v>200</v>
      </c>
      <c r="H251" s="17">
        <v>230</v>
      </c>
      <c r="I251" s="8">
        <v>0.13</v>
      </c>
      <c r="J251" s="8" t="str">
        <f t="shared" si="12"/>
        <v>No</v>
      </c>
      <c r="K251" s="9">
        <v>4.4000000000000004</v>
      </c>
      <c r="L251" s="9">
        <v>4</v>
      </c>
      <c r="M251" s="9">
        <f t="shared" si="13"/>
        <v>4.45</v>
      </c>
      <c r="N251" s="4">
        <v>10170</v>
      </c>
      <c r="O251" s="4">
        <f t="shared" si="14"/>
        <v>17.832768261689637</v>
      </c>
      <c r="P251" s="18">
        <f t="shared" si="15"/>
        <v>2034000</v>
      </c>
      <c r="Q251" s="15" t="str" cm="1">
        <f t="array" ref="Q251">_xlfn.IFS(G251&lt;200,"&lt;₹200",G251&lt;=500,"₹200-₹500",G251&gt;500,"&gt;₹500")</f>
        <v>₹200-₹500</v>
      </c>
      <c r="R251" t="s">
        <v>7551</v>
      </c>
      <c r="S251" t="s">
        <v>7555</v>
      </c>
      <c r="T251" t="s">
        <v>7556</v>
      </c>
    </row>
    <row r="252" spans="1:20" x14ac:dyDescent="0.25">
      <c r="A252" t="s">
        <v>3220</v>
      </c>
      <c r="B252" t="s">
        <v>3221</v>
      </c>
      <c r="C252" t="s">
        <v>13075</v>
      </c>
      <c r="D252" t="s">
        <v>13111</v>
      </c>
      <c r="E252" t="s">
        <v>13112</v>
      </c>
      <c r="F252" t="s">
        <v>13112</v>
      </c>
      <c r="G252" s="17">
        <v>2199</v>
      </c>
      <c r="H252" s="17">
        <v>9999</v>
      </c>
      <c r="I252" s="8">
        <v>0.78</v>
      </c>
      <c r="J252" s="8" t="str">
        <f t="shared" si="12"/>
        <v>Yes</v>
      </c>
      <c r="K252" s="9">
        <v>4.2</v>
      </c>
      <c r="L252" s="9">
        <v>4</v>
      </c>
      <c r="M252" s="9">
        <f t="shared" si="13"/>
        <v>3.9897959183673479</v>
      </c>
      <c r="N252" s="4">
        <v>29471</v>
      </c>
      <c r="O252" s="4">
        <f t="shared" si="14"/>
        <v>17.832032213571956</v>
      </c>
      <c r="P252" s="18">
        <f t="shared" si="15"/>
        <v>64806729</v>
      </c>
      <c r="Q252" s="15" t="str" cm="1">
        <f t="array" ref="Q252">_xlfn.IFS(G252&lt;200,"&lt;₹200",G252&lt;=500,"₹200-₹500",G252&gt;500,"&gt;₹500")</f>
        <v>&gt;₹500</v>
      </c>
      <c r="R252" t="s">
        <v>3222</v>
      </c>
      <c r="S252" t="s">
        <v>3226</v>
      </c>
      <c r="T252" t="s">
        <v>3227</v>
      </c>
    </row>
    <row r="253" spans="1:20" x14ac:dyDescent="0.25">
      <c r="A253" t="s">
        <v>6971</v>
      </c>
      <c r="B253" t="s">
        <v>6972</v>
      </c>
      <c r="C253" t="s">
        <v>13075</v>
      </c>
      <c r="D253" t="s">
        <v>13150</v>
      </c>
      <c r="E253" t="s">
        <v>13182</v>
      </c>
      <c r="F253" t="s">
        <v>13328</v>
      </c>
      <c r="G253" s="17">
        <v>250</v>
      </c>
      <c r="H253" s="17">
        <v>250</v>
      </c>
      <c r="I253" s="8">
        <v>0</v>
      </c>
      <c r="J253" s="8" t="str">
        <f t="shared" si="12"/>
        <v>No</v>
      </c>
      <c r="K253" s="9">
        <v>3.9</v>
      </c>
      <c r="L253" s="9">
        <v>4</v>
      </c>
      <c r="M253" s="9">
        <f t="shared" si="13"/>
        <v>4.3000000000000007</v>
      </c>
      <c r="N253" s="4">
        <v>13971</v>
      </c>
      <c r="O253" s="4">
        <f t="shared" si="14"/>
        <v>17.824611880952119</v>
      </c>
      <c r="P253" s="18">
        <f t="shared" si="15"/>
        <v>3492750</v>
      </c>
      <c r="Q253" s="15" t="str" cm="1">
        <f t="array" ref="Q253">_xlfn.IFS(G253&lt;200,"&lt;₹200",G253&lt;=500,"₹200-₹500",G253&gt;500,"&gt;₹500")</f>
        <v>₹200-₹500</v>
      </c>
      <c r="R253" t="s">
        <v>6973</v>
      </c>
      <c r="S253" t="s">
        <v>6977</v>
      </c>
      <c r="T253" t="s">
        <v>13056</v>
      </c>
    </row>
    <row r="254" spans="1:20" x14ac:dyDescent="0.25">
      <c r="A254" t="s">
        <v>8051</v>
      </c>
      <c r="B254" t="s">
        <v>8052</v>
      </c>
      <c r="C254" t="s">
        <v>13084</v>
      </c>
      <c r="D254" t="s">
        <v>13139</v>
      </c>
      <c r="E254" t="s">
        <v>13160</v>
      </c>
      <c r="F254" t="s">
        <v>13160</v>
      </c>
      <c r="G254" s="17">
        <v>657</v>
      </c>
      <c r="H254" s="17">
        <v>999</v>
      </c>
      <c r="I254" s="8">
        <v>0.34</v>
      </c>
      <c r="J254" s="8" t="str">
        <f t="shared" si="12"/>
        <v>No</v>
      </c>
      <c r="K254" s="9">
        <v>4.3</v>
      </c>
      <c r="L254" s="9">
        <v>4</v>
      </c>
      <c r="M254" s="9">
        <f t="shared" si="13"/>
        <v>4.3</v>
      </c>
      <c r="N254" s="4">
        <v>13944</v>
      </c>
      <c r="O254" s="4">
        <f t="shared" si="14"/>
        <v>17.820999629988894</v>
      </c>
      <c r="P254" s="18">
        <f t="shared" si="15"/>
        <v>9161208</v>
      </c>
      <c r="Q254" s="15" t="str" cm="1">
        <f t="array" ref="Q254">_xlfn.IFS(G254&lt;200,"&lt;₹200",G254&lt;=500,"₹200-₹500",G254&gt;500,"&gt;₹500")</f>
        <v>&gt;₹500</v>
      </c>
      <c r="R254" t="s">
        <v>8053</v>
      </c>
      <c r="S254" t="s">
        <v>8057</v>
      </c>
      <c r="T254" t="s">
        <v>8058</v>
      </c>
    </row>
    <row r="255" spans="1:20" x14ac:dyDescent="0.25">
      <c r="A255" t="s">
        <v>10459</v>
      </c>
      <c r="B255" t="s">
        <v>10460</v>
      </c>
      <c r="C255" t="s">
        <v>13156</v>
      </c>
      <c r="D255" t="s">
        <v>13247</v>
      </c>
      <c r="E255" t="s">
        <v>13287</v>
      </c>
      <c r="F255" t="s">
        <v>13297</v>
      </c>
      <c r="G255" s="17">
        <v>8199</v>
      </c>
      <c r="H255" s="17">
        <v>16000</v>
      </c>
      <c r="I255" s="8">
        <v>0.49</v>
      </c>
      <c r="J255" s="8" t="str">
        <f t="shared" si="12"/>
        <v>No</v>
      </c>
      <c r="K255" s="9">
        <v>3.9</v>
      </c>
      <c r="L255" s="9">
        <v>4</v>
      </c>
      <c r="M255" s="9">
        <f t="shared" si="13"/>
        <v>4.1749999999999998</v>
      </c>
      <c r="N255" s="4">
        <v>18497</v>
      </c>
      <c r="O255" s="4">
        <f t="shared" si="14"/>
        <v>17.815245936084885</v>
      </c>
      <c r="P255" s="18">
        <f t="shared" si="15"/>
        <v>151656903</v>
      </c>
      <c r="Q255" s="15" t="str" cm="1">
        <f t="array" ref="Q255">_xlfn.IFS(G255&lt;200,"&lt;₹200",G255&lt;=500,"₹200-₹500",G255&gt;500,"&gt;₹500")</f>
        <v>&gt;₹500</v>
      </c>
      <c r="R255" t="s">
        <v>10461</v>
      </c>
      <c r="S255" t="s">
        <v>10465</v>
      </c>
      <c r="T255" t="s">
        <v>10466</v>
      </c>
    </row>
    <row r="256" spans="1:20" x14ac:dyDescent="0.25">
      <c r="A256" t="s">
        <v>4036</v>
      </c>
      <c r="B256" t="s">
        <v>3221</v>
      </c>
      <c r="C256" t="s">
        <v>13075</v>
      </c>
      <c r="D256" t="s">
        <v>13111</v>
      </c>
      <c r="E256" t="s">
        <v>13112</v>
      </c>
      <c r="F256" t="s">
        <v>13112</v>
      </c>
      <c r="G256" s="17">
        <v>2199</v>
      </c>
      <c r="H256" s="17">
        <v>9999</v>
      </c>
      <c r="I256" s="8">
        <v>0.78</v>
      </c>
      <c r="J256" s="8" t="str">
        <f t="shared" si="12"/>
        <v>Yes</v>
      </c>
      <c r="K256" s="9">
        <v>4.2</v>
      </c>
      <c r="L256" s="9">
        <v>4</v>
      </c>
      <c r="M256" s="9">
        <f t="shared" si="13"/>
        <v>3.9854166666666675</v>
      </c>
      <c r="N256" s="4">
        <v>29472</v>
      </c>
      <c r="O256" s="4">
        <f t="shared" si="14"/>
        <v>17.812518271382519</v>
      </c>
      <c r="P256" s="18">
        <f t="shared" si="15"/>
        <v>64808928</v>
      </c>
      <c r="Q256" s="15" t="str" cm="1">
        <f t="array" ref="Q256">_xlfn.IFS(G256&lt;200,"&lt;₹200",G256&lt;=500,"₹200-₹500",G256&gt;500,"&gt;₹500")</f>
        <v>&gt;₹500</v>
      </c>
      <c r="R256" t="s">
        <v>4037</v>
      </c>
      <c r="S256" t="s">
        <v>3226</v>
      </c>
      <c r="T256" t="s">
        <v>3227</v>
      </c>
    </row>
    <row r="257" spans="1:20" x14ac:dyDescent="0.25">
      <c r="A257" t="s">
        <v>2916</v>
      </c>
      <c r="B257" t="s">
        <v>2917</v>
      </c>
      <c r="C257" t="s">
        <v>13084</v>
      </c>
      <c r="D257" t="s">
        <v>13085</v>
      </c>
      <c r="E257" t="s">
        <v>13086</v>
      </c>
      <c r="F257" t="s">
        <v>13087</v>
      </c>
      <c r="G257" s="17">
        <v>1519</v>
      </c>
      <c r="H257" s="17">
        <v>1899</v>
      </c>
      <c r="I257" s="8">
        <v>0.2</v>
      </c>
      <c r="J257" s="8" t="str">
        <f t="shared" si="12"/>
        <v>No</v>
      </c>
      <c r="K257" s="9">
        <v>4.4000000000000004</v>
      </c>
      <c r="L257" s="9">
        <v>4</v>
      </c>
      <c r="M257" s="9">
        <f t="shared" si="13"/>
        <v>4.1449664429530202</v>
      </c>
      <c r="N257" s="4">
        <v>19763</v>
      </c>
      <c r="O257" s="4">
        <f t="shared" si="14"/>
        <v>17.806257076552036</v>
      </c>
      <c r="P257" s="18">
        <f t="shared" si="15"/>
        <v>30019997</v>
      </c>
      <c r="Q257" s="15" t="str" cm="1">
        <f t="array" ref="Q257">_xlfn.IFS(G257&lt;200,"&lt;₹200",G257&lt;=500,"₹200-₹500",G257&gt;500,"&gt;₹500")</f>
        <v>&gt;₹500</v>
      </c>
      <c r="R257" t="s">
        <v>2918</v>
      </c>
      <c r="S257" t="s">
        <v>2922</v>
      </c>
      <c r="T257" t="s">
        <v>2923</v>
      </c>
    </row>
    <row r="258" spans="1:20" x14ac:dyDescent="0.25">
      <c r="A258" t="s">
        <v>3829</v>
      </c>
      <c r="B258" t="s">
        <v>3830</v>
      </c>
      <c r="C258" t="s">
        <v>13075</v>
      </c>
      <c r="D258" t="s">
        <v>13113</v>
      </c>
      <c r="E258" t="s">
        <v>13117</v>
      </c>
      <c r="F258" t="s">
        <v>13118</v>
      </c>
      <c r="G258" s="17">
        <v>17999</v>
      </c>
      <c r="H258" s="17">
        <v>21990</v>
      </c>
      <c r="I258" s="8">
        <v>0.18</v>
      </c>
      <c r="J258" s="8" t="str">
        <f t="shared" ref="J258:J321" si="16">IF(I258&gt;=50%,"Yes","No")</f>
        <v>No</v>
      </c>
      <c r="K258" s="9">
        <v>4</v>
      </c>
      <c r="L258" s="9">
        <v>4</v>
      </c>
      <c r="M258" s="9">
        <f t="shared" ref="M258:M271" si="17">AVERAGEIF(F258:F1607,F258,K258:K1607)</f>
        <v>4.1066666666666674</v>
      </c>
      <c r="N258" s="4">
        <v>21350</v>
      </c>
      <c r="O258" s="4">
        <f t="shared" ref="O258:O321" si="18">M258*LOG10(N258+1)</f>
        <v>17.779477492377989</v>
      </c>
      <c r="P258" s="18">
        <f t="shared" ref="P258:P321" si="19">G258*N258</f>
        <v>384278650</v>
      </c>
      <c r="Q258" s="15" t="str" cm="1">
        <f t="array" ref="Q258">_xlfn.IFS(G258&lt;200,"&lt;₹200",G258&lt;=500,"₹200-₹500",G258&gt;500,"&gt;₹500")</f>
        <v>&gt;₹500</v>
      </c>
      <c r="R258" t="s">
        <v>3831</v>
      </c>
      <c r="S258" t="s">
        <v>3241</v>
      </c>
      <c r="T258" t="s">
        <v>3242</v>
      </c>
    </row>
    <row r="259" spans="1:20" x14ac:dyDescent="0.25">
      <c r="A259" t="s">
        <v>3908</v>
      </c>
      <c r="B259" t="s">
        <v>3909</v>
      </c>
      <c r="C259" t="s">
        <v>13075</v>
      </c>
      <c r="D259" t="s">
        <v>13113</v>
      </c>
      <c r="E259" t="s">
        <v>13117</v>
      </c>
      <c r="F259" t="s">
        <v>13118</v>
      </c>
      <c r="G259" s="17">
        <v>16499</v>
      </c>
      <c r="H259" s="17">
        <v>20990</v>
      </c>
      <c r="I259" s="8">
        <v>0.21</v>
      </c>
      <c r="J259" s="8" t="str">
        <f t="shared" si="16"/>
        <v>No</v>
      </c>
      <c r="K259" s="9">
        <v>4</v>
      </c>
      <c r="L259" s="9">
        <v>4</v>
      </c>
      <c r="M259" s="9">
        <f t="shared" si="17"/>
        <v>4.1090909090909093</v>
      </c>
      <c r="N259" s="4">
        <v>21350</v>
      </c>
      <c r="O259" s="4">
        <f t="shared" si="18"/>
        <v>17.789973051700525</v>
      </c>
      <c r="P259" s="18">
        <f t="shared" si="19"/>
        <v>352253650</v>
      </c>
      <c r="Q259" s="15" t="str" cm="1">
        <f t="array" ref="Q259">_xlfn.IFS(G259&lt;200,"&lt;₹200",G259&lt;=500,"₹200-₹500",G259&gt;500,"&gt;₹500")</f>
        <v>&gt;₹500</v>
      </c>
      <c r="R259" t="s">
        <v>3831</v>
      </c>
      <c r="S259" t="s">
        <v>3241</v>
      </c>
      <c r="T259" t="s">
        <v>3242</v>
      </c>
    </row>
    <row r="260" spans="1:20" x14ac:dyDescent="0.25">
      <c r="A260" t="s">
        <v>3865</v>
      </c>
      <c r="B260" t="s">
        <v>3866</v>
      </c>
      <c r="C260" t="s">
        <v>13075</v>
      </c>
      <c r="D260" t="s">
        <v>13113</v>
      </c>
      <c r="E260" t="s">
        <v>13114</v>
      </c>
      <c r="F260" t="s">
        <v>13133</v>
      </c>
      <c r="G260" s="17">
        <v>2099</v>
      </c>
      <c r="H260" s="17">
        <v>5999</v>
      </c>
      <c r="I260" s="8">
        <v>0.65</v>
      </c>
      <c r="J260" s="8" t="str">
        <f t="shared" si="16"/>
        <v>Yes</v>
      </c>
      <c r="K260" s="9">
        <v>4.3</v>
      </c>
      <c r="L260" s="9">
        <v>4</v>
      </c>
      <c r="M260" s="9">
        <f t="shared" si="17"/>
        <v>4.1199999999999992</v>
      </c>
      <c r="N260" s="4">
        <v>17129</v>
      </c>
      <c r="O260" s="4">
        <f t="shared" si="18"/>
        <v>17.4430803354179</v>
      </c>
      <c r="P260" s="18">
        <f t="shared" si="19"/>
        <v>35953771</v>
      </c>
      <c r="Q260" s="15" t="str" cm="1">
        <f t="array" ref="Q260">_xlfn.IFS(G260&lt;200,"&lt;₹200",G260&lt;=500,"₹200-₹500",G260&gt;500,"&gt;₹500")</f>
        <v>&gt;₹500</v>
      </c>
      <c r="R260" t="s">
        <v>3868</v>
      </c>
      <c r="S260" t="s">
        <v>3872</v>
      </c>
      <c r="T260" t="s">
        <v>3873</v>
      </c>
    </row>
    <row r="261" spans="1:20" x14ac:dyDescent="0.25">
      <c r="A261" t="s">
        <v>3235</v>
      </c>
      <c r="B261" t="s">
        <v>3236</v>
      </c>
      <c r="C261" t="s">
        <v>13075</v>
      </c>
      <c r="D261" t="s">
        <v>13113</v>
      </c>
      <c r="E261" t="s">
        <v>13117</v>
      </c>
      <c r="F261" t="s">
        <v>13118</v>
      </c>
      <c r="G261" s="17">
        <v>16499</v>
      </c>
      <c r="H261" s="17">
        <v>20999</v>
      </c>
      <c r="I261" s="8">
        <v>0.21</v>
      </c>
      <c r="J261" s="8" t="str">
        <f t="shared" si="16"/>
        <v>No</v>
      </c>
      <c r="K261" s="9">
        <v>4</v>
      </c>
      <c r="L261" s="9">
        <v>4</v>
      </c>
      <c r="M261" s="9">
        <f t="shared" si="17"/>
        <v>4.1116279069767447</v>
      </c>
      <c r="N261" s="4">
        <v>21350</v>
      </c>
      <c r="O261" s="4">
        <f t="shared" si="18"/>
        <v>17.800956776572949</v>
      </c>
      <c r="P261" s="18">
        <f t="shared" si="19"/>
        <v>352253650</v>
      </c>
      <c r="Q261" s="15" t="str" cm="1">
        <f t="array" ref="Q261">_xlfn.IFS(G261&lt;200,"&lt;₹200",G261&lt;=500,"₹200-₹500",G261&gt;500,"&gt;₹500")</f>
        <v>&gt;₹500</v>
      </c>
      <c r="R261" t="s">
        <v>3237</v>
      </c>
      <c r="S261" t="s">
        <v>3241</v>
      </c>
      <c r="T261" t="s">
        <v>3242</v>
      </c>
    </row>
    <row r="262" spans="1:20" x14ac:dyDescent="0.25">
      <c r="A262" t="s">
        <v>9488</v>
      </c>
      <c r="B262" t="s">
        <v>9489</v>
      </c>
      <c r="C262" t="s">
        <v>13156</v>
      </c>
      <c r="D262" t="s">
        <v>13247</v>
      </c>
      <c r="E262" t="s">
        <v>13248</v>
      </c>
      <c r="F262" t="s">
        <v>13262</v>
      </c>
      <c r="G262" s="17">
        <v>3699</v>
      </c>
      <c r="H262" s="17">
        <v>4295</v>
      </c>
      <c r="I262" s="8">
        <v>0.14000000000000001</v>
      </c>
      <c r="J262" s="8" t="str">
        <f t="shared" si="16"/>
        <v>No</v>
      </c>
      <c r="K262" s="9">
        <v>4.0999999999999996</v>
      </c>
      <c r="L262" s="9">
        <v>4</v>
      </c>
      <c r="M262" s="9">
        <f t="shared" si="17"/>
        <v>4.0166666666666666</v>
      </c>
      <c r="N262" s="4">
        <v>26543</v>
      </c>
      <c r="O262" s="4">
        <f t="shared" si="18"/>
        <v>17.769598247532478</v>
      </c>
      <c r="P262" s="18">
        <f t="shared" si="19"/>
        <v>98182557</v>
      </c>
      <c r="Q262" s="15" t="str" cm="1">
        <f t="array" ref="Q262">_xlfn.IFS(G262&lt;200,"&lt;₹200",G262&lt;=500,"₹200-₹500",G262&gt;500,"&gt;₹500")</f>
        <v>&gt;₹500</v>
      </c>
      <c r="R262" t="s">
        <v>9490</v>
      </c>
      <c r="S262" t="s">
        <v>9494</v>
      </c>
      <c r="T262" t="s">
        <v>9495</v>
      </c>
    </row>
    <row r="263" spans="1:20" x14ac:dyDescent="0.25">
      <c r="A263" t="s">
        <v>5913</v>
      </c>
      <c r="B263" t="s">
        <v>5914</v>
      </c>
      <c r="C263" t="s">
        <v>13075</v>
      </c>
      <c r="D263" t="s">
        <v>13122</v>
      </c>
      <c r="E263" t="s">
        <v>13123</v>
      </c>
      <c r="F263" t="s">
        <v>13124</v>
      </c>
      <c r="G263" s="17">
        <v>1199</v>
      </c>
      <c r="H263" s="17">
        <v>5999</v>
      </c>
      <c r="I263" s="8">
        <v>0.8</v>
      </c>
      <c r="J263" s="8" t="str">
        <f t="shared" si="16"/>
        <v>Yes</v>
      </c>
      <c r="K263" s="9">
        <v>3.9</v>
      </c>
      <c r="L263" s="9">
        <v>4</v>
      </c>
      <c r="M263" s="9">
        <f t="shared" si="17"/>
        <v>3.7962962962962967</v>
      </c>
      <c r="N263" s="4">
        <v>47521</v>
      </c>
      <c r="O263" s="4">
        <f t="shared" si="18"/>
        <v>17.754878065648825</v>
      </c>
      <c r="P263" s="18">
        <f t="shared" si="19"/>
        <v>56977679</v>
      </c>
      <c r="Q263" s="15" t="str" cm="1">
        <f t="array" ref="Q263">_xlfn.IFS(G263&lt;200,"&lt;₹200",G263&lt;=500,"₹200-₹500",G263&gt;500,"&gt;₹500")</f>
        <v>&gt;₹500</v>
      </c>
      <c r="R263" t="s">
        <v>5915</v>
      </c>
      <c r="S263" t="s">
        <v>5919</v>
      </c>
      <c r="T263" t="s">
        <v>5920</v>
      </c>
    </row>
    <row r="264" spans="1:20" x14ac:dyDescent="0.25">
      <c r="A264" t="s">
        <v>8697</v>
      </c>
      <c r="B264" t="s">
        <v>8698</v>
      </c>
      <c r="C264" t="s">
        <v>13156</v>
      </c>
      <c r="D264" t="s">
        <v>13247</v>
      </c>
      <c r="E264" t="s">
        <v>13254</v>
      </c>
      <c r="F264" t="s">
        <v>13255</v>
      </c>
      <c r="G264" s="17">
        <v>625</v>
      </c>
      <c r="H264" s="17">
        <v>1400</v>
      </c>
      <c r="I264" s="8">
        <v>0.55000000000000004</v>
      </c>
      <c r="J264" s="8" t="str">
        <f t="shared" si="16"/>
        <v>Yes</v>
      </c>
      <c r="K264" s="9">
        <v>4.2</v>
      </c>
      <c r="L264" s="9">
        <v>4</v>
      </c>
      <c r="M264" s="9">
        <f t="shared" si="17"/>
        <v>4.064814814814814</v>
      </c>
      <c r="N264" s="4">
        <v>23316</v>
      </c>
      <c r="O264" s="4">
        <f t="shared" si="18"/>
        <v>17.753780586274861</v>
      </c>
      <c r="P264" s="18">
        <f t="shared" si="19"/>
        <v>14572500</v>
      </c>
      <c r="Q264" s="15" t="str" cm="1">
        <f t="array" ref="Q264">_xlfn.IFS(G264&lt;200,"&lt;₹200",G264&lt;=500,"₹200-₹500",G264&gt;500,"&gt;₹500")</f>
        <v>&gt;₹500</v>
      </c>
      <c r="R264" t="s">
        <v>8700</v>
      </c>
      <c r="S264" t="s">
        <v>8704</v>
      </c>
      <c r="T264" t="s">
        <v>8705</v>
      </c>
    </row>
    <row r="265" spans="1:20" x14ac:dyDescent="0.25">
      <c r="A265" t="s">
        <v>8229</v>
      </c>
      <c r="B265" t="s">
        <v>8230</v>
      </c>
      <c r="C265" t="s">
        <v>13156</v>
      </c>
      <c r="D265" t="s">
        <v>13157</v>
      </c>
      <c r="E265" t="s">
        <v>13174</v>
      </c>
      <c r="F265" t="s">
        <v>13175</v>
      </c>
      <c r="G265" s="17">
        <v>230</v>
      </c>
      <c r="H265" s="17">
        <v>230</v>
      </c>
      <c r="I265" s="8">
        <v>0</v>
      </c>
      <c r="J265" s="8" t="str">
        <f t="shared" si="16"/>
        <v>No</v>
      </c>
      <c r="K265" s="9">
        <v>4.5</v>
      </c>
      <c r="L265" s="9">
        <v>5</v>
      </c>
      <c r="M265" s="9">
        <f t="shared" si="17"/>
        <v>4.4666666666666668</v>
      </c>
      <c r="N265" s="4">
        <v>9427</v>
      </c>
      <c r="O265" s="4">
        <f t="shared" si="18"/>
        <v>17.752407429873546</v>
      </c>
      <c r="P265" s="18">
        <f t="shared" si="19"/>
        <v>2168210</v>
      </c>
      <c r="Q265" s="15" t="str" cm="1">
        <f t="array" ref="Q265">_xlfn.IFS(G265&lt;200,"&lt;₹200",G265&lt;=500,"₹200-₹500",G265&gt;500,"&gt;₹500")</f>
        <v>₹200-₹500</v>
      </c>
      <c r="R265" t="s">
        <v>8232</v>
      </c>
      <c r="S265" t="s">
        <v>8236</v>
      </c>
      <c r="T265" t="s">
        <v>8237</v>
      </c>
    </row>
    <row r="266" spans="1:20" x14ac:dyDescent="0.25">
      <c r="A266" t="s">
        <v>3592</v>
      </c>
      <c r="B266" t="s">
        <v>3593</v>
      </c>
      <c r="C266" t="s">
        <v>13075</v>
      </c>
      <c r="D266" t="s">
        <v>13113</v>
      </c>
      <c r="E266" t="s">
        <v>13114</v>
      </c>
      <c r="F266" t="s">
        <v>13115</v>
      </c>
      <c r="G266" s="17">
        <v>1799</v>
      </c>
      <c r="H266" s="17">
        <v>2499</v>
      </c>
      <c r="I266" s="8">
        <v>0.28000000000000003</v>
      </c>
      <c r="J266" s="8" t="str">
        <f t="shared" si="16"/>
        <v>No</v>
      </c>
      <c r="K266" s="9">
        <v>4.0999999999999996</v>
      </c>
      <c r="L266" s="9">
        <v>4</v>
      </c>
      <c r="M266" s="9">
        <f t="shared" si="17"/>
        <v>4.1545454545454552</v>
      </c>
      <c r="N266" s="4">
        <v>18678</v>
      </c>
      <c r="O266" s="4">
        <f t="shared" si="18"/>
        <v>17.745532775462145</v>
      </c>
      <c r="P266" s="18">
        <f t="shared" si="19"/>
        <v>33601722</v>
      </c>
      <c r="Q266" s="15" t="str" cm="1">
        <f t="array" ref="Q266">_xlfn.IFS(G266&lt;200,"&lt;₹200",G266&lt;=500,"₹200-₹500",G266&gt;500,"&gt;₹500")</f>
        <v>&gt;₹500</v>
      </c>
      <c r="R266" t="s">
        <v>3594</v>
      </c>
      <c r="S266" t="s">
        <v>3598</v>
      </c>
      <c r="T266" t="s">
        <v>13039</v>
      </c>
    </row>
    <row r="267" spans="1:20" x14ac:dyDescent="0.25">
      <c r="A267" t="s">
        <v>1928</v>
      </c>
      <c r="B267" t="s">
        <v>1929</v>
      </c>
      <c r="C267" t="s">
        <v>13075</v>
      </c>
      <c r="D267" t="s">
        <v>13098</v>
      </c>
      <c r="E267" t="s">
        <v>13092</v>
      </c>
      <c r="F267" t="s">
        <v>13102</v>
      </c>
      <c r="G267" s="17">
        <v>209</v>
      </c>
      <c r="H267" s="17">
        <v>600</v>
      </c>
      <c r="I267" s="8">
        <v>0.65</v>
      </c>
      <c r="J267" s="8" t="str">
        <f t="shared" si="16"/>
        <v>Yes</v>
      </c>
      <c r="K267" s="9">
        <v>4.4000000000000004</v>
      </c>
      <c r="L267" s="9">
        <v>4</v>
      </c>
      <c r="M267" s="9">
        <f t="shared" si="17"/>
        <v>4.1500000000000004</v>
      </c>
      <c r="N267" s="4">
        <v>18872</v>
      </c>
      <c r="O267" s="4">
        <f t="shared" si="18"/>
        <v>17.744739900604376</v>
      </c>
      <c r="P267" s="18">
        <f t="shared" si="19"/>
        <v>3944248</v>
      </c>
      <c r="Q267" s="15" t="str" cm="1">
        <f t="array" ref="Q267">_xlfn.IFS(G267&lt;200,"&lt;₹200",G267&lt;=500,"₹200-₹500",G267&gt;500,"&gt;₹500")</f>
        <v>₹200-₹500</v>
      </c>
      <c r="R267" t="s">
        <v>1931</v>
      </c>
      <c r="S267" t="s">
        <v>1935</v>
      </c>
      <c r="T267" t="s">
        <v>1936</v>
      </c>
    </row>
    <row r="268" spans="1:20" x14ac:dyDescent="0.25">
      <c r="A268" t="s">
        <v>8061</v>
      </c>
      <c r="B268" t="s">
        <v>8062</v>
      </c>
      <c r="C268" t="s">
        <v>13084</v>
      </c>
      <c r="D268" t="s">
        <v>13085</v>
      </c>
      <c r="E268" t="s">
        <v>13172</v>
      </c>
      <c r="F268" t="s">
        <v>13173</v>
      </c>
      <c r="G268" s="17">
        <v>1995</v>
      </c>
      <c r="H268" s="17">
        <v>2895</v>
      </c>
      <c r="I268" s="8">
        <v>0.31</v>
      </c>
      <c r="J268" s="8" t="str">
        <f t="shared" si="16"/>
        <v>No</v>
      </c>
      <c r="K268" s="9">
        <v>4.5999999999999996</v>
      </c>
      <c r="L268" s="9">
        <v>5</v>
      </c>
      <c r="M268" s="9">
        <f t="shared" si="17"/>
        <v>4.4000000000000004</v>
      </c>
      <c r="N268" s="4">
        <v>10760</v>
      </c>
      <c r="O268" s="4">
        <f t="shared" si="18"/>
        <v>17.740151578140768</v>
      </c>
      <c r="P268" s="18">
        <f t="shared" si="19"/>
        <v>21466200</v>
      </c>
      <c r="Q268" s="15" t="str" cm="1">
        <f t="array" ref="Q268">_xlfn.IFS(G268&lt;200,"&lt;₹200",G268&lt;=500,"₹200-₹500",G268&gt;500,"&gt;₹500")</f>
        <v>&gt;₹500</v>
      </c>
      <c r="R268" t="s">
        <v>8063</v>
      </c>
      <c r="S268" t="s">
        <v>8067</v>
      </c>
      <c r="T268" t="s">
        <v>8068</v>
      </c>
    </row>
    <row r="269" spans="1:20" x14ac:dyDescent="0.25">
      <c r="A269" t="s">
        <v>6950</v>
      </c>
      <c r="B269" t="s">
        <v>6951</v>
      </c>
      <c r="C269" t="s">
        <v>13084</v>
      </c>
      <c r="D269" t="s">
        <v>13139</v>
      </c>
      <c r="E269" t="s">
        <v>13140</v>
      </c>
      <c r="F269" t="s">
        <v>13140</v>
      </c>
      <c r="G269" s="17">
        <v>349</v>
      </c>
      <c r="H269" s="17">
        <v>450</v>
      </c>
      <c r="I269" s="8">
        <v>0.22</v>
      </c>
      <c r="J269" s="8" t="str">
        <f t="shared" si="16"/>
        <v>No</v>
      </c>
      <c r="K269" s="9">
        <v>4.0999999999999996</v>
      </c>
      <c r="L269" s="9">
        <v>4</v>
      </c>
      <c r="M269" s="9">
        <f t="shared" si="17"/>
        <v>4.1500000000000004</v>
      </c>
      <c r="N269" s="4">
        <v>18656</v>
      </c>
      <c r="O269" s="4">
        <f t="shared" si="18"/>
        <v>17.72399351786272</v>
      </c>
      <c r="P269" s="18">
        <f t="shared" si="19"/>
        <v>6510944</v>
      </c>
      <c r="Q269" s="15" t="str" cm="1">
        <f t="array" ref="Q269">_xlfn.IFS(G269&lt;200,"&lt;₹200",G269&lt;=500,"₹200-₹500",G269&gt;500,"&gt;₹500")</f>
        <v>₹200-₹500</v>
      </c>
      <c r="R269" t="s">
        <v>6952</v>
      </c>
      <c r="S269" t="s">
        <v>6956</v>
      </c>
      <c r="T269" t="s">
        <v>6957</v>
      </c>
    </row>
    <row r="270" spans="1:20" x14ac:dyDescent="0.25">
      <c r="A270" t="s">
        <v>5645</v>
      </c>
      <c r="B270" t="s">
        <v>5646</v>
      </c>
      <c r="C270" t="s">
        <v>13075</v>
      </c>
      <c r="D270" t="s">
        <v>13150</v>
      </c>
      <c r="E270" t="s">
        <v>13182</v>
      </c>
      <c r="F270" t="s">
        <v>13328</v>
      </c>
      <c r="G270" s="17">
        <v>479</v>
      </c>
      <c r="H270" s="17">
        <v>599</v>
      </c>
      <c r="I270" s="8">
        <v>0.2</v>
      </c>
      <c r="J270" s="8" t="str">
        <f t="shared" si="16"/>
        <v>No</v>
      </c>
      <c r="K270" s="9">
        <v>4.3</v>
      </c>
      <c r="L270" s="9">
        <v>4</v>
      </c>
      <c r="M270" s="9">
        <f t="shared" si="17"/>
        <v>4.3571428571428568</v>
      </c>
      <c r="N270" s="4">
        <v>11687</v>
      </c>
      <c r="O270" s="4">
        <f t="shared" si="18"/>
        <v>17.723725169892901</v>
      </c>
      <c r="P270" s="18">
        <f t="shared" si="19"/>
        <v>5598073</v>
      </c>
      <c r="Q270" s="15" t="str" cm="1">
        <f t="array" ref="Q270">_xlfn.IFS(G270&lt;200,"&lt;₹200",G270&lt;=500,"₹200-₹500",G270&gt;500,"&gt;₹500")</f>
        <v>₹200-₹500</v>
      </c>
      <c r="R270" t="s">
        <v>5648</v>
      </c>
      <c r="S270" t="s">
        <v>5652</v>
      </c>
      <c r="T270" t="s">
        <v>5653</v>
      </c>
    </row>
    <row r="271" spans="1:20" x14ac:dyDescent="0.25">
      <c r="A271" t="s">
        <v>3411</v>
      </c>
      <c r="B271" t="s">
        <v>3412</v>
      </c>
      <c r="C271" t="s">
        <v>13075</v>
      </c>
      <c r="D271" t="s">
        <v>13113</v>
      </c>
      <c r="E271" t="s">
        <v>13117</v>
      </c>
      <c r="F271" t="s">
        <v>13118</v>
      </c>
      <c r="G271" s="17">
        <v>28999</v>
      </c>
      <c r="H271" s="17">
        <v>34999</v>
      </c>
      <c r="I271" s="8">
        <v>0.17</v>
      </c>
      <c r="J271" s="8" t="str">
        <f t="shared" si="16"/>
        <v>No</v>
      </c>
      <c r="K271" s="9">
        <v>4.4000000000000004</v>
      </c>
      <c r="L271" s="9">
        <v>4</v>
      </c>
      <c r="M271" s="9">
        <f t="shared" si="17"/>
        <v>4.1142857142857148</v>
      </c>
      <c r="N271" s="4">
        <v>20311</v>
      </c>
      <c r="O271" s="4">
        <f t="shared" si="18"/>
        <v>17.723325344361598</v>
      </c>
      <c r="P271" s="18">
        <f t="shared" si="19"/>
        <v>588998689</v>
      </c>
      <c r="Q271" s="15" t="str" cm="1">
        <f t="array" ref="Q271">_xlfn.IFS(G271&lt;200,"&lt;₹200",G271&lt;=500,"₹200-₹500",G271&gt;500,"&gt;₹500")</f>
        <v>&gt;₹500</v>
      </c>
      <c r="R271" t="s">
        <v>3413</v>
      </c>
      <c r="S271" t="s">
        <v>3417</v>
      </c>
      <c r="T271" t="s">
        <v>3418</v>
      </c>
    </row>
    <row r="272" spans="1:20" x14ac:dyDescent="0.25">
      <c r="A272" t="s">
        <v>11796</v>
      </c>
      <c r="B272" t="s">
        <v>11797</v>
      </c>
      <c r="C272" t="s">
        <v>13156</v>
      </c>
      <c r="D272" t="s">
        <v>13247</v>
      </c>
      <c r="E272" t="s">
        <v>13248</v>
      </c>
      <c r="F272" t="s">
        <v>13302</v>
      </c>
      <c r="G272" s="17">
        <v>979</v>
      </c>
      <c r="H272" s="17">
        <v>1395</v>
      </c>
      <c r="I272" s="8">
        <v>0.3</v>
      </c>
      <c r="J272" s="8" t="str">
        <f t="shared" si="16"/>
        <v>No</v>
      </c>
      <c r="K272" s="9">
        <v>4.2</v>
      </c>
      <c r="L272" s="9">
        <v>4</v>
      </c>
      <c r="M272" s="9">
        <f>AVERAGEIF(F272:F1622,F272,K272:K1622)</f>
        <v>4.2333333333333334</v>
      </c>
      <c r="N272" s="4">
        <v>15252</v>
      </c>
      <c r="O272" s="4">
        <f t="shared" si="18"/>
        <v>17.709537310769502</v>
      </c>
      <c r="P272" s="18">
        <f t="shared" si="19"/>
        <v>14931708</v>
      </c>
      <c r="Q272" s="15" t="str" cm="1">
        <f t="array" ref="Q272">_xlfn.IFS(G272&lt;200,"&lt;₹200",G272&lt;=500,"₹200-₹500",G272&gt;500,"&gt;₹500")</f>
        <v>&gt;₹500</v>
      </c>
      <c r="R272" t="s">
        <v>11798</v>
      </c>
      <c r="S272" t="s">
        <v>11802</v>
      </c>
      <c r="T272" t="s">
        <v>11803</v>
      </c>
    </row>
    <row r="273" spans="1:20" x14ac:dyDescent="0.25">
      <c r="A273" t="s">
        <v>157</v>
      </c>
      <c r="B273" t="s">
        <v>158</v>
      </c>
      <c r="C273" t="s">
        <v>13084</v>
      </c>
      <c r="D273" t="s">
        <v>13085</v>
      </c>
      <c r="E273" t="s">
        <v>13086</v>
      </c>
      <c r="F273" t="s">
        <v>13087</v>
      </c>
      <c r="G273" s="17">
        <v>349</v>
      </c>
      <c r="H273" s="17">
        <v>399</v>
      </c>
      <c r="I273" s="8">
        <v>0.13</v>
      </c>
      <c r="J273" s="8" t="str">
        <f t="shared" si="16"/>
        <v>No</v>
      </c>
      <c r="K273" s="9">
        <v>4.4000000000000004</v>
      </c>
      <c r="L273" s="9">
        <v>4</v>
      </c>
      <c r="M273" s="9">
        <f t="shared" ref="M273:M304" si="20">AVERAGEIF(F273:F1622,F273,K273:K1622)</f>
        <v>4.1432432432432442</v>
      </c>
      <c r="N273" s="4">
        <v>18757</v>
      </c>
      <c r="O273" s="4">
        <f t="shared" si="18"/>
        <v>17.704851223852671</v>
      </c>
      <c r="P273" s="18">
        <f t="shared" si="19"/>
        <v>6546193</v>
      </c>
      <c r="Q273" s="15" t="str" cm="1">
        <f t="array" ref="Q273">_xlfn.IFS(G273&lt;200,"&lt;₹200",G273&lt;=500,"₹200-₹500",G273&gt;500,"&gt;₹500")</f>
        <v>₹200-₹500</v>
      </c>
      <c r="R273" t="s">
        <v>159</v>
      </c>
      <c r="S273" t="s">
        <v>163</v>
      </c>
      <c r="T273" t="s">
        <v>164</v>
      </c>
    </row>
    <row r="274" spans="1:20" x14ac:dyDescent="0.25">
      <c r="A274" t="s">
        <v>1367</v>
      </c>
      <c r="B274" t="s">
        <v>1368</v>
      </c>
      <c r="C274" t="s">
        <v>13075</v>
      </c>
      <c r="D274" t="s">
        <v>13091</v>
      </c>
      <c r="E274" t="s">
        <v>13093</v>
      </c>
      <c r="F274" t="s">
        <v>13094</v>
      </c>
      <c r="G274" s="17">
        <v>15490</v>
      </c>
      <c r="H274" s="17">
        <v>20900</v>
      </c>
      <c r="I274" s="8">
        <v>0.26</v>
      </c>
      <c r="J274" s="8" t="str">
        <f t="shared" si="16"/>
        <v>No</v>
      </c>
      <c r="K274" s="9">
        <v>4.3</v>
      </c>
      <c r="L274" s="9">
        <v>4</v>
      </c>
      <c r="M274" s="9">
        <f t="shared" si="20"/>
        <v>4.2</v>
      </c>
      <c r="N274" s="4">
        <v>16299</v>
      </c>
      <c r="O274" s="4">
        <f t="shared" si="18"/>
        <v>17.691187938496626</v>
      </c>
      <c r="P274" s="18">
        <f t="shared" si="19"/>
        <v>252471510</v>
      </c>
      <c r="Q274" s="15" t="str" cm="1">
        <f t="array" ref="Q274">_xlfn.IFS(G274&lt;200,"&lt;₹200",G274&lt;=500,"₹200-₹500",G274&gt;500,"&gt;₹500")</f>
        <v>&gt;₹500</v>
      </c>
      <c r="R274" t="s">
        <v>1369</v>
      </c>
      <c r="S274" t="s">
        <v>229</v>
      </c>
      <c r="T274" t="s">
        <v>230</v>
      </c>
    </row>
    <row r="275" spans="1:20" x14ac:dyDescent="0.25">
      <c r="A275" t="s">
        <v>4208</v>
      </c>
      <c r="B275" t="s">
        <v>2958</v>
      </c>
      <c r="C275" t="s">
        <v>13075</v>
      </c>
      <c r="D275" t="s">
        <v>13111</v>
      </c>
      <c r="E275" t="s">
        <v>13112</v>
      </c>
      <c r="F275" t="s">
        <v>13112</v>
      </c>
      <c r="G275" s="17">
        <v>1999</v>
      </c>
      <c r="H275" s="17">
        <v>9999</v>
      </c>
      <c r="I275" s="8">
        <v>0.8</v>
      </c>
      <c r="J275" s="8" t="str">
        <f t="shared" si="16"/>
        <v>Yes</v>
      </c>
      <c r="K275" s="9">
        <v>4.3</v>
      </c>
      <c r="L275" s="9">
        <v>4</v>
      </c>
      <c r="M275" s="9">
        <f t="shared" si="20"/>
        <v>3.9808510638297876</v>
      </c>
      <c r="N275" s="4">
        <v>27704</v>
      </c>
      <c r="O275" s="4">
        <f t="shared" si="18"/>
        <v>17.685162355450792</v>
      </c>
      <c r="P275" s="18">
        <f t="shared" si="19"/>
        <v>55380296</v>
      </c>
      <c r="Q275" s="15" t="str" cm="1">
        <f t="array" ref="Q275">_xlfn.IFS(G275&lt;200,"&lt;₹200",G275&lt;=500,"₹200-₹500",G275&gt;500,"&gt;₹500")</f>
        <v>&gt;₹500</v>
      </c>
      <c r="R275" t="s">
        <v>3355</v>
      </c>
      <c r="S275" t="s">
        <v>2963</v>
      </c>
      <c r="T275" t="s">
        <v>2964</v>
      </c>
    </row>
    <row r="276" spans="1:20" x14ac:dyDescent="0.25">
      <c r="A276" t="s">
        <v>223</v>
      </c>
      <c r="B276" t="s">
        <v>224</v>
      </c>
      <c r="C276" t="s">
        <v>13075</v>
      </c>
      <c r="D276" t="s">
        <v>13091</v>
      </c>
      <c r="E276" t="s">
        <v>13093</v>
      </c>
      <c r="F276" t="s">
        <v>13094</v>
      </c>
      <c r="G276" s="17">
        <v>13490</v>
      </c>
      <c r="H276" s="17">
        <v>22900</v>
      </c>
      <c r="I276" s="8">
        <v>0.41</v>
      </c>
      <c r="J276" s="8" t="str">
        <f t="shared" si="16"/>
        <v>No</v>
      </c>
      <c r="K276" s="9">
        <v>4.3</v>
      </c>
      <c r="L276" s="9">
        <v>4</v>
      </c>
      <c r="M276" s="9">
        <f t="shared" si="20"/>
        <v>4.1977272727272732</v>
      </c>
      <c r="N276" s="4">
        <v>16299</v>
      </c>
      <c r="O276" s="4">
        <f t="shared" si="18"/>
        <v>17.681614784850254</v>
      </c>
      <c r="P276" s="18">
        <f t="shared" si="19"/>
        <v>219873510</v>
      </c>
      <c r="Q276" s="15" t="str" cm="1">
        <f t="array" ref="Q276">_xlfn.IFS(G276&lt;200,"&lt;₹200",G276&lt;=500,"₹200-₹500",G276&gt;500,"&gt;₹500")</f>
        <v>&gt;₹500</v>
      </c>
      <c r="R276" t="s">
        <v>225</v>
      </c>
      <c r="S276" t="s">
        <v>229</v>
      </c>
      <c r="T276" t="s">
        <v>230</v>
      </c>
    </row>
    <row r="277" spans="1:20" x14ac:dyDescent="0.25">
      <c r="A277" t="s">
        <v>8346</v>
      </c>
      <c r="B277" t="s">
        <v>8347</v>
      </c>
      <c r="C277" t="s">
        <v>13084</v>
      </c>
      <c r="D277" t="s">
        <v>13088</v>
      </c>
      <c r="E277" t="s">
        <v>13167</v>
      </c>
      <c r="F277" t="s">
        <v>13167</v>
      </c>
      <c r="G277" s="17">
        <v>1599</v>
      </c>
      <c r="H277" s="17">
        <v>3599</v>
      </c>
      <c r="I277" s="8">
        <v>0.56000000000000005</v>
      </c>
      <c r="J277" s="8" t="str">
        <f t="shared" si="16"/>
        <v>Yes</v>
      </c>
      <c r="K277" s="9">
        <v>4.2</v>
      </c>
      <c r="L277" s="9">
        <v>4</v>
      </c>
      <c r="M277" s="9">
        <f t="shared" si="20"/>
        <v>4.2</v>
      </c>
      <c r="N277" s="4">
        <v>16182</v>
      </c>
      <c r="O277" s="4">
        <f t="shared" si="18"/>
        <v>17.67804794334095</v>
      </c>
      <c r="P277" s="18">
        <f t="shared" si="19"/>
        <v>25875018</v>
      </c>
      <c r="Q277" s="15" t="str" cm="1">
        <f t="array" ref="Q277">_xlfn.IFS(G277&lt;200,"&lt;₹200",G277&lt;=500,"₹200-₹500",G277&gt;500,"&gt;₹500")</f>
        <v>&gt;₹500</v>
      </c>
      <c r="R277" t="s">
        <v>8348</v>
      </c>
      <c r="S277" t="s">
        <v>8352</v>
      </c>
      <c r="T277" t="s">
        <v>8353</v>
      </c>
    </row>
    <row r="278" spans="1:20" x14ac:dyDescent="0.25">
      <c r="A278" t="s">
        <v>9018</v>
      </c>
      <c r="B278" t="s">
        <v>9019</v>
      </c>
      <c r="C278" t="s">
        <v>13156</v>
      </c>
      <c r="D278" t="s">
        <v>13247</v>
      </c>
      <c r="E278" t="s">
        <v>13248</v>
      </c>
      <c r="F278" t="s">
        <v>13262</v>
      </c>
      <c r="G278" s="17">
        <v>3499</v>
      </c>
      <c r="H278" s="17">
        <v>5795</v>
      </c>
      <c r="I278" s="8">
        <v>0.4</v>
      </c>
      <c r="J278" s="8" t="str">
        <f t="shared" si="16"/>
        <v>No</v>
      </c>
      <c r="K278" s="9">
        <v>3.9</v>
      </c>
      <c r="L278" s="9">
        <v>4</v>
      </c>
      <c r="M278" s="9">
        <f t="shared" si="20"/>
        <v>4.0130434782608697</v>
      </c>
      <c r="N278" s="4">
        <v>25340</v>
      </c>
      <c r="O278" s="4">
        <f t="shared" si="18"/>
        <v>17.672736174942738</v>
      </c>
      <c r="P278" s="18">
        <f t="shared" si="19"/>
        <v>88664660</v>
      </c>
      <c r="Q278" s="15" t="str" cm="1">
        <f t="array" ref="Q278">_xlfn.IFS(G278&lt;200,"&lt;₹200",G278&lt;=500,"₹200-₹500",G278&gt;500,"&gt;₹500")</f>
        <v>&gt;₹500</v>
      </c>
      <c r="R278" t="s">
        <v>9020</v>
      </c>
      <c r="S278" t="s">
        <v>9024</v>
      </c>
      <c r="T278" t="s">
        <v>9025</v>
      </c>
    </row>
    <row r="279" spans="1:20" x14ac:dyDescent="0.25">
      <c r="A279" t="s">
        <v>10809</v>
      </c>
      <c r="B279" t="s">
        <v>10810</v>
      </c>
      <c r="C279" t="s">
        <v>13156</v>
      </c>
      <c r="D279" t="s">
        <v>13247</v>
      </c>
      <c r="E279" t="s">
        <v>13287</v>
      </c>
      <c r="F279" t="s">
        <v>13297</v>
      </c>
      <c r="G279" s="17">
        <v>9199</v>
      </c>
      <c r="H279" s="17">
        <v>18000</v>
      </c>
      <c r="I279" s="8">
        <v>0.49</v>
      </c>
      <c r="J279" s="8" t="str">
        <f t="shared" si="16"/>
        <v>No</v>
      </c>
      <c r="K279" s="9">
        <v>4</v>
      </c>
      <c r="L279" s="9">
        <v>4</v>
      </c>
      <c r="M279" s="9">
        <f t="shared" si="20"/>
        <v>4.1999999999999993</v>
      </c>
      <c r="N279" s="4">
        <v>16020</v>
      </c>
      <c r="O279" s="4">
        <f t="shared" si="18"/>
        <v>17.659696405765512</v>
      </c>
      <c r="P279" s="18">
        <f t="shared" si="19"/>
        <v>147367980</v>
      </c>
      <c r="Q279" s="15" t="str" cm="1">
        <f t="array" ref="Q279">_xlfn.IFS(G279&lt;200,"&lt;₹200",G279&lt;=500,"₹200-₹500",G279&gt;500,"&gt;₹500")</f>
        <v>&gt;₹500</v>
      </c>
      <c r="R279" t="s">
        <v>10811</v>
      </c>
      <c r="S279" t="s">
        <v>10815</v>
      </c>
      <c r="T279" t="s">
        <v>10816</v>
      </c>
    </row>
    <row r="280" spans="1:20" x14ac:dyDescent="0.25">
      <c r="A280" t="s">
        <v>2957</v>
      </c>
      <c r="B280" t="s">
        <v>2958</v>
      </c>
      <c r="C280" t="s">
        <v>13075</v>
      </c>
      <c r="D280" t="s">
        <v>13111</v>
      </c>
      <c r="E280" t="s">
        <v>13112</v>
      </c>
      <c r="F280" t="s">
        <v>13112</v>
      </c>
      <c r="G280" s="17">
        <v>1998</v>
      </c>
      <c r="H280" s="17">
        <v>9999</v>
      </c>
      <c r="I280" s="8">
        <v>0.8</v>
      </c>
      <c r="J280" s="8" t="str">
        <f t="shared" si="16"/>
        <v>Yes</v>
      </c>
      <c r="K280" s="9">
        <v>4.3</v>
      </c>
      <c r="L280" s="9">
        <v>4</v>
      </c>
      <c r="M280" s="9">
        <f t="shared" si="20"/>
        <v>3.973913043478261</v>
      </c>
      <c r="N280" s="4">
        <v>27696</v>
      </c>
      <c r="O280" s="4">
        <f t="shared" si="18"/>
        <v>17.653841374550336</v>
      </c>
      <c r="P280" s="18">
        <f t="shared" si="19"/>
        <v>55336608</v>
      </c>
      <c r="Q280" s="15" t="str" cm="1">
        <f t="array" ref="Q280">_xlfn.IFS(G280&lt;200,"&lt;₹200",G280&lt;=500,"₹200-₹500",G280&gt;500,"&gt;₹500")</f>
        <v>&gt;₹500</v>
      </c>
      <c r="R280" t="s">
        <v>2959</v>
      </c>
      <c r="S280" t="s">
        <v>2963</v>
      </c>
      <c r="T280" t="s">
        <v>2964</v>
      </c>
    </row>
    <row r="281" spans="1:20" x14ac:dyDescent="0.25">
      <c r="A281" t="s">
        <v>7668</v>
      </c>
      <c r="B281" t="s">
        <v>7669</v>
      </c>
      <c r="C281" t="s">
        <v>13084</v>
      </c>
      <c r="D281" t="s">
        <v>13085</v>
      </c>
      <c r="E281" t="s">
        <v>13192</v>
      </c>
      <c r="F281" t="s">
        <v>13132</v>
      </c>
      <c r="G281" s="17">
        <v>1234</v>
      </c>
      <c r="H281" s="17">
        <v>1599</v>
      </c>
      <c r="I281" s="8">
        <v>0.23</v>
      </c>
      <c r="J281" s="8" t="str">
        <f t="shared" si="16"/>
        <v>No</v>
      </c>
      <c r="K281" s="9">
        <v>4.5</v>
      </c>
      <c r="L281" s="9">
        <v>5</v>
      </c>
      <c r="M281" s="9">
        <f t="shared" si="20"/>
        <v>4.18</v>
      </c>
      <c r="N281" s="4">
        <v>16680</v>
      </c>
      <c r="O281" s="4">
        <f t="shared" si="18"/>
        <v>17.648888304267782</v>
      </c>
      <c r="P281" s="18">
        <f t="shared" si="19"/>
        <v>20583120</v>
      </c>
      <c r="Q281" s="15" t="str" cm="1">
        <f t="array" ref="Q281">_xlfn.IFS(G281&lt;200,"&lt;₹200",G281&lt;=500,"₹200-₹500",G281&gt;500,"&gt;₹500")</f>
        <v>&gt;₹500</v>
      </c>
      <c r="R281" t="s">
        <v>7670</v>
      </c>
      <c r="S281" t="s">
        <v>7674</v>
      </c>
      <c r="T281" t="s">
        <v>7675</v>
      </c>
    </row>
    <row r="282" spans="1:20" x14ac:dyDescent="0.25">
      <c r="A282" t="s">
        <v>3273</v>
      </c>
      <c r="B282" t="s">
        <v>3274</v>
      </c>
      <c r="C282" t="s">
        <v>13075</v>
      </c>
      <c r="D282" t="s">
        <v>13113</v>
      </c>
      <c r="E282" t="s">
        <v>13114</v>
      </c>
      <c r="F282" t="s">
        <v>13126</v>
      </c>
      <c r="G282" s="17">
        <v>139</v>
      </c>
      <c r="H282" s="17">
        <v>495</v>
      </c>
      <c r="I282" s="8">
        <v>0.72</v>
      </c>
      <c r="J282" s="8" t="str">
        <f t="shared" si="16"/>
        <v>Yes</v>
      </c>
      <c r="K282" s="9">
        <v>4.3</v>
      </c>
      <c r="L282" s="9">
        <v>4</v>
      </c>
      <c r="M282" s="9">
        <f t="shared" si="20"/>
        <v>4.25</v>
      </c>
      <c r="N282" s="4">
        <v>14185</v>
      </c>
      <c r="O282" s="4">
        <f t="shared" si="18"/>
        <v>17.645404810928174</v>
      </c>
      <c r="P282" s="18">
        <f t="shared" si="19"/>
        <v>1971715</v>
      </c>
      <c r="Q282" s="15" t="str" cm="1">
        <f t="array" ref="Q282">_xlfn.IFS(G282&lt;200,"&lt;₹200",G282&lt;=500,"₹200-₹500",G282&gt;500,"&gt;₹500")</f>
        <v>&lt;₹200</v>
      </c>
      <c r="R282" t="s">
        <v>3276</v>
      </c>
      <c r="S282" t="s">
        <v>2040</v>
      </c>
      <c r="T282" t="s">
        <v>3277</v>
      </c>
    </row>
    <row r="283" spans="1:20" x14ac:dyDescent="0.25">
      <c r="A283" t="s">
        <v>6251</v>
      </c>
      <c r="B283" t="s">
        <v>6252</v>
      </c>
      <c r="C283" t="s">
        <v>13084</v>
      </c>
      <c r="D283" t="s">
        <v>13085</v>
      </c>
      <c r="E283" t="s">
        <v>13141</v>
      </c>
      <c r="F283" t="s">
        <v>13159</v>
      </c>
      <c r="G283" s="17">
        <v>1295</v>
      </c>
      <c r="H283" s="17">
        <v>1795</v>
      </c>
      <c r="I283" s="8">
        <v>0.28000000000000003</v>
      </c>
      <c r="J283" s="8" t="str">
        <f t="shared" si="16"/>
        <v>No</v>
      </c>
      <c r="K283" s="9">
        <v>4.0999999999999996</v>
      </c>
      <c r="L283" s="9">
        <v>4</v>
      </c>
      <c r="M283" s="9">
        <f t="shared" si="20"/>
        <v>4</v>
      </c>
      <c r="N283" s="4">
        <v>25771</v>
      </c>
      <c r="O283" s="4">
        <f t="shared" si="18"/>
        <v>17.644592490697235</v>
      </c>
      <c r="P283" s="18">
        <f t="shared" si="19"/>
        <v>33373445</v>
      </c>
      <c r="Q283" s="15" t="str" cm="1">
        <f t="array" ref="Q283">_xlfn.IFS(G283&lt;200,"&lt;₹200",G283&lt;=500,"₹200-₹500",G283&gt;500,"&gt;₹500")</f>
        <v>&gt;₹500</v>
      </c>
      <c r="R283" t="s">
        <v>6253</v>
      </c>
      <c r="S283" t="s">
        <v>6257</v>
      </c>
      <c r="T283" t="s">
        <v>6258</v>
      </c>
    </row>
    <row r="284" spans="1:20" x14ac:dyDescent="0.25">
      <c r="A284" t="s">
        <v>3354</v>
      </c>
      <c r="B284" t="s">
        <v>2958</v>
      </c>
      <c r="C284" t="s">
        <v>13075</v>
      </c>
      <c r="D284" t="s">
        <v>13111</v>
      </c>
      <c r="E284" t="s">
        <v>13112</v>
      </c>
      <c r="F284" t="s">
        <v>13112</v>
      </c>
      <c r="G284" s="17">
        <v>1999</v>
      </c>
      <c r="H284" s="17">
        <v>9999</v>
      </c>
      <c r="I284" s="8">
        <v>0.8</v>
      </c>
      <c r="J284" s="8" t="str">
        <f t="shared" si="16"/>
        <v>Yes</v>
      </c>
      <c r="K284" s="9">
        <v>4.3</v>
      </c>
      <c r="L284" s="9">
        <v>4</v>
      </c>
      <c r="M284" s="9">
        <f t="shared" si="20"/>
        <v>3.9666666666666659</v>
      </c>
      <c r="N284" s="4">
        <v>27696</v>
      </c>
      <c r="O284" s="4">
        <f t="shared" si="18"/>
        <v>17.621649833021248</v>
      </c>
      <c r="P284" s="18">
        <f t="shared" si="19"/>
        <v>55364304</v>
      </c>
      <c r="Q284" s="15" t="str" cm="1">
        <f t="array" ref="Q284">_xlfn.IFS(G284&lt;200,"&lt;₹200",G284&lt;=500,"₹200-₹500",G284&gt;500,"&gt;₹500")</f>
        <v>&gt;₹500</v>
      </c>
      <c r="R284" t="s">
        <v>3355</v>
      </c>
      <c r="S284" t="s">
        <v>2963</v>
      </c>
      <c r="T284" t="s">
        <v>2964</v>
      </c>
    </row>
    <row r="285" spans="1:20" x14ac:dyDescent="0.25">
      <c r="A285" t="s">
        <v>3707</v>
      </c>
      <c r="B285" t="s">
        <v>3708</v>
      </c>
      <c r="C285" t="s">
        <v>13075</v>
      </c>
      <c r="D285" t="s">
        <v>13113</v>
      </c>
      <c r="E285" t="s">
        <v>13117</v>
      </c>
      <c r="F285" t="s">
        <v>13118</v>
      </c>
      <c r="G285" s="17">
        <v>15499</v>
      </c>
      <c r="H285" s="17">
        <v>18999</v>
      </c>
      <c r="I285" s="8">
        <v>0.18</v>
      </c>
      <c r="J285" s="8" t="str">
        <f t="shared" si="16"/>
        <v>No</v>
      </c>
      <c r="K285" s="9">
        <v>4.0999999999999996</v>
      </c>
      <c r="L285" s="9">
        <v>4</v>
      </c>
      <c r="M285" s="9">
        <f t="shared" si="20"/>
        <v>4.1073170731707327</v>
      </c>
      <c r="N285" s="4">
        <v>19252</v>
      </c>
      <c r="O285" s="4">
        <f t="shared" si="18"/>
        <v>17.597793472766902</v>
      </c>
      <c r="P285" s="18">
        <f t="shared" si="19"/>
        <v>298386748</v>
      </c>
      <c r="Q285" s="15" t="str" cm="1">
        <f t="array" ref="Q285">_xlfn.IFS(G285&lt;200,"&lt;₹200",G285&lt;=500,"₹200-₹500",G285&gt;500,"&gt;₹500")</f>
        <v>&gt;₹500</v>
      </c>
      <c r="R285" t="s">
        <v>3304</v>
      </c>
      <c r="S285" t="s">
        <v>3308</v>
      </c>
      <c r="T285" t="s">
        <v>3309</v>
      </c>
    </row>
    <row r="286" spans="1:20" x14ac:dyDescent="0.25">
      <c r="A286" t="s">
        <v>3703</v>
      </c>
      <c r="B286" t="s">
        <v>3704</v>
      </c>
      <c r="C286" t="s">
        <v>13075</v>
      </c>
      <c r="D286" t="s">
        <v>13113</v>
      </c>
      <c r="E286" t="s">
        <v>13117</v>
      </c>
      <c r="F286" t="s">
        <v>13118</v>
      </c>
      <c r="G286" s="17">
        <v>15499</v>
      </c>
      <c r="H286" s="17">
        <v>20999</v>
      </c>
      <c r="I286" s="8">
        <v>0.26</v>
      </c>
      <c r="J286" s="8" t="str">
        <f t="shared" si="16"/>
        <v>No</v>
      </c>
      <c r="K286" s="9">
        <v>4.0999999999999996</v>
      </c>
      <c r="L286" s="9">
        <v>4</v>
      </c>
      <c r="M286" s="9">
        <f t="shared" si="20"/>
        <v>4.1074999999999999</v>
      </c>
      <c r="N286" s="4">
        <v>19252</v>
      </c>
      <c r="O286" s="4">
        <f t="shared" si="18"/>
        <v>17.598577222476198</v>
      </c>
      <c r="P286" s="18">
        <f t="shared" si="19"/>
        <v>298386748</v>
      </c>
      <c r="Q286" s="15" t="str" cm="1">
        <f t="array" ref="Q286">_xlfn.IFS(G286&lt;200,"&lt;₹200",G286&lt;=500,"₹200-₹500",G286&gt;500,"&gt;₹500")</f>
        <v>&gt;₹500</v>
      </c>
      <c r="R286" t="s">
        <v>3705</v>
      </c>
      <c r="S286" t="s">
        <v>3308</v>
      </c>
      <c r="T286" t="s">
        <v>3309</v>
      </c>
    </row>
    <row r="287" spans="1:20" x14ac:dyDescent="0.25">
      <c r="A287" t="s">
        <v>3471</v>
      </c>
      <c r="B287" t="s">
        <v>3472</v>
      </c>
      <c r="C287" t="s">
        <v>13075</v>
      </c>
      <c r="D287" t="s">
        <v>13113</v>
      </c>
      <c r="E287" t="s">
        <v>13117</v>
      </c>
      <c r="F287" t="s">
        <v>13118</v>
      </c>
      <c r="G287" s="17">
        <v>13999</v>
      </c>
      <c r="H287" s="17">
        <v>19999</v>
      </c>
      <c r="I287" s="8">
        <v>0.3</v>
      </c>
      <c r="J287" s="8" t="str">
        <f t="shared" si="16"/>
        <v>No</v>
      </c>
      <c r="K287" s="9">
        <v>4.0999999999999996</v>
      </c>
      <c r="L287" s="9">
        <v>4</v>
      </c>
      <c r="M287" s="9">
        <f t="shared" si="20"/>
        <v>4.1076923076923073</v>
      </c>
      <c r="N287" s="4">
        <v>19252</v>
      </c>
      <c r="O287" s="4">
        <f t="shared" si="18"/>
        <v>17.599401164478277</v>
      </c>
      <c r="P287" s="18">
        <f t="shared" si="19"/>
        <v>269508748</v>
      </c>
      <c r="Q287" s="15" t="str" cm="1">
        <f t="array" ref="Q287">_xlfn.IFS(G287&lt;200,"&lt;₹200",G287&lt;=500,"₹200-₹500",G287&gt;500,"&gt;₹500")</f>
        <v>&gt;₹500</v>
      </c>
      <c r="R287" t="s">
        <v>3473</v>
      </c>
      <c r="S287" t="s">
        <v>3308</v>
      </c>
      <c r="T287" t="s">
        <v>3309</v>
      </c>
    </row>
    <row r="288" spans="1:20" x14ac:dyDescent="0.25">
      <c r="A288" t="s">
        <v>6524</v>
      </c>
      <c r="B288" t="s">
        <v>6525</v>
      </c>
      <c r="C288" t="s">
        <v>13075</v>
      </c>
      <c r="D288" t="s">
        <v>13113</v>
      </c>
      <c r="E288" t="s">
        <v>13114</v>
      </c>
      <c r="F288" t="s">
        <v>13127</v>
      </c>
      <c r="G288" s="17">
        <v>1699</v>
      </c>
      <c r="H288" s="17">
        <v>3495</v>
      </c>
      <c r="I288" s="8">
        <v>0.51</v>
      </c>
      <c r="J288" s="8" t="str">
        <f t="shared" si="16"/>
        <v>Yes</v>
      </c>
      <c r="K288" s="9">
        <v>4.0999999999999996</v>
      </c>
      <c r="L288" s="9">
        <v>4</v>
      </c>
      <c r="M288" s="9">
        <f t="shared" si="20"/>
        <v>4.12</v>
      </c>
      <c r="N288" s="4">
        <v>14371</v>
      </c>
      <c r="O288" s="4">
        <f t="shared" si="18"/>
        <v>17.128970899154361</v>
      </c>
      <c r="P288" s="18">
        <f t="shared" si="19"/>
        <v>24416329</v>
      </c>
      <c r="Q288" s="15" t="str" cm="1">
        <f t="array" ref="Q288">_xlfn.IFS(G288&lt;200,"&lt;₹200",G288&lt;=500,"₹200-₹500",G288&gt;500,"&gt;₹500")</f>
        <v>&gt;₹500</v>
      </c>
      <c r="R288" t="s">
        <v>6527</v>
      </c>
      <c r="S288" t="s">
        <v>6531</v>
      </c>
      <c r="T288" t="s">
        <v>6532</v>
      </c>
    </row>
    <row r="289" spans="1:20" x14ac:dyDescent="0.25">
      <c r="A289" t="s">
        <v>3755</v>
      </c>
      <c r="B289" t="s">
        <v>3756</v>
      </c>
      <c r="C289" t="s">
        <v>13075</v>
      </c>
      <c r="D289" t="s">
        <v>13113</v>
      </c>
      <c r="E289" t="s">
        <v>13117</v>
      </c>
      <c r="F289" t="s">
        <v>13118</v>
      </c>
      <c r="G289" s="17">
        <v>13999</v>
      </c>
      <c r="H289" s="17">
        <v>19999</v>
      </c>
      <c r="I289" s="8">
        <v>0.3</v>
      </c>
      <c r="J289" s="8" t="str">
        <f t="shared" si="16"/>
        <v>No</v>
      </c>
      <c r="K289" s="9">
        <v>4.0999999999999996</v>
      </c>
      <c r="L289" s="9">
        <v>4</v>
      </c>
      <c r="M289" s="9">
        <f t="shared" si="20"/>
        <v>4.1078947368421055</v>
      </c>
      <c r="N289" s="4">
        <v>19252</v>
      </c>
      <c r="O289" s="4">
        <f t="shared" si="18"/>
        <v>17.600268471848892</v>
      </c>
      <c r="P289" s="18">
        <f t="shared" si="19"/>
        <v>269508748</v>
      </c>
      <c r="Q289" s="15" t="str" cm="1">
        <f t="array" ref="Q289">_xlfn.IFS(G289&lt;200,"&lt;₹200",G289&lt;=500,"₹200-₹500",G289&gt;500,"&gt;₹500")</f>
        <v>&gt;₹500</v>
      </c>
      <c r="R289" t="s">
        <v>3705</v>
      </c>
      <c r="S289" t="s">
        <v>3308</v>
      </c>
      <c r="T289" t="s">
        <v>3309</v>
      </c>
    </row>
    <row r="290" spans="1:20" x14ac:dyDescent="0.25">
      <c r="A290" t="s">
        <v>3302</v>
      </c>
      <c r="B290" t="s">
        <v>3303</v>
      </c>
      <c r="C290" t="s">
        <v>13075</v>
      </c>
      <c r="D290" t="s">
        <v>13113</v>
      </c>
      <c r="E290" t="s">
        <v>13117</v>
      </c>
      <c r="F290" t="s">
        <v>13118</v>
      </c>
      <c r="G290" s="17">
        <v>15499</v>
      </c>
      <c r="H290" s="17">
        <v>18999</v>
      </c>
      <c r="I290" s="8">
        <v>0.18</v>
      </c>
      <c r="J290" s="8" t="str">
        <f t="shared" si="16"/>
        <v>No</v>
      </c>
      <c r="K290" s="9">
        <v>4.0999999999999996</v>
      </c>
      <c r="L290" s="9">
        <v>4</v>
      </c>
      <c r="M290" s="9">
        <f t="shared" si="20"/>
        <v>4.108108108108107</v>
      </c>
      <c r="N290" s="4">
        <v>19252</v>
      </c>
      <c r="O290" s="4">
        <f t="shared" si="18"/>
        <v>17.601182660698992</v>
      </c>
      <c r="P290" s="18">
        <f t="shared" si="19"/>
        <v>298386748</v>
      </c>
      <c r="Q290" s="15" t="str" cm="1">
        <f t="array" ref="Q290">_xlfn.IFS(G290&lt;200,"&lt;₹200",G290&lt;=500,"₹200-₹500",G290&gt;500,"&gt;₹500")</f>
        <v>&gt;₹500</v>
      </c>
      <c r="R290" t="s">
        <v>3304</v>
      </c>
      <c r="S290" t="s">
        <v>3308</v>
      </c>
      <c r="T290" t="s">
        <v>3309</v>
      </c>
    </row>
    <row r="291" spans="1:20" x14ac:dyDescent="0.25">
      <c r="A291" t="s">
        <v>4074</v>
      </c>
      <c r="B291" t="s">
        <v>4075</v>
      </c>
      <c r="C291" t="s">
        <v>13075</v>
      </c>
      <c r="D291" t="s">
        <v>13113</v>
      </c>
      <c r="E291" t="s">
        <v>13117</v>
      </c>
      <c r="F291" t="s">
        <v>13118</v>
      </c>
      <c r="G291" s="17">
        <v>15499</v>
      </c>
      <c r="H291" s="17">
        <v>20999</v>
      </c>
      <c r="I291" s="8">
        <v>0.26</v>
      </c>
      <c r="J291" s="8" t="str">
        <f t="shared" si="16"/>
        <v>No</v>
      </c>
      <c r="K291" s="9">
        <v>4.0999999999999996</v>
      </c>
      <c r="L291" s="9">
        <v>4</v>
      </c>
      <c r="M291" s="9">
        <f t="shared" si="20"/>
        <v>4.1083333333333325</v>
      </c>
      <c r="N291" s="4">
        <v>19253</v>
      </c>
      <c r="O291" s="4">
        <f t="shared" si="18"/>
        <v>17.602240308060164</v>
      </c>
      <c r="P291" s="18">
        <f t="shared" si="19"/>
        <v>298402247</v>
      </c>
      <c r="Q291" s="15" t="str" cm="1">
        <f t="array" ref="Q291">_xlfn.IFS(G291&lt;200,"&lt;₹200",G291&lt;=500,"₹200-₹500",G291&gt;500,"&gt;₹500")</f>
        <v>&gt;₹500</v>
      </c>
      <c r="R291" t="s">
        <v>3705</v>
      </c>
      <c r="S291" t="s">
        <v>3308</v>
      </c>
      <c r="T291" t="s">
        <v>3309</v>
      </c>
    </row>
    <row r="292" spans="1:20" x14ac:dyDescent="0.25">
      <c r="A292" t="s">
        <v>9293</v>
      </c>
      <c r="B292" t="s">
        <v>9294</v>
      </c>
      <c r="C292" t="s">
        <v>13156</v>
      </c>
      <c r="D292" t="s">
        <v>13250</v>
      </c>
      <c r="E292" t="s">
        <v>13277</v>
      </c>
      <c r="F292" t="s">
        <v>13278</v>
      </c>
      <c r="G292" s="17">
        <v>1400</v>
      </c>
      <c r="H292" s="17">
        <v>2485</v>
      </c>
      <c r="I292" s="8">
        <v>0.44</v>
      </c>
      <c r="J292" s="8" t="str">
        <f t="shared" si="16"/>
        <v>No</v>
      </c>
      <c r="K292" s="9">
        <v>4.0999999999999996</v>
      </c>
      <c r="L292" s="9">
        <v>4</v>
      </c>
      <c r="M292" s="9">
        <f t="shared" si="20"/>
        <v>4.09</v>
      </c>
      <c r="N292" s="4">
        <v>19998</v>
      </c>
      <c r="O292" s="4">
        <f t="shared" si="18"/>
        <v>17.591123866823729</v>
      </c>
      <c r="P292" s="18">
        <f t="shared" si="19"/>
        <v>27997200</v>
      </c>
      <c r="Q292" s="15" t="str" cm="1">
        <f t="array" ref="Q292">_xlfn.IFS(G292&lt;200,"&lt;₹200",G292&lt;=500,"₹200-₹500",G292&gt;500,"&gt;₹500")</f>
        <v>&gt;₹500</v>
      </c>
      <c r="R292" t="s">
        <v>9296</v>
      </c>
      <c r="S292" t="s">
        <v>9300</v>
      </c>
      <c r="T292" t="s">
        <v>9301</v>
      </c>
    </row>
    <row r="293" spans="1:20" x14ac:dyDescent="0.25">
      <c r="A293" t="s">
        <v>1521</v>
      </c>
      <c r="B293" t="s">
        <v>1522</v>
      </c>
      <c r="C293" t="s">
        <v>13084</v>
      </c>
      <c r="D293" t="s">
        <v>13088</v>
      </c>
      <c r="E293" t="s">
        <v>13089</v>
      </c>
      <c r="F293" t="s">
        <v>13090</v>
      </c>
      <c r="G293" s="17">
        <v>1399</v>
      </c>
      <c r="H293" s="17">
        <v>2499</v>
      </c>
      <c r="I293" s="8">
        <v>0.44</v>
      </c>
      <c r="J293" s="8" t="str">
        <f t="shared" si="16"/>
        <v>No</v>
      </c>
      <c r="K293" s="9">
        <v>4.4000000000000004</v>
      </c>
      <c r="L293" s="9">
        <v>4</v>
      </c>
      <c r="M293" s="9">
        <f t="shared" si="20"/>
        <v>4.0300000000000011</v>
      </c>
      <c r="N293" s="4">
        <v>23169</v>
      </c>
      <c r="O293" s="4">
        <f t="shared" si="18"/>
        <v>17.590651916173606</v>
      </c>
      <c r="P293" s="18">
        <f t="shared" si="19"/>
        <v>32413431</v>
      </c>
      <c r="Q293" s="15" t="str" cm="1">
        <f t="array" ref="Q293">_xlfn.IFS(G293&lt;200,"&lt;₹200",G293&lt;=500,"₹200-₹500",G293&gt;500,"&gt;₹500")</f>
        <v>&gt;₹500</v>
      </c>
      <c r="R293" t="s">
        <v>1523</v>
      </c>
      <c r="S293" t="s">
        <v>1527</v>
      </c>
      <c r="T293" t="s">
        <v>1528</v>
      </c>
    </row>
    <row r="294" spans="1:20" x14ac:dyDescent="0.25">
      <c r="A294" t="s">
        <v>3634</v>
      </c>
      <c r="B294" t="s">
        <v>3462</v>
      </c>
      <c r="C294" t="s">
        <v>13075</v>
      </c>
      <c r="D294" t="s">
        <v>13113</v>
      </c>
      <c r="E294" t="s">
        <v>13117</v>
      </c>
      <c r="F294" t="s">
        <v>13118</v>
      </c>
      <c r="G294" s="17">
        <v>13999</v>
      </c>
      <c r="H294" s="17">
        <v>19499</v>
      </c>
      <c r="I294" s="8">
        <v>0.28000000000000003</v>
      </c>
      <c r="J294" s="8" t="str">
        <f t="shared" si="16"/>
        <v>No</v>
      </c>
      <c r="K294" s="9">
        <v>4.0999999999999996</v>
      </c>
      <c r="L294" s="9">
        <v>4</v>
      </c>
      <c r="M294" s="9">
        <f t="shared" si="20"/>
        <v>4.1085714285714277</v>
      </c>
      <c r="N294" s="4">
        <v>18998</v>
      </c>
      <c r="O294" s="4">
        <f t="shared" si="18"/>
        <v>17.579470880200454</v>
      </c>
      <c r="P294" s="18">
        <f t="shared" si="19"/>
        <v>265953002</v>
      </c>
      <c r="Q294" s="15" t="str" cm="1">
        <f t="array" ref="Q294">_xlfn.IFS(G294&lt;200,"&lt;₹200",G294&lt;=500,"₹200-₹500",G294&gt;500,"&gt;₹500")</f>
        <v>&gt;₹500</v>
      </c>
      <c r="R294" t="s">
        <v>3463</v>
      </c>
      <c r="S294" t="s">
        <v>3212</v>
      </c>
      <c r="T294" t="s">
        <v>3213</v>
      </c>
    </row>
    <row r="295" spans="1:20" x14ac:dyDescent="0.25">
      <c r="A295" t="s">
        <v>3603</v>
      </c>
      <c r="B295" t="s">
        <v>3604</v>
      </c>
      <c r="C295" t="s">
        <v>13075</v>
      </c>
      <c r="D295" t="s">
        <v>13113</v>
      </c>
      <c r="E295" t="s">
        <v>13117</v>
      </c>
      <c r="F295" t="s">
        <v>13118</v>
      </c>
      <c r="G295" s="17">
        <v>10999</v>
      </c>
      <c r="H295" s="17">
        <v>14999</v>
      </c>
      <c r="I295" s="8">
        <v>0.27</v>
      </c>
      <c r="J295" s="8" t="str">
        <f t="shared" si="16"/>
        <v>No</v>
      </c>
      <c r="K295" s="9">
        <v>4.0999999999999996</v>
      </c>
      <c r="L295" s="9">
        <v>4</v>
      </c>
      <c r="M295" s="9">
        <f t="shared" si="20"/>
        <v>4.1088235294117652</v>
      </c>
      <c r="N295" s="4">
        <v>18998</v>
      </c>
      <c r="O295" s="4">
        <f t="shared" si="18"/>
        <v>17.580549551816276</v>
      </c>
      <c r="P295" s="18">
        <f t="shared" si="19"/>
        <v>208959002</v>
      </c>
      <c r="Q295" s="15" t="str" cm="1">
        <f t="array" ref="Q295">_xlfn.IFS(G295&lt;200,"&lt;₹200",G295&lt;=500,"₹200-₹500",G295&gt;500,"&gt;₹500")</f>
        <v>&gt;₹500</v>
      </c>
      <c r="R295" t="s">
        <v>3540</v>
      </c>
      <c r="S295" t="s">
        <v>3212</v>
      </c>
      <c r="T295" t="s">
        <v>3213</v>
      </c>
    </row>
    <row r="296" spans="1:20" x14ac:dyDescent="0.25">
      <c r="A296" t="s">
        <v>3538</v>
      </c>
      <c r="B296" t="s">
        <v>3539</v>
      </c>
      <c r="C296" t="s">
        <v>13075</v>
      </c>
      <c r="D296" t="s">
        <v>13113</v>
      </c>
      <c r="E296" t="s">
        <v>13117</v>
      </c>
      <c r="F296" t="s">
        <v>13118</v>
      </c>
      <c r="G296" s="17">
        <v>10999</v>
      </c>
      <c r="H296" s="17">
        <v>14999</v>
      </c>
      <c r="I296" s="8">
        <v>0.27</v>
      </c>
      <c r="J296" s="8" t="str">
        <f t="shared" si="16"/>
        <v>No</v>
      </c>
      <c r="K296" s="9">
        <v>4.0999999999999996</v>
      </c>
      <c r="L296" s="9">
        <v>4</v>
      </c>
      <c r="M296" s="9">
        <f t="shared" si="20"/>
        <v>4.1090909090909093</v>
      </c>
      <c r="N296" s="4">
        <v>18998</v>
      </c>
      <c r="O296" s="4">
        <f t="shared" si="18"/>
        <v>17.581693597469418</v>
      </c>
      <c r="P296" s="18">
        <f t="shared" si="19"/>
        <v>208959002</v>
      </c>
      <c r="Q296" s="15" t="str" cm="1">
        <f t="array" ref="Q296">_xlfn.IFS(G296&lt;200,"&lt;₹200",G296&lt;=500,"₹200-₹500",G296&gt;500,"&gt;₹500")</f>
        <v>&gt;₹500</v>
      </c>
      <c r="R296" t="s">
        <v>3540</v>
      </c>
      <c r="S296" t="s">
        <v>3212</v>
      </c>
      <c r="T296" t="s">
        <v>3213</v>
      </c>
    </row>
    <row r="297" spans="1:20" x14ac:dyDescent="0.25">
      <c r="A297" t="s">
        <v>3461</v>
      </c>
      <c r="B297" t="s">
        <v>3462</v>
      </c>
      <c r="C297" t="s">
        <v>13075</v>
      </c>
      <c r="D297" t="s">
        <v>13113</v>
      </c>
      <c r="E297" t="s">
        <v>13117</v>
      </c>
      <c r="F297" t="s">
        <v>13118</v>
      </c>
      <c r="G297" s="17">
        <v>13999</v>
      </c>
      <c r="H297" s="17">
        <v>19499</v>
      </c>
      <c r="I297" s="8">
        <v>0.28000000000000003</v>
      </c>
      <c r="J297" s="8" t="str">
        <f t="shared" si="16"/>
        <v>No</v>
      </c>
      <c r="K297" s="9">
        <v>4.0999999999999996</v>
      </c>
      <c r="L297" s="9">
        <v>4</v>
      </c>
      <c r="M297" s="9">
        <f t="shared" si="20"/>
        <v>4.1093750000000009</v>
      </c>
      <c r="N297" s="4">
        <v>18998</v>
      </c>
      <c r="O297" s="4">
        <f t="shared" si="18"/>
        <v>17.582909145975883</v>
      </c>
      <c r="P297" s="18">
        <f t="shared" si="19"/>
        <v>265953002</v>
      </c>
      <c r="Q297" s="15" t="str" cm="1">
        <f t="array" ref="Q297">_xlfn.IFS(G297&lt;200,"&lt;₹200",G297&lt;=500,"₹200-₹500",G297&gt;500,"&gt;₹500")</f>
        <v>&gt;₹500</v>
      </c>
      <c r="R297" t="s">
        <v>3463</v>
      </c>
      <c r="S297" t="s">
        <v>3212</v>
      </c>
      <c r="T297" t="s">
        <v>3213</v>
      </c>
    </row>
    <row r="298" spans="1:20" x14ac:dyDescent="0.25">
      <c r="A298" t="s">
        <v>3206</v>
      </c>
      <c r="B298" t="s">
        <v>3207</v>
      </c>
      <c r="C298" t="s">
        <v>13075</v>
      </c>
      <c r="D298" t="s">
        <v>13113</v>
      </c>
      <c r="E298" t="s">
        <v>13117</v>
      </c>
      <c r="F298" t="s">
        <v>13118</v>
      </c>
      <c r="G298" s="17">
        <v>12999</v>
      </c>
      <c r="H298" s="17">
        <v>17999</v>
      </c>
      <c r="I298" s="8">
        <v>0.28000000000000003</v>
      </c>
      <c r="J298" s="8" t="str">
        <f t="shared" si="16"/>
        <v>No</v>
      </c>
      <c r="K298" s="9">
        <v>4.0999999999999996</v>
      </c>
      <c r="L298" s="9">
        <v>4</v>
      </c>
      <c r="M298" s="9">
        <f t="shared" si="20"/>
        <v>4.1096774193548393</v>
      </c>
      <c r="N298" s="4">
        <v>18998</v>
      </c>
      <c r="O298" s="4">
        <f t="shared" si="18"/>
        <v>17.584203116966631</v>
      </c>
      <c r="P298" s="18">
        <f t="shared" si="19"/>
        <v>246955002</v>
      </c>
      <c r="Q298" s="15" t="str" cm="1">
        <f t="array" ref="Q298">_xlfn.IFS(G298&lt;200,"&lt;₹200",G298&lt;=500,"₹200-₹500",G298&gt;500,"&gt;₹500")</f>
        <v>&gt;₹500</v>
      </c>
      <c r="R298" t="s">
        <v>3208</v>
      </c>
      <c r="S298" t="s">
        <v>3212</v>
      </c>
      <c r="T298" t="s">
        <v>3213</v>
      </c>
    </row>
    <row r="299" spans="1:20" x14ac:dyDescent="0.25">
      <c r="A299" t="s">
        <v>3766</v>
      </c>
      <c r="B299" t="s">
        <v>3767</v>
      </c>
      <c r="C299" t="s">
        <v>13075</v>
      </c>
      <c r="D299" t="s">
        <v>13113</v>
      </c>
      <c r="E299" t="s">
        <v>13117</v>
      </c>
      <c r="F299" t="s">
        <v>13118</v>
      </c>
      <c r="G299" s="17">
        <v>12999</v>
      </c>
      <c r="H299" s="17">
        <v>17999</v>
      </c>
      <c r="I299" s="8">
        <v>0.28000000000000003</v>
      </c>
      <c r="J299" s="8" t="str">
        <f t="shared" si="16"/>
        <v>No</v>
      </c>
      <c r="K299" s="9">
        <v>4.0999999999999996</v>
      </c>
      <c r="L299" s="9">
        <v>4</v>
      </c>
      <c r="M299" s="9">
        <f t="shared" si="20"/>
        <v>4.1100000000000003</v>
      </c>
      <c r="N299" s="4">
        <v>18998</v>
      </c>
      <c r="O299" s="4">
        <f t="shared" si="18"/>
        <v>17.585583352690097</v>
      </c>
      <c r="P299" s="18">
        <f t="shared" si="19"/>
        <v>246955002</v>
      </c>
      <c r="Q299" s="15" t="str" cm="1">
        <f t="array" ref="Q299">_xlfn.IFS(G299&lt;200,"&lt;₹200",G299&lt;=500,"₹200-₹500",G299&gt;500,"&gt;₹500")</f>
        <v>&gt;₹500</v>
      </c>
      <c r="R299" t="s">
        <v>3208</v>
      </c>
      <c r="S299" t="s">
        <v>3212</v>
      </c>
      <c r="T299" t="s">
        <v>3213</v>
      </c>
    </row>
    <row r="300" spans="1:20" x14ac:dyDescent="0.25">
      <c r="A300" t="s">
        <v>4790</v>
      </c>
      <c r="B300" t="s">
        <v>4791</v>
      </c>
      <c r="C300" t="s">
        <v>13075</v>
      </c>
      <c r="D300" t="s">
        <v>13113</v>
      </c>
      <c r="E300" t="s">
        <v>13117</v>
      </c>
      <c r="F300" t="s">
        <v>13118</v>
      </c>
      <c r="G300" s="17">
        <v>13999</v>
      </c>
      <c r="H300" s="17">
        <v>19499</v>
      </c>
      <c r="I300" s="8">
        <v>0.28000000000000003</v>
      </c>
      <c r="J300" s="8" t="str">
        <f t="shared" si="16"/>
        <v>No</v>
      </c>
      <c r="K300" s="9">
        <v>4.0999999999999996</v>
      </c>
      <c r="L300" s="9">
        <v>4</v>
      </c>
      <c r="M300" s="9">
        <f t="shared" si="20"/>
        <v>4.1103448275862071</v>
      </c>
      <c r="N300" s="4">
        <v>18998</v>
      </c>
      <c r="O300" s="4">
        <f t="shared" si="18"/>
        <v>17.587058777084145</v>
      </c>
      <c r="P300" s="18">
        <f t="shared" si="19"/>
        <v>265953002</v>
      </c>
      <c r="Q300" s="15" t="str" cm="1">
        <f t="array" ref="Q300">_xlfn.IFS(G300&lt;200,"&lt;₹200",G300&lt;=500,"₹200-₹500",G300&gt;500,"&gt;₹500")</f>
        <v>&gt;₹500</v>
      </c>
      <c r="R300" t="s">
        <v>3463</v>
      </c>
      <c r="S300" t="s">
        <v>3212</v>
      </c>
      <c r="T300" t="s">
        <v>3213</v>
      </c>
    </row>
    <row r="301" spans="1:20" x14ac:dyDescent="0.25">
      <c r="A301" t="s">
        <v>4019</v>
      </c>
      <c r="B301" t="s">
        <v>3462</v>
      </c>
      <c r="C301" t="s">
        <v>13075</v>
      </c>
      <c r="D301" t="s">
        <v>13113</v>
      </c>
      <c r="E301" t="s">
        <v>13117</v>
      </c>
      <c r="F301" t="s">
        <v>13118</v>
      </c>
      <c r="G301" s="17">
        <v>13999</v>
      </c>
      <c r="H301" s="17">
        <v>19499</v>
      </c>
      <c r="I301" s="8">
        <v>0.28000000000000003</v>
      </c>
      <c r="J301" s="8" t="str">
        <f t="shared" si="16"/>
        <v>No</v>
      </c>
      <c r="K301" s="9">
        <v>4.0999999999999996</v>
      </c>
      <c r="L301" s="9">
        <v>4</v>
      </c>
      <c r="M301" s="9">
        <f t="shared" si="20"/>
        <v>4.1107142857142858</v>
      </c>
      <c r="N301" s="4">
        <v>18998</v>
      </c>
      <c r="O301" s="4">
        <f t="shared" si="18"/>
        <v>17.588639588934914</v>
      </c>
      <c r="P301" s="18">
        <f t="shared" si="19"/>
        <v>265953002</v>
      </c>
      <c r="Q301" s="15" t="str" cm="1">
        <f t="array" ref="Q301">_xlfn.IFS(G301&lt;200,"&lt;₹200",G301&lt;=500,"₹200-₹500",G301&gt;500,"&gt;₹500")</f>
        <v>&gt;₹500</v>
      </c>
      <c r="R301" t="s">
        <v>3463</v>
      </c>
      <c r="S301" t="s">
        <v>3212</v>
      </c>
      <c r="T301" t="s">
        <v>3213</v>
      </c>
    </row>
    <row r="302" spans="1:20" x14ac:dyDescent="0.25">
      <c r="A302" t="s">
        <v>4009</v>
      </c>
      <c r="B302" t="s">
        <v>4010</v>
      </c>
      <c r="C302" t="s">
        <v>13075</v>
      </c>
      <c r="D302" t="s">
        <v>13113</v>
      </c>
      <c r="E302" t="s">
        <v>13114</v>
      </c>
      <c r="F302" t="s">
        <v>13133</v>
      </c>
      <c r="G302" s="17">
        <v>349</v>
      </c>
      <c r="H302" s="17">
        <v>999</v>
      </c>
      <c r="I302" s="8">
        <v>0.65</v>
      </c>
      <c r="J302" s="8" t="str">
        <f t="shared" si="16"/>
        <v>Yes</v>
      </c>
      <c r="K302" s="9">
        <v>3.8</v>
      </c>
      <c r="L302" s="9">
        <v>4</v>
      </c>
      <c r="M302" s="9">
        <f t="shared" si="20"/>
        <v>4.0750000000000002</v>
      </c>
      <c r="N302" s="4">
        <v>16557</v>
      </c>
      <c r="O302" s="4">
        <f t="shared" si="18"/>
        <v>17.192457103896828</v>
      </c>
      <c r="P302" s="18">
        <f t="shared" si="19"/>
        <v>5778393</v>
      </c>
      <c r="Q302" s="15" t="str" cm="1">
        <f t="array" ref="Q302">_xlfn.IFS(G302&lt;200,"&lt;₹200",G302&lt;=500,"₹200-₹500",G302&gt;500,"&gt;₹500")</f>
        <v>₹200-₹500</v>
      </c>
      <c r="R302" t="s">
        <v>4011</v>
      </c>
      <c r="S302" t="s">
        <v>4015</v>
      </c>
      <c r="T302" t="s">
        <v>4016</v>
      </c>
    </row>
    <row r="303" spans="1:20" x14ac:dyDescent="0.25">
      <c r="A303" t="s">
        <v>6058</v>
      </c>
      <c r="B303" t="s">
        <v>6059</v>
      </c>
      <c r="C303" t="s">
        <v>13152</v>
      </c>
      <c r="D303" t="s">
        <v>13164</v>
      </c>
      <c r="E303" t="s">
        <v>13165</v>
      </c>
      <c r="F303" t="s">
        <v>13165</v>
      </c>
      <c r="G303" s="17">
        <v>440</v>
      </c>
      <c r="H303" s="17">
        <v>440</v>
      </c>
      <c r="I303" s="8">
        <v>0</v>
      </c>
      <c r="J303" s="8" t="str">
        <f t="shared" si="16"/>
        <v>No</v>
      </c>
      <c r="K303" s="9">
        <v>4.5</v>
      </c>
      <c r="L303" s="9">
        <v>5</v>
      </c>
      <c r="M303" s="9">
        <f t="shared" si="20"/>
        <v>4.4666666666666668</v>
      </c>
      <c r="N303" s="4">
        <v>8610</v>
      </c>
      <c r="O303" s="4">
        <f t="shared" si="18"/>
        <v>17.576572698565425</v>
      </c>
      <c r="P303" s="18">
        <f t="shared" si="19"/>
        <v>3788400</v>
      </c>
      <c r="Q303" s="15" t="str" cm="1">
        <f t="array" ref="Q303">_xlfn.IFS(G303&lt;200,"&lt;₹200",G303&lt;=500,"₹200-₹500",G303&gt;500,"&gt;₹500")</f>
        <v>₹200-₹500</v>
      </c>
      <c r="R303" t="s">
        <v>6061</v>
      </c>
      <c r="S303" t="s">
        <v>6065</v>
      </c>
      <c r="T303" t="s">
        <v>6066</v>
      </c>
    </row>
    <row r="304" spans="1:20" x14ac:dyDescent="0.25">
      <c r="A304" t="s">
        <v>4348</v>
      </c>
      <c r="B304" t="s">
        <v>4349</v>
      </c>
      <c r="C304" t="s">
        <v>13075</v>
      </c>
      <c r="D304" t="s">
        <v>13113</v>
      </c>
      <c r="E304" t="s">
        <v>13114</v>
      </c>
      <c r="F304" t="s">
        <v>13131</v>
      </c>
      <c r="G304" s="17">
        <v>299</v>
      </c>
      <c r="H304" s="17">
        <v>999</v>
      </c>
      <c r="I304" s="8">
        <v>0.7</v>
      </c>
      <c r="J304" s="8" t="str">
        <f t="shared" si="16"/>
        <v>Yes</v>
      </c>
      <c r="K304" s="9">
        <v>4.3</v>
      </c>
      <c r="L304" s="9">
        <v>4</v>
      </c>
      <c r="M304" s="9">
        <f t="shared" si="20"/>
        <v>4.45</v>
      </c>
      <c r="N304" s="4">
        <v>8891</v>
      </c>
      <c r="O304" s="4">
        <f t="shared" si="18"/>
        <v>17.573047570419941</v>
      </c>
      <c r="P304" s="18">
        <f t="shared" si="19"/>
        <v>2658409</v>
      </c>
      <c r="Q304" s="15" t="str" cm="1">
        <f t="array" ref="Q304">_xlfn.IFS(G304&lt;200,"&lt;₹200",G304&lt;=500,"₹200-₹500",G304&gt;500,"&gt;₹500")</f>
        <v>₹200-₹500</v>
      </c>
      <c r="R304" t="s">
        <v>4350</v>
      </c>
      <c r="S304" t="s">
        <v>4354</v>
      </c>
      <c r="T304" t="s">
        <v>4355</v>
      </c>
    </row>
    <row r="305" spans="1:20" x14ac:dyDescent="0.25">
      <c r="A305" t="s">
        <v>5367</v>
      </c>
      <c r="B305" t="s">
        <v>5368</v>
      </c>
      <c r="C305" t="s">
        <v>13084</v>
      </c>
      <c r="D305" t="s">
        <v>13085</v>
      </c>
      <c r="E305" t="s">
        <v>13176</v>
      </c>
      <c r="F305" t="s">
        <v>13176</v>
      </c>
      <c r="G305" s="17">
        <v>199</v>
      </c>
      <c r="H305" s="17">
        <v>599</v>
      </c>
      <c r="I305" s="8">
        <v>0.67</v>
      </c>
      <c r="J305" s="8" t="str">
        <f t="shared" si="16"/>
        <v>Yes</v>
      </c>
      <c r="K305" s="9">
        <v>4.5</v>
      </c>
      <c r="L305" s="9">
        <v>5</v>
      </c>
      <c r="M305" s="9">
        <f t="shared" ref="M305:M336" si="21">AVERAGEIF(F305:F1654,F305,K305:K1654)</f>
        <v>4.25</v>
      </c>
      <c r="N305" s="4">
        <v>13568</v>
      </c>
      <c r="O305" s="4">
        <f t="shared" si="18"/>
        <v>17.563328330478722</v>
      </c>
      <c r="P305" s="18">
        <f t="shared" si="19"/>
        <v>2700032</v>
      </c>
      <c r="Q305" s="15" t="str" cm="1">
        <f t="array" ref="Q305">_xlfn.IFS(G305&lt;200,"&lt;₹200",G305&lt;=500,"₹200-₹500",G305&gt;500,"&gt;₹500")</f>
        <v>&lt;₹200</v>
      </c>
      <c r="R305" t="s">
        <v>5370</v>
      </c>
      <c r="S305" t="s">
        <v>5374</v>
      </c>
      <c r="T305" t="s">
        <v>5375</v>
      </c>
    </row>
    <row r="306" spans="1:20" x14ac:dyDescent="0.25">
      <c r="A306" t="s">
        <v>4122</v>
      </c>
      <c r="B306" t="s">
        <v>4123</v>
      </c>
      <c r="C306" t="s">
        <v>13075</v>
      </c>
      <c r="D306" t="s">
        <v>13111</v>
      </c>
      <c r="E306" t="s">
        <v>13112</v>
      </c>
      <c r="F306" t="s">
        <v>13112</v>
      </c>
      <c r="G306" s="17">
        <v>1799</v>
      </c>
      <c r="H306" s="17">
        <v>6990</v>
      </c>
      <c r="I306" s="8">
        <v>0.74</v>
      </c>
      <c r="J306" s="8" t="str">
        <f t="shared" si="16"/>
        <v>Yes</v>
      </c>
      <c r="K306" s="9">
        <v>4</v>
      </c>
      <c r="L306" s="9">
        <v>4</v>
      </c>
      <c r="M306" s="9">
        <f t="shared" si="21"/>
        <v>3.9590909090909081</v>
      </c>
      <c r="N306" s="4">
        <v>26880</v>
      </c>
      <c r="O306" s="4">
        <f t="shared" si="18"/>
        <v>17.536577098080851</v>
      </c>
      <c r="P306" s="18">
        <f t="shared" si="19"/>
        <v>48357120</v>
      </c>
      <c r="Q306" s="15" t="str" cm="1">
        <f t="array" ref="Q306">_xlfn.IFS(G306&lt;200,"&lt;₹200",G306&lt;=500,"₹200-₹500",G306&gt;500,"&gt;₹500")</f>
        <v>&gt;₹500</v>
      </c>
      <c r="R306" t="s">
        <v>4124</v>
      </c>
      <c r="S306" t="s">
        <v>4128</v>
      </c>
      <c r="T306" t="s">
        <v>4129</v>
      </c>
    </row>
    <row r="307" spans="1:20" x14ac:dyDescent="0.25">
      <c r="A307" t="s">
        <v>7470</v>
      </c>
      <c r="B307" t="s">
        <v>7471</v>
      </c>
      <c r="C307" t="s">
        <v>13156</v>
      </c>
      <c r="D307" t="s">
        <v>13157</v>
      </c>
      <c r="E307" t="s">
        <v>13219</v>
      </c>
      <c r="F307" t="s">
        <v>13220</v>
      </c>
      <c r="G307" s="17">
        <v>90</v>
      </c>
      <c r="H307" s="17">
        <v>100</v>
      </c>
      <c r="I307" s="8">
        <v>0.1</v>
      </c>
      <c r="J307" s="8" t="str">
        <f t="shared" si="16"/>
        <v>No</v>
      </c>
      <c r="K307" s="9">
        <v>4.4000000000000004</v>
      </c>
      <c r="L307" s="9">
        <v>4</v>
      </c>
      <c r="M307" s="9">
        <f t="shared" si="21"/>
        <v>4.3499999999999996</v>
      </c>
      <c r="N307" s="4">
        <v>10718</v>
      </c>
      <c r="O307" s="4">
        <f t="shared" si="18"/>
        <v>17.531171078511143</v>
      </c>
      <c r="P307" s="18">
        <f t="shared" si="19"/>
        <v>964620</v>
      </c>
      <c r="Q307" s="15" t="str" cm="1">
        <f t="array" ref="Q307">_xlfn.IFS(G307&lt;200,"&lt;₹200",G307&lt;=500,"₹200-₹500",G307&gt;500,"&gt;₹500")</f>
        <v>&lt;₹200</v>
      </c>
      <c r="R307" t="s">
        <v>7473</v>
      </c>
      <c r="S307" t="s">
        <v>7477</v>
      </c>
      <c r="T307" t="s">
        <v>7478</v>
      </c>
    </row>
    <row r="308" spans="1:20" x14ac:dyDescent="0.25">
      <c r="A308" t="s">
        <v>1272</v>
      </c>
      <c r="B308" t="s">
        <v>1273</v>
      </c>
      <c r="C308" t="s">
        <v>13084</v>
      </c>
      <c r="D308" t="s">
        <v>13088</v>
      </c>
      <c r="E308" t="s">
        <v>13089</v>
      </c>
      <c r="F308" t="s">
        <v>13090</v>
      </c>
      <c r="G308" s="17">
        <v>1699</v>
      </c>
      <c r="H308" s="17">
        <v>2999</v>
      </c>
      <c r="I308" s="8">
        <v>0.43</v>
      </c>
      <c r="J308" s="8" t="str">
        <f t="shared" si="16"/>
        <v>No</v>
      </c>
      <c r="K308" s="9">
        <v>4.4000000000000004</v>
      </c>
      <c r="L308" s="9">
        <v>4</v>
      </c>
      <c r="M308" s="9">
        <f t="shared" si="21"/>
        <v>3.9888888888888889</v>
      </c>
      <c r="N308" s="4">
        <v>24780</v>
      </c>
      <c r="O308" s="4">
        <f t="shared" si="18"/>
        <v>17.52765176824834</v>
      </c>
      <c r="P308" s="18">
        <f t="shared" si="19"/>
        <v>42101220</v>
      </c>
      <c r="Q308" s="15" t="str" cm="1">
        <f t="array" ref="Q308">_xlfn.IFS(G308&lt;200,"&lt;₹200",G308&lt;=500,"₹200-₹500",G308&gt;500,"&gt;₹500")</f>
        <v>&gt;₹500</v>
      </c>
      <c r="R308" t="s">
        <v>1274</v>
      </c>
      <c r="S308" t="s">
        <v>487</v>
      </c>
      <c r="T308" t="s">
        <v>488</v>
      </c>
    </row>
    <row r="309" spans="1:20" x14ac:dyDescent="0.25">
      <c r="A309" t="s">
        <v>7055</v>
      </c>
      <c r="B309" t="s">
        <v>7056</v>
      </c>
      <c r="C309" t="s">
        <v>13075</v>
      </c>
      <c r="D309" t="s">
        <v>13161</v>
      </c>
      <c r="E309" t="s">
        <v>13092</v>
      </c>
      <c r="F309" t="s">
        <v>13217</v>
      </c>
      <c r="G309" s="17">
        <v>299</v>
      </c>
      <c r="H309" s="17">
        <v>400</v>
      </c>
      <c r="I309" s="8">
        <v>0.25</v>
      </c>
      <c r="J309" s="8" t="str">
        <f t="shared" si="16"/>
        <v>No</v>
      </c>
      <c r="K309" s="9">
        <v>3.8</v>
      </c>
      <c r="L309" s="9">
        <v>4</v>
      </c>
      <c r="M309" s="9">
        <f t="shared" si="21"/>
        <v>3.8</v>
      </c>
      <c r="N309" s="4">
        <v>40895</v>
      </c>
      <c r="O309" s="4">
        <f t="shared" si="18"/>
        <v>17.524387162140691</v>
      </c>
      <c r="P309" s="18">
        <f t="shared" si="19"/>
        <v>12227605</v>
      </c>
      <c r="Q309" s="15" t="str" cm="1">
        <f t="array" ref="Q309">_xlfn.IFS(G309&lt;200,"&lt;₹200",G309&lt;=500,"₹200-₹500",G309&gt;500,"&gt;₹500")</f>
        <v>₹200-₹500</v>
      </c>
      <c r="R309" t="s">
        <v>7058</v>
      </c>
      <c r="S309" t="s">
        <v>7062</v>
      </c>
      <c r="T309" t="s">
        <v>7063</v>
      </c>
    </row>
    <row r="310" spans="1:20" x14ac:dyDescent="0.25">
      <c r="A310" t="s">
        <v>8741</v>
      </c>
      <c r="B310" t="s">
        <v>8742</v>
      </c>
      <c r="C310" t="s">
        <v>13156</v>
      </c>
      <c r="D310" t="s">
        <v>13247</v>
      </c>
      <c r="E310" t="s">
        <v>13248</v>
      </c>
      <c r="F310" t="s">
        <v>13249</v>
      </c>
      <c r="G310" s="17">
        <v>1625</v>
      </c>
      <c r="H310" s="17">
        <v>2995</v>
      </c>
      <c r="I310" s="8">
        <v>0.46</v>
      </c>
      <c r="J310" s="8" t="str">
        <f t="shared" si="16"/>
        <v>No</v>
      </c>
      <c r="K310" s="9">
        <v>4.5</v>
      </c>
      <c r="L310" s="9">
        <v>5</v>
      </c>
      <c r="M310" s="9">
        <f t="shared" si="21"/>
        <v>4.0071428571428571</v>
      </c>
      <c r="N310" s="4">
        <v>23484</v>
      </c>
      <c r="O310" s="4">
        <f t="shared" si="18"/>
        <v>17.514382190680777</v>
      </c>
      <c r="P310" s="18">
        <f t="shared" si="19"/>
        <v>38161500</v>
      </c>
      <c r="Q310" s="15" t="str" cm="1">
        <f t="array" ref="Q310">_xlfn.IFS(G310&lt;200,"&lt;₹200",G310&lt;=500,"₹200-₹500",G310&gt;500,"&gt;₹500")</f>
        <v>&gt;₹500</v>
      </c>
      <c r="R310" t="s">
        <v>8743</v>
      </c>
      <c r="S310" t="s">
        <v>8747</v>
      </c>
      <c r="T310" t="s">
        <v>8748</v>
      </c>
    </row>
    <row r="311" spans="1:20" x14ac:dyDescent="0.25">
      <c r="A311" t="s">
        <v>57</v>
      </c>
      <c r="B311" t="s">
        <v>58</v>
      </c>
      <c r="C311" t="s">
        <v>13084</v>
      </c>
      <c r="D311" t="s">
        <v>13085</v>
      </c>
      <c r="E311" t="s">
        <v>13086</v>
      </c>
      <c r="F311" t="s">
        <v>13087</v>
      </c>
      <c r="G311" s="17">
        <v>154</v>
      </c>
      <c r="H311" s="17">
        <v>399</v>
      </c>
      <c r="I311" s="8">
        <v>0.61</v>
      </c>
      <c r="J311" s="8" t="str">
        <f t="shared" si="16"/>
        <v>Yes</v>
      </c>
      <c r="K311" s="9">
        <v>4.2</v>
      </c>
      <c r="L311" s="9">
        <v>4</v>
      </c>
      <c r="M311" s="9">
        <f t="shared" si="21"/>
        <v>4.1414965986394563</v>
      </c>
      <c r="N311" s="4">
        <v>16905</v>
      </c>
      <c r="O311" s="4">
        <f t="shared" si="18"/>
        <v>17.510416859813663</v>
      </c>
      <c r="P311" s="18">
        <f t="shared" si="19"/>
        <v>2603370</v>
      </c>
      <c r="Q311" s="15" t="str" cm="1">
        <f t="array" ref="Q311">_xlfn.IFS(G311&lt;200,"&lt;₹200",G311&lt;=500,"₹200-₹500",G311&gt;500,"&gt;₹500")</f>
        <v>&lt;₹200</v>
      </c>
      <c r="R311" t="s">
        <v>59</v>
      </c>
      <c r="S311" t="s">
        <v>63</v>
      </c>
      <c r="T311" t="s">
        <v>13023</v>
      </c>
    </row>
    <row r="312" spans="1:20" x14ac:dyDescent="0.25">
      <c r="A312" t="s">
        <v>4745</v>
      </c>
      <c r="B312" t="s">
        <v>4746</v>
      </c>
      <c r="C312" t="s">
        <v>13075</v>
      </c>
      <c r="D312" t="s">
        <v>13113</v>
      </c>
      <c r="E312" t="s">
        <v>13114</v>
      </c>
      <c r="F312" t="s">
        <v>13127</v>
      </c>
      <c r="G312" s="17">
        <v>599</v>
      </c>
      <c r="H312" s="17">
        <v>1399</v>
      </c>
      <c r="I312" s="8">
        <v>0.56999999999999995</v>
      </c>
      <c r="J312" s="8" t="str">
        <f t="shared" si="16"/>
        <v>Yes</v>
      </c>
      <c r="K312" s="9">
        <v>4.0999999999999996</v>
      </c>
      <c r="L312" s="9">
        <v>4</v>
      </c>
      <c r="M312" s="9">
        <f t="shared" si="21"/>
        <v>4.125</v>
      </c>
      <c r="N312" s="4">
        <v>14560</v>
      </c>
      <c r="O312" s="4">
        <f t="shared" si="18"/>
        <v>17.17316370771568</v>
      </c>
      <c r="P312" s="18">
        <f t="shared" si="19"/>
        <v>8721440</v>
      </c>
      <c r="Q312" s="15" t="str" cm="1">
        <f t="array" ref="Q312">_xlfn.IFS(G312&lt;200,"&lt;₹200",G312&lt;=500,"₹200-₹500",G312&gt;500,"&gt;₹500")</f>
        <v>&gt;₹500</v>
      </c>
      <c r="R312" t="s">
        <v>4747</v>
      </c>
      <c r="S312" t="s">
        <v>4751</v>
      </c>
      <c r="T312" t="s">
        <v>4752</v>
      </c>
    </row>
    <row r="313" spans="1:20" x14ac:dyDescent="0.25">
      <c r="A313" t="s">
        <v>5273</v>
      </c>
      <c r="B313" t="s">
        <v>5274</v>
      </c>
      <c r="C313" t="s">
        <v>13084</v>
      </c>
      <c r="D313" t="s">
        <v>13085</v>
      </c>
      <c r="E313" t="s">
        <v>13141</v>
      </c>
      <c r="F313" t="s">
        <v>13171</v>
      </c>
      <c r="G313" s="17">
        <v>39</v>
      </c>
      <c r="H313" s="17">
        <v>299</v>
      </c>
      <c r="I313" s="8">
        <v>0.87</v>
      </c>
      <c r="J313" s="8" t="str">
        <f t="shared" si="16"/>
        <v>Yes</v>
      </c>
      <c r="K313" s="9">
        <v>3.5</v>
      </c>
      <c r="L313" s="9">
        <v>4</v>
      </c>
      <c r="M313" s="9">
        <f t="shared" si="21"/>
        <v>4.1800000000000006</v>
      </c>
      <c r="N313" s="4">
        <v>15233</v>
      </c>
      <c r="O313" s="4">
        <f t="shared" si="18"/>
        <v>17.484162316255791</v>
      </c>
      <c r="P313" s="18">
        <f t="shared" si="19"/>
        <v>594087</v>
      </c>
      <c r="Q313" s="15" t="str" cm="1">
        <f t="array" ref="Q313">_xlfn.IFS(G313&lt;200,"&lt;₹200",G313&lt;=500,"₹200-₹500",G313&gt;500,"&gt;₹500")</f>
        <v>&lt;₹200</v>
      </c>
      <c r="R313" t="s">
        <v>5276</v>
      </c>
      <c r="S313" t="s">
        <v>5280</v>
      </c>
      <c r="T313" t="s">
        <v>5281</v>
      </c>
    </row>
    <row r="314" spans="1:20" x14ac:dyDescent="0.25">
      <c r="A314" t="s">
        <v>3134</v>
      </c>
      <c r="B314" t="s">
        <v>3135</v>
      </c>
      <c r="C314" t="s">
        <v>13075</v>
      </c>
      <c r="D314" t="s">
        <v>13113</v>
      </c>
      <c r="E314" t="s">
        <v>13114</v>
      </c>
      <c r="F314" t="s">
        <v>13115</v>
      </c>
      <c r="G314" s="17">
        <v>1499</v>
      </c>
      <c r="H314" s="17">
        <v>2499</v>
      </c>
      <c r="I314" s="8">
        <v>0.4</v>
      </c>
      <c r="J314" s="8" t="str">
        <f t="shared" si="16"/>
        <v>No</v>
      </c>
      <c r="K314" s="9">
        <v>4.3</v>
      </c>
      <c r="L314" s="9">
        <v>4</v>
      </c>
      <c r="M314" s="9">
        <f t="shared" si="21"/>
        <v>4.1571428571428584</v>
      </c>
      <c r="N314" s="4">
        <v>15970</v>
      </c>
      <c r="O314" s="4">
        <f t="shared" si="18"/>
        <v>17.473852055962524</v>
      </c>
      <c r="P314" s="18">
        <f t="shared" si="19"/>
        <v>23939030</v>
      </c>
      <c r="Q314" s="15" t="str" cm="1">
        <f t="array" ref="Q314">_xlfn.IFS(G314&lt;200,"&lt;₹200",G314&lt;=500,"₹200-₹500",G314&gt;500,"&gt;₹500")</f>
        <v>&gt;₹500</v>
      </c>
      <c r="R314" t="s">
        <v>3136</v>
      </c>
      <c r="S314" t="s">
        <v>3140</v>
      </c>
      <c r="T314" t="s">
        <v>3141</v>
      </c>
    </row>
    <row r="315" spans="1:20" x14ac:dyDescent="0.25">
      <c r="A315" t="s">
        <v>8081</v>
      </c>
      <c r="B315" t="s">
        <v>8082</v>
      </c>
      <c r="C315" t="s">
        <v>13084</v>
      </c>
      <c r="D315" t="s">
        <v>13085</v>
      </c>
      <c r="E315" t="s">
        <v>13141</v>
      </c>
      <c r="F315" t="s">
        <v>13146</v>
      </c>
      <c r="G315" s="17">
        <v>2640</v>
      </c>
      <c r="H315" s="17">
        <v>3195</v>
      </c>
      <c r="I315" s="8">
        <v>0.17</v>
      </c>
      <c r="J315" s="8" t="str">
        <f t="shared" si="16"/>
        <v>No</v>
      </c>
      <c r="K315" s="9">
        <v>4.5</v>
      </c>
      <c r="L315" s="9">
        <v>5</v>
      </c>
      <c r="M315" s="9">
        <f t="shared" si="21"/>
        <v>4.1500000000000004</v>
      </c>
      <c r="N315" s="4">
        <v>16146</v>
      </c>
      <c r="O315" s="4">
        <f t="shared" si="18"/>
        <v>17.463581157894136</v>
      </c>
      <c r="P315" s="18">
        <f t="shared" si="19"/>
        <v>42625440</v>
      </c>
      <c r="Q315" s="15" t="str" cm="1">
        <f t="array" ref="Q315">_xlfn.IFS(G315&lt;200,"&lt;₹200",G315&lt;=500,"₹200-₹500",G315&gt;500,"&gt;₹500")</f>
        <v>&gt;₹500</v>
      </c>
      <c r="R315" t="s">
        <v>8083</v>
      </c>
      <c r="S315" t="s">
        <v>8087</v>
      </c>
      <c r="T315" t="s">
        <v>8088</v>
      </c>
    </row>
    <row r="316" spans="1:20" x14ac:dyDescent="0.25">
      <c r="A316" t="s">
        <v>8529</v>
      </c>
      <c r="B316" t="s">
        <v>8530</v>
      </c>
      <c r="C316" t="s">
        <v>13075</v>
      </c>
      <c r="D316" t="s">
        <v>13098</v>
      </c>
      <c r="E316" t="s">
        <v>13108</v>
      </c>
      <c r="F316" t="s">
        <v>13198</v>
      </c>
      <c r="G316" s="17">
        <v>1499</v>
      </c>
      <c r="H316" s="17">
        <v>2999</v>
      </c>
      <c r="I316" s="8">
        <v>0.5</v>
      </c>
      <c r="J316" s="8" t="str">
        <f t="shared" si="16"/>
        <v>Yes</v>
      </c>
      <c r="K316" s="9">
        <v>4.0999999999999996</v>
      </c>
      <c r="L316" s="9">
        <v>4</v>
      </c>
      <c r="M316" s="9">
        <f t="shared" si="21"/>
        <v>3.9666666666666663</v>
      </c>
      <c r="N316" s="4">
        <v>25262</v>
      </c>
      <c r="O316" s="4">
        <f t="shared" si="18"/>
        <v>17.463190190892597</v>
      </c>
      <c r="P316" s="18">
        <f t="shared" si="19"/>
        <v>37867738</v>
      </c>
      <c r="Q316" s="15" t="str" cm="1">
        <f t="array" ref="Q316">_xlfn.IFS(G316&lt;200,"&lt;₹200",G316&lt;=500,"₹200-₹500",G316&gt;500,"&gt;₹500")</f>
        <v>&gt;₹500</v>
      </c>
      <c r="R316" t="s">
        <v>8531</v>
      </c>
      <c r="S316" t="s">
        <v>8535</v>
      </c>
      <c r="T316" t="s">
        <v>8536</v>
      </c>
    </row>
    <row r="317" spans="1:20" x14ac:dyDescent="0.25">
      <c r="A317" t="s">
        <v>6048</v>
      </c>
      <c r="B317" t="s">
        <v>6049</v>
      </c>
      <c r="C317" t="s">
        <v>13084</v>
      </c>
      <c r="D317" t="s">
        <v>13085</v>
      </c>
      <c r="E317" t="s">
        <v>13136</v>
      </c>
      <c r="F317" t="s">
        <v>13144</v>
      </c>
      <c r="G317" s="17">
        <v>849</v>
      </c>
      <c r="H317" s="17">
        <v>4999</v>
      </c>
      <c r="I317" s="8">
        <v>0.83</v>
      </c>
      <c r="J317" s="8" t="str">
        <f t="shared" si="16"/>
        <v>Yes</v>
      </c>
      <c r="K317" s="9">
        <v>4</v>
      </c>
      <c r="L317" s="9">
        <v>4</v>
      </c>
      <c r="M317" s="9">
        <f t="shared" si="21"/>
        <v>4.05</v>
      </c>
      <c r="N317" s="4">
        <v>20457</v>
      </c>
      <c r="O317" s="4">
        <f t="shared" si="18"/>
        <v>17.458995855803803</v>
      </c>
      <c r="P317" s="18">
        <f t="shared" si="19"/>
        <v>17367993</v>
      </c>
      <c r="Q317" s="15" t="str" cm="1">
        <f t="array" ref="Q317">_xlfn.IFS(G317&lt;200,"&lt;₹200",G317&lt;=500,"₹200-₹500",G317&gt;500,"&gt;₹500")</f>
        <v>&gt;₹500</v>
      </c>
      <c r="R317" t="s">
        <v>6050</v>
      </c>
      <c r="S317" t="s">
        <v>6054</v>
      </c>
      <c r="T317" t="s">
        <v>6055</v>
      </c>
    </row>
    <row r="318" spans="1:20" x14ac:dyDescent="0.25">
      <c r="A318" t="s">
        <v>2999</v>
      </c>
      <c r="B318" t="s">
        <v>3000</v>
      </c>
      <c r="C318" t="s">
        <v>13075</v>
      </c>
      <c r="D318" t="s">
        <v>13113</v>
      </c>
      <c r="E318" t="s">
        <v>13117</v>
      </c>
      <c r="F318" t="s">
        <v>13118</v>
      </c>
      <c r="G318" s="17">
        <v>28999</v>
      </c>
      <c r="H318" s="17">
        <v>28999</v>
      </c>
      <c r="I318" s="8">
        <v>0</v>
      </c>
      <c r="J318" s="8" t="str">
        <f t="shared" si="16"/>
        <v>No</v>
      </c>
      <c r="K318" s="9">
        <v>4.3</v>
      </c>
      <c r="L318" s="9">
        <v>4</v>
      </c>
      <c r="M318" s="9">
        <f t="shared" si="21"/>
        <v>4.1111111111111107</v>
      </c>
      <c r="N318" s="4">
        <v>17415</v>
      </c>
      <c r="O318" s="4">
        <f t="shared" si="18"/>
        <v>17.435010154802487</v>
      </c>
      <c r="P318" s="18">
        <f t="shared" si="19"/>
        <v>505017585</v>
      </c>
      <c r="Q318" s="15" t="str" cm="1">
        <f t="array" ref="Q318">_xlfn.IFS(G318&lt;200,"&lt;₹200",G318&lt;=500,"₹200-₹500",G318&gt;500,"&gt;₹500")</f>
        <v>&gt;₹500</v>
      </c>
      <c r="R318" t="s">
        <v>3001</v>
      </c>
      <c r="S318" t="s">
        <v>3005</v>
      </c>
      <c r="T318" t="s">
        <v>3006</v>
      </c>
    </row>
    <row r="319" spans="1:20" x14ac:dyDescent="0.25">
      <c r="A319" t="s">
        <v>7491</v>
      </c>
      <c r="B319" t="s">
        <v>7492</v>
      </c>
      <c r="C319" t="s">
        <v>13084</v>
      </c>
      <c r="D319" t="s">
        <v>13085</v>
      </c>
      <c r="E319" t="s">
        <v>13172</v>
      </c>
      <c r="F319" t="s">
        <v>13173</v>
      </c>
      <c r="G319" s="17">
        <v>1495</v>
      </c>
      <c r="H319" s="17">
        <v>1995</v>
      </c>
      <c r="I319" s="8">
        <v>0.25</v>
      </c>
      <c r="J319" s="8" t="str">
        <f t="shared" si="16"/>
        <v>No</v>
      </c>
      <c r="K319" s="9">
        <v>4.5</v>
      </c>
      <c r="L319" s="9">
        <v>5</v>
      </c>
      <c r="M319" s="9">
        <f t="shared" si="21"/>
        <v>4.333333333333333</v>
      </c>
      <c r="N319" s="4">
        <v>10541</v>
      </c>
      <c r="O319" s="4">
        <f t="shared" si="18"/>
        <v>17.43266638480873</v>
      </c>
      <c r="P319" s="18">
        <f t="shared" si="19"/>
        <v>15758795</v>
      </c>
      <c r="Q319" s="15" t="str" cm="1">
        <f t="array" ref="Q319">_xlfn.IFS(G319&lt;200,"&lt;₹200",G319&lt;=500,"₹200-₹500",G319&gt;500,"&gt;₹500")</f>
        <v>&gt;₹500</v>
      </c>
      <c r="R319" t="s">
        <v>7493</v>
      </c>
      <c r="S319" t="s">
        <v>7497</v>
      </c>
      <c r="T319" t="s">
        <v>7498</v>
      </c>
    </row>
    <row r="320" spans="1:20" x14ac:dyDescent="0.25">
      <c r="A320" t="s">
        <v>3855</v>
      </c>
      <c r="B320" t="s">
        <v>3856</v>
      </c>
      <c r="C320" t="s">
        <v>13075</v>
      </c>
      <c r="D320" t="s">
        <v>13113</v>
      </c>
      <c r="E320" t="s">
        <v>13114</v>
      </c>
      <c r="F320" t="s">
        <v>13131</v>
      </c>
      <c r="G320" s="17">
        <v>999</v>
      </c>
      <c r="H320" s="17">
        <v>2899</v>
      </c>
      <c r="I320" s="8">
        <v>0.66</v>
      </c>
      <c r="J320" s="8" t="str">
        <f t="shared" si="16"/>
        <v>Yes</v>
      </c>
      <c r="K320" s="9">
        <v>4.7</v>
      </c>
      <c r="L320" s="9">
        <v>5</v>
      </c>
      <c r="M320" s="9">
        <f t="shared" si="21"/>
        <v>4.4800000000000004</v>
      </c>
      <c r="N320" s="4">
        <v>7779</v>
      </c>
      <c r="O320" s="4">
        <f t="shared" si="18"/>
        <v>17.431588594513808</v>
      </c>
      <c r="P320" s="18">
        <f t="shared" si="19"/>
        <v>7771221</v>
      </c>
      <c r="Q320" s="15" t="str" cm="1">
        <f t="array" ref="Q320">_xlfn.IFS(G320&lt;200,"&lt;₹200",G320&lt;=500,"₹200-₹500",G320&gt;500,"&gt;₹500")</f>
        <v>&gt;₹500</v>
      </c>
      <c r="R320" t="s">
        <v>3857</v>
      </c>
      <c r="S320" t="s">
        <v>3861</v>
      </c>
      <c r="T320" t="s">
        <v>3862</v>
      </c>
    </row>
    <row r="321" spans="1:20" x14ac:dyDescent="0.25">
      <c r="A321" t="s">
        <v>8751</v>
      </c>
      <c r="B321" t="s">
        <v>8752</v>
      </c>
      <c r="C321" t="s">
        <v>13156</v>
      </c>
      <c r="D321" t="s">
        <v>13250</v>
      </c>
      <c r="E321" t="s">
        <v>13263</v>
      </c>
      <c r="F321" t="s">
        <v>13264</v>
      </c>
      <c r="G321" s="17">
        <v>2599</v>
      </c>
      <c r="H321" s="17">
        <v>5890</v>
      </c>
      <c r="I321" s="8">
        <v>0.56000000000000005</v>
      </c>
      <c r="J321" s="8" t="str">
        <f t="shared" si="16"/>
        <v>Yes</v>
      </c>
      <c r="K321" s="9">
        <v>4.0999999999999996</v>
      </c>
      <c r="L321" s="9">
        <v>4</v>
      </c>
      <c r="M321" s="9">
        <f t="shared" si="21"/>
        <v>4.0181818181818176</v>
      </c>
      <c r="N321" s="4">
        <v>21783</v>
      </c>
      <c r="O321" s="4">
        <f t="shared" si="18"/>
        <v>17.431425742933666</v>
      </c>
      <c r="P321" s="18">
        <f t="shared" si="19"/>
        <v>56614017</v>
      </c>
      <c r="Q321" s="15" t="str" cm="1">
        <f t="array" ref="Q321">_xlfn.IFS(G321&lt;200,"&lt;₹200",G321&lt;=500,"₹200-₹500",G321&gt;500,"&gt;₹500")</f>
        <v>&gt;₹500</v>
      </c>
      <c r="R321" t="s">
        <v>8753</v>
      </c>
      <c r="S321" t="s">
        <v>8757</v>
      </c>
      <c r="T321" t="s">
        <v>13064</v>
      </c>
    </row>
    <row r="322" spans="1:20" x14ac:dyDescent="0.25">
      <c r="A322" t="s">
        <v>3009</v>
      </c>
      <c r="B322" t="s">
        <v>3010</v>
      </c>
      <c r="C322" t="s">
        <v>13075</v>
      </c>
      <c r="D322" t="s">
        <v>13113</v>
      </c>
      <c r="E322" t="s">
        <v>13117</v>
      </c>
      <c r="F322" t="s">
        <v>13118</v>
      </c>
      <c r="G322" s="17">
        <v>28999</v>
      </c>
      <c r="H322" s="17">
        <v>28999</v>
      </c>
      <c r="I322" s="8">
        <v>0</v>
      </c>
      <c r="J322" s="8" t="str">
        <f t="shared" ref="J322:J385" si="22">IF(I322&gt;=50%,"Yes","No")</f>
        <v>No</v>
      </c>
      <c r="K322" s="9">
        <v>4.3</v>
      </c>
      <c r="L322" s="9">
        <v>4</v>
      </c>
      <c r="M322" s="9">
        <f t="shared" si="21"/>
        <v>4.1038461538461544</v>
      </c>
      <c r="N322" s="4">
        <v>17415</v>
      </c>
      <c r="O322" s="4">
        <f t="shared" ref="O322:O385" si="23">M322*LOG10(N322+1)</f>
        <v>17.404199845797123</v>
      </c>
      <c r="P322" s="18">
        <f t="shared" ref="P322:P385" si="24">G322*N322</f>
        <v>505017585</v>
      </c>
      <c r="Q322" s="15" t="str" cm="1">
        <f t="array" ref="Q322">_xlfn.IFS(G322&lt;200,"&lt;₹200",G322&lt;=500,"₹200-₹500",G322&gt;500,"&gt;₹500")</f>
        <v>&gt;₹500</v>
      </c>
      <c r="R322" t="s">
        <v>3011</v>
      </c>
      <c r="S322" t="s">
        <v>3005</v>
      </c>
      <c r="T322" t="s">
        <v>3006</v>
      </c>
    </row>
    <row r="323" spans="1:20" x14ac:dyDescent="0.25">
      <c r="A323" t="s">
        <v>6645</v>
      </c>
      <c r="B323" t="s">
        <v>6646</v>
      </c>
      <c r="C323" t="s">
        <v>13084</v>
      </c>
      <c r="D323" t="s">
        <v>13085</v>
      </c>
      <c r="E323" t="s">
        <v>13136</v>
      </c>
      <c r="F323" t="s">
        <v>13136</v>
      </c>
      <c r="G323" s="17">
        <v>1399</v>
      </c>
      <c r="H323" s="17">
        <v>2490</v>
      </c>
      <c r="I323" s="8">
        <v>0.44</v>
      </c>
      <c r="J323" s="8" t="str">
        <f t="shared" si="22"/>
        <v>No</v>
      </c>
      <c r="K323" s="9">
        <v>4.3</v>
      </c>
      <c r="L323" s="9">
        <v>4</v>
      </c>
      <c r="M323" s="9">
        <f t="shared" si="21"/>
        <v>4.3</v>
      </c>
      <c r="N323" s="4">
        <v>11074</v>
      </c>
      <c r="O323" s="4">
        <f t="shared" si="23"/>
        <v>17.390678060048959</v>
      </c>
      <c r="P323" s="18">
        <f t="shared" si="24"/>
        <v>15492526</v>
      </c>
      <c r="Q323" s="15" t="str" cm="1">
        <f t="array" ref="Q323">_xlfn.IFS(G323&lt;200,"&lt;₹200",G323&lt;=500,"₹200-₹500",G323&gt;500,"&gt;₹500")</f>
        <v>&gt;₹500</v>
      </c>
      <c r="R323" t="s">
        <v>6648</v>
      </c>
      <c r="S323" t="s">
        <v>6652</v>
      </c>
      <c r="T323" t="s">
        <v>6653</v>
      </c>
    </row>
    <row r="324" spans="1:20" x14ac:dyDescent="0.25">
      <c r="A324" t="s">
        <v>4021</v>
      </c>
      <c r="B324" t="s">
        <v>4022</v>
      </c>
      <c r="C324" t="s">
        <v>13075</v>
      </c>
      <c r="D324" t="s">
        <v>13113</v>
      </c>
      <c r="E324" t="s">
        <v>13114</v>
      </c>
      <c r="F324" t="s">
        <v>13133</v>
      </c>
      <c r="G324" s="17">
        <v>349</v>
      </c>
      <c r="H324" s="17">
        <v>999</v>
      </c>
      <c r="I324" s="8">
        <v>0.65</v>
      </c>
      <c r="J324" s="8" t="str">
        <f t="shared" si="22"/>
        <v>Yes</v>
      </c>
      <c r="K324" s="9">
        <v>3.8</v>
      </c>
      <c r="L324" s="9">
        <v>4</v>
      </c>
      <c r="M324" s="9">
        <f t="shared" si="21"/>
        <v>4.166666666666667</v>
      </c>
      <c r="N324" s="4">
        <v>16557</v>
      </c>
      <c r="O324" s="4">
        <f t="shared" si="23"/>
        <v>17.579199492737043</v>
      </c>
      <c r="P324" s="18">
        <f t="shared" si="24"/>
        <v>5778393</v>
      </c>
      <c r="Q324" s="15" t="str" cm="1">
        <f t="array" ref="Q324">_xlfn.IFS(G324&lt;200,"&lt;₹200",G324&lt;=500,"₹200-₹500",G324&gt;500,"&gt;₹500")</f>
        <v>₹200-₹500</v>
      </c>
      <c r="R324" t="s">
        <v>4023</v>
      </c>
      <c r="S324" t="s">
        <v>4015</v>
      </c>
      <c r="T324" t="s">
        <v>4016</v>
      </c>
    </row>
    <row r="325" spans="1:20" x14ac:dyDescent="0.25">
      <c r="A325" t="s">
        <v>7066</v>
      </c>
      <c r="B325" t="s">
        <v>7067</v>
      </c>
      <c r="C325" t="s">
        <v>13084</v>
      </c>
      <c r="D325" t="s">
        <v>13085</v>
      </c>
      <c r="E325" t="s">
        <v>13192</v>
      </c>
      <c r="F325" t="s">
        <v>13218</v>
      </c>
      <c r="G325" s="17">
        <v>549</v>
      </c>
      <c r="H325" s="17">
        <v>1499</v>
      </c>
      <c r="I325" s="8">
        <v>0.63</v>
      </c>
      <c r="J325" s="8" t="str">
        <f t="shared" si="22"/>
        <v>Yes</v>
      </c>
      <c r="K325" s="9">
        <v>4.3</v>
      </c>
      <c r="L325" s="9">
        <v>4</v>
      </c>
      <c r="M325" s="9">
        <f t="shared" si="21"/>
        <v>4.3</v>
      </c>
      <c r="N325" s="4">
        <v>11006</v>
      </c>
      <c r="O325" s="4">
        <f t="shared" si="23"/>
        <v>17.379176555845124</v>
      </c>
      <c r="P325" s="18">
        <f t="shared" si="24"/>
        <v>6042294</v>
      </c>
      <c r="Q325" s="15" t="str" cm="1">
        <f t="array" ref="Q325">_xlfn.IFS(G325&lt;200,"&lt;₹200",G325&lt;=500,"₹200-₹500",G325&gt;500,"&gt;₹500")</f>
        <v>&gt;₹500</v>
      </c>
      <c r="R325" t="s">
        <v>7069</v>
      </c>
      <c r="S325" t="s">
        <v>7073</v>
      </c>
      <c r="T325" t="s">
        <v>7074</v>
      </c>
    </row>
    <row r="326" spans="1:20" x14ac:dyDescent="0.25">
      <c r="A326" t="s">
        <v>3513</v>
      </c>
      <c r="B326" t="s">
        <v>3514</v>
      </c>
      <c r="C326" t="s">
        <v>13075</v>
      </c>
      <c r="D326" t="s">
        <v>13113</v>
      </c>
      <c r="E326" t="s">
        <v>13117</v>
      </c>
      <c r="F326" t="s">
        <v>13118</v>
      </c>
      <c r="G326" s="17">
        <v>33999</v>
      </c>
      <c r="H326" s="17">
        <v>33999</v>
      </c>
      <c r="I326" s="8">
        <v>0</v>
      </c>
      <c r="J326" s="8" t="str">
        <f t="shared" si="22"/>
        <v>No</v>
      </c>
      <c r="K326" s="9">
        <v>4.3</v>
      </c>
      <c r="L326" s="9">
        <v>4</v>
      </c>
      <c r="M326" s="9">
        <f t="shared" si="21"/>
        <v>4.0960000000000001</v>
      </c>
      <c r="N326" s="4">
        <v>17415</v>
      </c>
      <c r="O326" s="4">
        <f t="shared" si="23"/>
        <v>17.370924712071321</v>
      </c>
      <c r="P326" s="18">
        <f t="shared" si="24"/>
        <v>592092585</v>
      </c>
      <c r="Q326" s="15" t="str" cm="1">
        <f t="array" ref="Q326">_xlfn.IFS(G326&lt;200,"&lt;₹200",G326&lt;=500,"₹200-₹500",G326&gt;500,"&gt;₹500")</f>
        <v>&gt;₹500</v>
      </c>
      <c r="R326" t="s">
        <v>3515</v>
      </c>
      <c r="S326" t="s">
        <v>3005</v>
      </c>
      <c r="T326" t="s">
        <v>3006</v>
      </c>
    </row>
    <row r="327" spans="1:20" x14ac:dyDescent="0.25">
      <c r="A327" t="s">
        <v>7397</v>
      </c>
      <c r="B327" t="s">
        <v>7398</v>
      </c>
      <c r="C327" t="s">
        <v>13084</v>
      </c>
      <c r="D327" t="s">
        <v>13085</v>
      </c>
      <c r="E327" t="s">
        <v>13141</v>
      </c>
      <c r="F327" t="s">
        <v>13142</v>
      </c>
      <c r="G327" s="17">
        <v>1295</v>
      </c>
      <c r="H327" s="17">
        <v>1645</v>
      </c>
      <c r="I327" s="8">
        <v>0.21</v>
      </c>
      <c r="J327" s="8" t="str">
        <f t="shared" si="22"/>
        <v>No</v>
      </c>
      <c r="K327" s="9">
        <v>4.5999999999999996</v>
      </c>
      <c r="L327" s="9">
        <v>5</v>
      </c>
      <c r="M327" s="9">
        <f t="shared" si="21"/>
        <v>4.2437500000000004</v>
      </c>
      <c r="N327" s="4">
        <v>12375</v>
      </c>
      <c r="O327" s="4">
        <f t="shared" si="23"/>
        <v>17.367887651058751</v>
      </c>
      <c r="P327" s="18">
        <f t="shared" si="24"/>
        <v>16025625</v>
      </c>
      <c r="Q327" s="15" t="str" cm="1">
        <f t="array" ref="Q327">_xlfn.IFS(G327&lt;200,"&lt;₹200",G327&lt;=500,"₹200-₹500",G327&gt;500,"&gt;₹500")</f>
        <v>&gt;₹500</v>
      </c>
      <c r="R327" t="s">
        <v>7399</v>
      </c>
      <c r="S327" t="s">
        <v>7403</v>
      </c>
      <c r="T327" t="s">
        <v>7404</v>
      </c>
    </row>
    <row r="328" spans="1:20" x14ac:dyDescent="0.25">
      <c r="A328" t="s">
        <v>9150</v>
      </c>
      <c r="B328" t="s">
        <v>9151</v>
      </c>
      <c r="C328" t="s">
        <v>13156</v>
      </c>
      <c r="D328" t="s">
        <v>13247</v>
      </c>
      <c r="E328" t="s">
        <v>13248</v>
      </c>
      <c r="F328" t="s">
        <v>13271</v>
      </c>
      <c r="G328" s="17">
        <v>2699</v>
      </c>
      <c r="H328" s="17">
        <v>5000</v>
      </c>
      <c r="I328" s="8">
        <v>0.46</v>
      </c>
      <c r="J328" s="8" t="str">
        <f t="shared" si="22"/>
        <v>No</v>
      </c>
      <c r="K328" s="9">
        <v>4</v>
      </c>
      <c r="L328" s="9">
        <v>4</v>
      </c>
      <c r="M328" s="9">
        <f t="shared" si="21"/>
        <v>3.9307692307692301</v>
      </c>
      <c r="N328" s="4">
        <v>26164</v>
      </c>
      <c r="O328" s="4">
        <f t="shared" si="23"/>
        <v>17.365040751289801</v>
      </c>
      <c r="P328" s="18">
        <f t="shared" si="24"/>
        <v>70616636</v>
      </c>
      <c r="Q328" s="15" t="str" cm="1">
        <f t="array" ref="Q328">_xlfn.IFS(G328&lt;200,"&lt;₹200",G328&lt;=500,"₹200-₹500",G328&gt;500,"&gt;₹500")</f>
        <v>&gt;₹500</v>
      </c>
      <c r="R328" t="s">
        <v>9152</v>
      </c>
      <c r="S328" t="s">
        <v>9156</v>
      </c>
      <c r="T328" t="s">
        <v>9157</v>
      </c>
    </row>
    <row r="329" spans="1:20" x14ac:dyDescent="0.25">
      <c r="A329" t="s">
        <v>3388</v>
      </c>
      <c r="B329" t="s">
        <v>3389</v>
      </c>
      <c r="C329" t="s">
        <v>13075</v>
      </c>
      <c r="D329" t="s">
        <v>13122</v>
      </c>
      <c r="E329" t="s">
        <v>13123</v>
      </c>
      <c r="F329" t="s">
        <v>13124</v>
      </c>
      <c r="G329" s="17">
        <v>399</v>
      </c>
      <c r="H329" s="17">
        <v>699</v>
      </c>
      <c r="I329" s="8">
        <v>0.43</v>
      </c>
      <c r="J329" s="8" t="str">
        <f t="shared" si="22"/>
        <v>No</v>
      </c>
      <c r="K329" s="9">
        <v>4</v>
      </c>
      <c r="L329" s="9">
        <v>4</v>
      </c>
      <c r="M329" s="9">
        <f t="shared" si="21"/>
        <v>3.7923076923076926</v>
      </c>
      <c r="N329" s="4">
        <v>37817</v>
      </c>
      <c r="O329" s="4">
        <f t="shared" si="23"/>
        <v>17.360041452708192</v>
      </c>
      <c r="P329" s="18">
        <f t="shared" si="24"/>
        <v>15088983</v>
      </c>
      <c r="Q329" s="15" t="str" cm="1">
        <f t="array" ref="Q329">_xlfn.IFS(G329&lt;200,"&lt;₹200",G329&lt;=500,"₹200-₹500",G329&gt;500,"&gt;₹500")</f>
        <v>₹200-₹500</v>
      </c>
      <c r="R329" t="s">
        <v>3390</v>
      </c>
      <c r="S329" t="s">
        <v>3394</v>
      </c>
      <c r="T329" t="s">
        <v>3395</v>
      </c>
    </row>
    <row r="330" spans="1:20" x14ac:dyDescent="0.25">
      <c r="A330" t="s">
        <v>9683</v>
      </c>
      <c r="B330" t="s">
        <v>9684</v>
      </c>
      <c r="C330" t="s">
        <v>13156</v>
      </c>
      <c r="D330" t="s">
        <v>13247</v>
      </c>
      <c r="E330" t="s">
        <v>13248</v>
      </c>
      <c r="F330" t="s">
        <v>13262</v>
      </c>
      <c r="G330" s="17">
        <v>3199</v>
      </c>
      <c r="H330" s="17">
        <v>4999</v>
      </c>
      <c r="I330" s="8">
        <v>0.36</v>
      </c>
      <c r="J330" s="8" t="str">
        <f t="shared" si="22"/>
        <v>No</v>
      </c>
      <c r="K330" s="9">
        <v>4</v>
      </c>
      <c r="L330" s="9">
        <v>4</v>
      </c>
      <c r="M330" s="9">
        <f t="shared" si="21"/>
        <v>4.0181818181818185</v>
      </c>
      <c r="N330" s="4">
        <v>20869</v>
      </c>
      <c r="O330" s="4">
        <f t="shared" si="23"/>
        <v>17.356626568063007</v>
      </c>
      <c r="P330" s="18">
        <f t="shared" si="24"/>
        <v>66759931</v>
      </c>
      <c r="Q330" s="15" t="str" cm="1">
        <f t="array" ref="Q330">_xlfn.IFS(G330&lt;200,"&lt;₹200",G330&lt;=500,"₹200-₹500",G330&gt;500,"&gt;₹500")</f>
        <v>&gt;₹500</v>
      </c>
      <c r="R330" t="s">
        <v>9685</v>
      </c>
      <c r="S330" t="s">
        <v>9689</v>
      </c>
      <c r="T330" t="s">
        <v>9690</v>
      </c>
    </row>
    <row r="331" spans="1:20" x14ac:dyDescent="0.25">
      <c r="A331" t="s">
        <v>4448</v>
      </c>
      <c r="B331" t="s">
        <v>4449</v>
      </c>
      <c r="C331" t="s">
        <v>13084</v>
      </c>
      <c r="D331" t="s">
        <v>13085</v>
      </c>
      <c r="E331" t="s">
        <v>13136</v>
      </c>
      <c r="F331" t="s">
        <v>13137</v>
      </c>
      <c r="G331" s="17">
        <v>149</v>
      </c>
      <c r="H331" s="17">
        <v>149</v>
      </c>
      <c r="I331" s="8">
        <v>0</v>
      </c>
      <c r="J331" s="8" t="str">
        <f t="shared" si="22"/>
        <v>No</v>
      </c>
      <c r="K331" s="9">
        <v>4.3</v>
      </c>
      <c r="L331" s="9">
        <v>4</v>
      </c>
      <c r="M331" s="9">
        <f t="shared" si="21"/>
        <v>4.3</v>
      </c>
      <c r="N331" s="4">
        <v>10833</v>
      </c>
      <c r="O331" s="4">
        <f t="shared" si="23"/>
        <v>17.34959197438009</v>
      </c>
      <c r="P331" s="18">
        <f t="shared" si="24"/>
        <v>1614117</v>
      </c>
      <c r="Q331" s="15" t="str" cm="1">
        <f t="array" ref="Q331">_xlfn.IFS(G331&lt;200,"&lt;₹200",G331&lt;=500,"₹200-₹500",G331&gt;500,"&gt;₹500")</f>
        <v>&lt;₹200</v>
      </c>
      <c r="R331" t="s">
        <v>4451</v>
      </c>
      <c r="S331" t="s">
        <v>4455</v>
      </c>
      <c r="T331" t="s">
        <v>4456</v>
      </c>
    </row>
    <row r="332" spans="1:20" x14ac:dyDescent="0.25">
      <c r="A332" t="s">
        <v>8038</v>
      </c>
      <c r="B332" t="s">
        <v>8039</v>
      </c>
      <c r="C332" t="s">
        <v>13075</v>
      </c>
      <c r="D332" t="s">
        <v>13161</v>
      </c>
      <c r="E332" t="s">
        <v>13092</v>
      </c>
      <c r="F332" t="s">
        <v>13163</v>
      </c>
      <c r="G332" s="17">
        <v>326</v>
      </c>
      <c r="H332" s="17">
        <v>799</v>
      </c>
      <c r="I332" s="8">
        <v>0.59</v>
      </c>
      <c r="J332" s="8" t="str">
        <f t="shared" si="22"/>
        <v>Yes</v>
      </c>
      <c r="K332" s="9">
        <v>4.4000000000000004</v>
      </c>
      <c r="L332" s="9">
        <v>4</v>
      </c>
      <c r="M332" s="9">
        <f t="shared" si="21"/>
        <v>4.3000000000000007</v>
      </c>
      <c r="N332" s="4">
        <v>10773</v>
      </c>
      <c r="O332" s="4">
        <f t="shared" si="23"/>
        <v>17.339220976202725</v>
      </c>
      <c r="P332" s="18">
        <f t="shared" si="24"/>
        <v>3511998</v>
      </c>
      <c r="Q332" s="15" t="str" cm="1">
        <f t="array" ref="Q332">_xlfn.IFS(G332&lt;200,"&lt;₹200",G332&lt;=500,"₹200-₹500",G332&gt;500,"&gt;₹500")</f>
        <v>₹200-₹500</v>
      </c>
      <c r="R332" t="s">
        <v>8040</v>
      </c>
      <c r="S332" t="s">
        <v>8044</v>
      </c>
      <c r="T332" t="s">
        <v>8045</v>
      </c>
    </row>
    <row r="333" spans="1:20" x14ac:dyDescent="0.25">
      <c r="A333" t="s">
        <v>9764</v>
      </c>
      <c r="B333" t="s">
        <v>9765</v>
      </c>
      <c r="C333" t="s">
        <v>13156</v>
      </c>
      <c r="D333" t="s">
        <v>13247</v>
      </c>
      <c r="E333" t="s">
        <v>13254</v>
      </c>
      <c r="F333" t="s">
        <v>13272</v>
      </c>
      <c r="G333" s="17">
        <v>8999</v>
      </c>
      <c r="H333" s="17">
        <v>9995</v>
      </c>
      <c r="I333" s="8">
        <v>0.1</v>
      </c>
      <c r="J333" s="8" t="str">
        <f t="shared" si="22"/>
        <v>No</v>
      </c>
      <c r="K333" s="9">
        <v>4.4000000000000004</v>
      </c>
      <c r="L333" s="9">
        <v>4</v>
      </c>
      <c r="M333" s="9">
        <f t="shared" si="21"/>
        <v>4.0736842105263165</v>
      </c>
      <c r="N333" s="4">
        <v>17994</v>
      </c>
      <c r="O333" s="4">
        <f t="shared" si="23"/>
        <v>17.334144908765431</v>
      </c>
      <c r="P333" s="18">
        <f t="shared" si="24"/>
        <v>161928006</v>
      </c>
      <c r="Q333" s="15" t="str" cm="1">
        <f t="array" ref="Q333">_xlfn.IFS(G333&lt;200,"&lt;₹200",G333&lt;=500,"₹200-₹500",G333&gt;500,"&gt;₹500")</f>
        <v>&gt;₹500</v>
      </c>
      <c r="R333" t="s">
        <v>9766</v>
      </c>
      <c r="S333" t="s">
        <v>9770</v>
      </c>
      <c r="T333" t="s">
        <v>9771</v>
      </c>
    </row>
    <row r="334" spans="1:20" x14ac:dyDescent="0.25">
      <c r="A334" t="s">
        <v>4604</v>
      </c>
      <c r="B334" t="s">
        <v>4605</v>
      </c>
      <c r="C334" t="s">
        <v>13075</v>
      </c>
      <c r="D334" t="s">
        <v>13113</v>
      </c>
      <c r="E334" t="s">
        <v>13114</v>
      </c>
      <c r="F334" t="s">
        <v>13115</v>
      </c>
      <c r="G334" s="17">
        <v>699</v>
      </c>
      <c r="H334" s="17">
        <v>1199</v>
      </c>
      <c r="I334" s="8">
        <v>0.42</v>
      </c>
      <c r="J334" s="8" t="str">
        <f t="shared" si="22"/>
        <v>No</v>
      </c>
      <c r="K334" s="9">
        <v>4</v>
      </c>
      <c r="L334" s="9">
        <v>4</v>
      </c>
      <c r="M334" s="9">
        <f t="shared" si="21"/>
        <v>4.1500000000000004</v>
      </c>
      <c r="N334" s="4">
        <v>14404</v>
      </c>
      <c r="O334" s="4">
        <f t="shared" si="23"/>
        <v>17.257830039858195</v>
      </c>
      <c r="P334" s="18">
        <f t="shared" si="24"/>
        <v>10068396</v>
      </c>
      <c r="Q334" s="15" t="str" cm="1">
        <f t="array" ref="Q334">_xlfn.IFS(G334&lt;200,"&lt;₹200",G334&lt;=500,"₹200-₹500",G334&gt;500,"&gt;₹500")</f>
        <v>&gt;₹500</v>
      </c>
      <c r="R334" t="s">
        <v>4606</v>
      </c>
      <c r="S334" t="s">
        <v>3669</v>
      </c>
      <c r="T334" t="s">
        <v>3670</v>
      </c>
    </row>
    <row r="335" spans="1:20" x14ac:dyDescent="0.25">
      <c r="A335" t="s">
        <v>76</v>
      </c>
      <c r="B335" t="s">
        <v>77</v>
      </c>
      <c r="C335" t="s">
        <v>13084</v>
      </c>
      <c r="D335" t="s">
        <v>13085</v>
      </c>
      <c r="E335" t="s">
        <v>13086</v>
      </c>
      <c r="F335" t="s">
        <v>13087</v>
      </c>
      <c r="G335" s="17">
        <v>176.63</v>
      </c>
      <c r="H335" s="17">
        <v>499</v>
      </c>
      <c r="I335" s="8">
        <v>0.65</v>
      </c>
      <c r="J335" s="8" t="str">
        <f t="shared" si="22"/>
        <v>Yes</v>
      </c>
      <c r="K335" s="9">
        <v>4.0999999999999996</v>
      </c>
      <c r="L335" s="9">
        <v>4</v>
      </c>
      <c r="M335" s="9">
        <f t="shared" si="21"/>
        <v>4.14109589041096</v>
      </c>
      <c r="N335" s="4">
        <v>15188</v>
      </c>
      <c r="O335" s="4">
        <f t="shared" si="23"/>
        <v>17.316113311654746</v>
      </c>
      <c r="P335" s="18">
        <f t="shared" si="24"/>
        <v>2682656.44</v>
      </c>
      <c r="Q335" s="15" t="str" cm="1">
        <f t="array" ref="Q335">_xlfn.IFS(G335&lt;200,"&lt;₹200",G335&lt;=500,"₹200-₹500",G335&gt;500,"&gt;₹500")</f>
        <v>&lt;₹200</v>
      </c>
      <c r="R335" t="s">
        <v>78</v>
      </c>
      <c r="S335" t="s">
        <v>82</v>
      </c>
      <c r="T335" t="s">
        <v>83</v>
      </c>
    </row>
    <row r="336" spans="1:20" x14ac:dyDescent="0.25">
      <c r="A336" t="s">
        <v>9406</v>
      </c>
      <c r="B336" t="s">
        <v>9407</v>
      </c>
      <c r="C336" t="s">
        <v>13156</v>
      </c>
      <c r="D336" t="s">
        <v>13247</v>
      </c>
      <c r="E336" t="s">
        <v>13248</v>
      </c>
      <c r="F336" t="s">
        <v>13261</v>
      </c>
      <c r="G336" s="17">
        <v>753</v>
      </c>
      <c r="H336" s="17">
        <v>899</v>
      </c>
      <c r="I336" s="8">
        <v>0.16</v>
      </c>
      <c r="J336" s="8" t="str">
        <f t="shared" si="22"/>
        <v>No</v>
      </c>
      <c r="K336" s="9">
        <v>4.2</v>
      </c>
      <c r="L336" s="9">
        <v>4</v>
      </c>
      <c r="M336" s="9">
        <f t="shared" si="21"/>
        <v>4.0578947368421048</v>
      </c>
      <c r="N336" s="4">
        <v>18462</v>
      </c>
      <c r="O336" s="4">
        <f t="shared" si="23"/>
        <v>17.312205525954141</v>
      </c>
      <c r="P336" s="18">
        <f t="shared" si="24"/>
        <v>13901886</v>
      </c>
      <c r="Q336" s="15" t="str" cm="1">
        <f t="array" ref="Q336">_xlfn.IFS(G336&lt;200,"&lt;₹200",G336&lt;=500,"₹200-₹500",G336&gt;500,"&gt;₹500")</f>
        <v>&gt;₹500</v>
      </c>
      <c r="R336" t="s">
        <v>9408</v>
      </c>
      <c r="S336" t="s">
        <v>9412</v>
      </c>
      <c r="T336" t="s">
        <v>9413</v>
      </c>
    </row>
    <row r="337" spans="1:20" x14ac:dyDescent="0.25">
      <c r="A337" t="s">
        <v>11616</v>
      </c>
      <c r="B337" t="s">
        <v>11617</v>
      </c>
      <c r="C337" t="s">
        <v>13156</v>
      </c>
      <c r="D337" t="s">
        <v>13247</v>
      </c>
      <c r="E337" t="s">
        <v>13287</v>
      </c>
      <c r="F337" t="s">
        <v>13297</v>
      </c>
      <c r="G337" s="17">
        <v>15999</v>
      </c>
      <c r="H337" s="17">
        <v>24500</v>
      </c>
      <c r="I337" s="8">
        <v>0.35</v>
      </c>
      <c r="J337" s="8" t="str">
        <f t="shared" si="22"/>
        <v>No</v>
      </c>
      <c r="K337" s="9">
        <v>4</v>
      </c>
      <c r="L337" s="9">
        <v>4</v>
      </c>
      <c r="M337" s="9">
        <f>AVERAGEIF(F337:F1687,F337,K337:K1687)</f>
        <v>4.22</v>
      </c>
      <c r="N337" s="4">
        <v>11206</v>
      </c>
      <c r="O337" s="4">
        <f t="shared" si="23"/>
        <v>17.088845149559607</v>
      </c>
      <c r="P337" s="18">
        <f t="shared" si="24"/>
        <v>179284794</v>
      </c>
      <c r="Q337" s="15" t="str" cm="1">
        <f t="array" ref="Q337">_xlfn.IFS(G337&lt;200,"&lt;₹200",G337&lt;=500,"₹200-₹500",G337&gt;500,"&gt;₹500")</f>
        <v>&gt;₹500</v>
      </c>
      <c r="R337" t="s">
        <v>11618</v>
      </c>
      <c r="S337" t="s">
        <v>11622</v>
      </c>
      <c r="T337" t="s">
        <v>11623</v>
      </c>
    </row>
    <row r="338" spans="1:20" x14ac:dyDescent="0.25">
      <c r="A338" t="s">
        <v>9426</v>
      </c>
      <c r="B338" t="s">
        <v>9427</v>
      </c>
      <c r="C338" t="s">
        <v>13156</v>
      </c>
      <c r="D338" t="s">
        <v>13247</v>
      </c>
      <c r="E338" t="s">
        <v>13248</v>
      </c>
      <c r="F338" t="s">
        <v>13256</v>
      </c>
      <c r="G338" s="17">
        <v>1099</v>
      </c>
      <c r="H338" s="17">
        <v>1899</v>
      </c>
      <c r="I338" s="8">
        <v>0.42</v>
      </c>
      <c r="J338" s="8" t="str">
        <f t="shared" si="22"/>
        <v>No</v>
      </c>
      <c r="K338" s="9">
        <v>4.3</v>
      </c>
      <c r="L338" s="9">
        <v>4</v>
      </c>
      <c r="M338" s="9">
        <f t="shared" ref="M338:M345" si="25">AVERAGEIF(F338:F1687,F338,K338:K1687)</f>
        <v>4.1363636363636358</v>
      </c>
      <c r="N338" s="4">
        <v>15276</v>
      </c>
      <c r="O338" s="4">
        <f t="shared" si="23"/>
        <v>17.306702961593039</v>
      </c>
      <c r="P338" s="18">
        <f t="shared" si="24"/>
        <v>16788324</v>
      </c>
      <c r="Q338" s="15" t="str" cm="1">
        <f t="array" ref="Q338">_xlfn.IFS(G338&lt;200,"&lt;₹200",G338&lt;=500,"₹200-₹500",G338&gt;500,"&gt;₹500")</f>
        <v>&gt;₹500</v>
      </c>
      <c r="R338" t="s">
        <v>9428</v>
      </c>
      <c r="S338" t="s">
        <v>9432</v>
      </c>
      <c r="T338" t="s">
        <v>9433</v>
      </c>
    </row>
    <row r="339" spans="1:20" x14ac:dyDescent="0.25">
      <c r="A339" t="s">
        <v>3663</v>
      </c>
      <c r="B339" t="s">
        <v>3664</v>
      </c>
      <c r="C339" t="s">
        <v>13075</v>
      </c>
      <c r="D339" t="s">
        <v>13113</v>
      </c>
      <c r="E339" t="s">
        <v>13114</v>
      </c>
      <c r="F339" t="s">
        <v>13115</v>
      </c>
      <c r="G339" s="17">
        <v>249</v>
      </c>
      <c r="H339" s="17">
        <v>649</v>
      </c>
      <c r="I339" s="8">
        <v>0.62</v>
      </c>
      <c r="J339" s="8" t="str">
        <f t="shared" si="22"/>
        <v>Yes</v>
      </c>
      <c r="K339" s="9">
        <v>4</v>
      </c>
      <c r="L339" s="9">
        <v>4</v>
      </c>
      <c r="M339" s="9">
        <f t="shared" si="25"/>
        <v>4.1578947368421062</v>
      </c>
      <c r="N339" s="4">
        <v>14404</v>
      </c>
      <c r="O339" s="4">
        <f t="shared" si="23"/>
        <v>17.290660407720956</v>
      </c>
      <c r="P339" s="18">
        <f t="shared" si="24"/>
        <v>3586596</v>
      </c>
      <c r="Q339" s="15" t="str" cm="1">
        <f t="array" ref="Q339">_xlfn.IFS(G339&lt;200,"&lt;₹200",G339&lt;=500,"₹200-₹500",G339&gt;500,"&gt;₹500")</f>
        <v>₹200-₹500</v>
      </c>
      <c r="R339" t="s">
        <v>3665</v>
      </c>
      <c r="S339" t="s">
        <v>3669</v>
      </c>
      <c r="T339" t="s">
        <v>3670</v>
      </c>
    </row>
    <row r="340" spans="1:20" x14ac:dyDescent="0.25">
      <c r="A340" t="s">
        <v>2580</v>
      </c>
      <c r="B340" t="s">
        <v>2581</v>
      </c>
      <c r="C340" t="s">
        <v>13084</v>
      </c>
      <c r="D340" t="s">
        <v>13085</v>
      </c>
      <c r="E340" t="s">
        <v>13086</v>
      </c>
      <c r="F340" t="s">
        <v>13087</v>
      </c>
      <c r="G340" s="17">
        <v>349</v>
      </c>
      <c r="H340" s="17">
        <v>899</v>
      </c>
      <c r="I340" s="8">
        <v>0.61</v>
      </c>
      <c r="J340" s="8" t="str">
        <f t="shared" si="22"/>
        <v>Yes</v>
      </c>
      <c r="K340" s="9">
        <v>4.0999999999999996</v>
      </c>
      <c r="L340" s="9">
        <v>4</v>
      </c>
      <c r="M340" s="9">
        <f t="shared" si="25"/>
        <v>4.1413793103448286</v>
      </c>
      <c r="N340" s="4">
        <v>14896</v>
      </c>
      <c r="O340" s="4">
        <f t="shared" si="23"/>
        <v>17.282385103921523</v>
      </c>
      <c r="P340" s="18">
        <f t="shared" si="24"/>
        <v>5198704</v>
      </c>
      <c r="Q340" s="15" t="str" cm="1">
        <f t="array" ref="Q340">_xlfn.IFS(G340&lt;200,"&lt;₹200",G340&lt;=500,"₹200-₹500",G340&gt;500,"&gt;₹500")</f>
        <v>₹200-₹500</v>
      </c>
      <c r="R340" t="s">
        <v>2582</v>
      </c>
      <c r="S340" t="s">
        <v>2586</v>
      </c>
      <c r="T340" t="s">
        <v>2587</v>
      </c>
    </row>
    <row r="341" spans="1:20" x14ac:dyDescent="0.25">
      <c r="A341" t="s">
        <v>6595</v>
      </c>
      <c r="B341" t="s">
        <v>6596</v>
      </c>
      <c r="C341" t="s">
        <v>13084</v>
      </c>
      <c r="D341" t="s">
        <v>13085</v>
      </c>
      <c r="E341" t="s">
        <v>13136</v>
      </c>
      <c r="F341" t="s">
        <v>13199</v>
      </c>
      <c r="G341" s="17">
        <v>449</v>
      </c>
      <c r="H341" s="17">
        <v>999</v>
      </c>
      <c r="I341" s="8">
        <v>0.55000000000000004</v>
      </c>
      <c r="J341" s="8" t="str">
        <f t="shared" si="22"/>
        <v>Yes</v>
      </c>
      <c r="K341" s="9">
        <v>4.3</v>
      </c>
      <c r="L341" s="9">
        <v>4</v>
      </c>
      <c r="M341" s="9">
        <f t="shared" si="25"/>
        <v>4.26</v>
      </c>
      <c r="N341" s="4">
        <v>11330</v>
      </c>
      <c r="O341" s="4">
        <f t="shared" si="23"/>
        <v>17.271182700471019</v>
      </c>
      <c r="P341" s="18">
        <f t="shared" si="24"/>
        <v>5087170</v>
      </c>
      <c r="Q341" s="15" t="str" cm="1">
        <f t="array" ref="Q341">_xlfn.IFS(G341&lt;200,"&lt;₹200",G341&lt;=500,"₹200-₹500",G341&gt;500,"&gt;₹500")</f>
        <v>₹200-₹500</v>
      </c>
      <c r="R341" t="s">
        <v>6597</v>
      </c>
      <c r="S341" t="s">
        <v>6601</v>
      </c>
      <c r="T341" t="s">
        <v>6602</v>
      </c>
    </row>
    <row r="342" spans="1:20" x14ac:dyDescent="0.25">
      <c r="A342" t="s">
        <v>8906</v>
      </c>
      <c r="B342" t="s">
        <v>8907</v>
      </c>
      <c r="C342" t="s">
        <v>13156</v>
      </c>
      <c r="D342" t="s">
        <v>13250</v>
      </c>
      <c r="E342" t="s">
        <v>13263</v>
      </c>
      <c r="F342" t="s">
        <v>13266</v>
      </c>
      <c r="G342" s="17">
        <v>719</v>
      </c>
      <c r="H342" s="17">
        <v>1295</v>
      </c>
      <c r="I342" s="8">
        <v>0.44</v>
      </c>
      <c r="J342" s="8" t="str">
        <f t="shared" si="22"/>
        <v>No</v>
      </c>
      <c r="K342" s="9">
        <v>4.2</v>
      </c>
      <c r="L342" s="9">
        <v>4</v>
      </c>
      <c r="M342" s="9">
        <f t="shared" si="25"/>
        <v>4.0750000000000002</v>
      </c>
      <c r="N342" s="4">
        <v>17218</v>
      </c>
      <c r="O342" s="4">
        <f t="shared" si="23"/>
        <v>17.261732298580895</v>
      </c>
      <c r="P342" s="18">
        <f t="shared" si="24"/>
        <v>12379742</v>
      </c>
      <c r="Q342" s="15" t="str" cm="1">
        <f t="array" ref="Q342">_xlfn.IFS(G342&lt;200,"&lt;₹200",G342&lt;=500,"₹200-₹500",G342&gt;500,"&gt;₹500")</f>
        <v>&gt;₹500</v>
      </c>
      <c r="R342" t="s">
        <v>8908</v>
      </c>
      <c r="S342" t="s">
        <v>8912</v>
      </c>
      <c r="T342" t="s">
        <v>8913</v>
      </c>
    </row>
    <row r="343" spans="1:20" x14ac:dyDescent="0.25">
      <c r="A343" t="s">
        <v>3105</v>
      </c>
      <c r="B343" t="s">
        <v>3106</v>
      </c>
      <c r="C343" t="s">
        <v>13075</v>
      </c>
      <c r="D343" t="s">
        <v>13113</v>
      </c>
      <c r="E343" t="s">
        <v>13114</v>
      </c>
      <c r="F343" t="s">
        <v>13115</v>
      </c>
      <c r="G343" s="17">
        <v>349</v>
      </c>
      <c r="H343" s="17">
        <v>1299</v>
      </c>
      <c r="I343" s="8">
        <v>0.73</v>
      </c>
      <c r="J343" s="8" t="str">
        <f t="shared" si="22"/>
        <v>Yes</v>
      </c>
      <c r="K343" s="9">
        <v>4</v>
      </c>
      <c r="L343" s="9">
        <v>4</v>
      </c>
      <c r="M343" s="9">
        <f t="shared" si="25"/>
        <v>4.166666666666667</v>
      </c>
      <c r="N343" s="4">
        <v>14282</v>
      </c>
      <c r="O343" s="4">
        <f t="shared" si="23"/>
        <v>17.311747650809057</v>
      </c>
      <c r="P343" s="18">
        <f t="shared" si="24"/>
        <v>4984418</v>
      </c>
      <c r="Q343" s="15" t="str" cm="1">
        <f t="array" ref="Q343">_xlfn.IFS(G343&lt;200,"&lt;₹200",G343&lt;=500,"₹200-₹500",G343&gt;500,"&gt;₹500")</f>
        <v>₹200-₹500</v>
      </c>
      <c r="R343" t="s">
        <v>3108</v>
      </c>
      <c r="S343" t="s">
        <v>3112</v>
      </c>
      <c r="T343" t="s">
        <v>3113</v>
      </c>
    </row>
    <row r="344" spans="1:20" x14ac:dyDescent="0.25">
      <c r="A344" t="s">
        <v>4630</v>
      </c>
      <c r="B344" t="s">
        <v>4631</v>
      </c>
      <c r="C344" t="s">
        <v>13075</v>
      </c>
      <c r="D344" t="s">
        <v>13111</v>
      </c>
      <c r="E344" t="s">
        <v>13112</v>
      </c>
      <c r="F344" t="s">
        <v>13112</v>
      </c>
      <c r="G344" s="17">
        <v>1499</v>
      </c>
      <c r="H344" s="17">
        <v>7999</v>
      </c>
      <c r="I344" s="8">
        <v>0.81</v>
      </c>
      <c r="J344" s="8" t="str">
        <f t="shared" si="22"/>
        <v>Yes</v>
      </c>
      <c r="K344" s="9">
        <v>4.2</v>
      </c>
      <c r="L344" s="9">
        <v>4</v>
      </c>
      <c r="M344" s="9">
        <f t="shared" si="25"/>
        <v>3.9581395348837205</v>
      </c>
      <c r="N344" s="4">
        <v>22638</v>
      </c>
      <c r="O344" s="4">
        <f t="shared" si="23"/>
        <v>17.237132608337092</v>
      </c>
      <c r="P344" s="18">
        <f t="shared" si="24"/>
        <v>33934362</v>
      </c>
      <c r="Q344" s="15" t="str" cm="1">
        <f t="array" ref="Q344">_xlfn.IFS(G344&lt;200,"&lt;₹200",G344&lt;=500,"₹200-₹500",G344&gt;500,"&gt;₹500")</f>
        <v>&gt;₹500</v>
      </c>
      <c r="R344" t="s">
        <v>4632</v>
      </c>
      <c r="S344" t="s">
        <v>3187</v>
      </c>
      <c r="T344" t="s">
        <v>3188</v>
      </c>
    </row>
    <row r="345" spans="1:20" x14ac:dyDescent="0.25">
      <c r="A345" t="s">
        <v>9180</v>
      </c>
      <c r="B345" t="s">
        <v>9181</v>
      </c>
      <c r="C345" t="s">
        <v>13156</v>
      </c>
      <c r="D345" t="s">
        <v>13250</v>
      </c>
      <c r="E345" t="s">
        <v>13263</v>
      </c>
      <c r="F345" t="s">
        <v>13265</v>
      </c>
      <c r="G345" s="17">
        <v>6199</v>
      </c>
      <c r="H345" s="17">
        <v>10400</v>
      </c>
      <c r="I345" s="8">
        <v>0.4</v>
      </c>
      <c r="J345" s="8" t="str">
        <f t="shared" si="22"/>
        <v>No</v>
      </c>
      <c r="K345" s="9">
        <v>4.0999999999999996</v>
      </c>
      <c r="L345" s="9">
        <v>4</v>
      </c>
      <c r="M345" s="9">
        <f t="shared" si="25"/>
        <v>4.1416666666666666</v>
      </c>
      <c r="N345" s="4">
        <v>14391</v>
      </c>
      <c r="O345" s="4">
        <f t="shared" si="23"/>
        <v>17.221551764314459</v>
      </c>
      <c r="P345" s="18">
        <f t="shared" si="24"/>
        <v>89209809</v>
      </c>
      <c r="Q345" s="15" t="str" cm="1">
        <f t="array" ref="Q345">_xlfn.IFS(G345&lt;200,"&lt;₹200",G345&lt;=500,"₹200-₹500",G345&gt;500,"&gt;₹500")</f>
        <v>&gt;₹500</v>
      </c>
      <c r="R345" t="s">
        <v>9182</v>
      </c>
      <c r="S345" t="s">
        <v>9186</v>
      </c>
      <c r="T345" t="s">
        <v>9187</v>
      </c>
    </row>
    <row r="346" spans="1:20" x14ac:dyDescent="0.25">
      <c r="A346" t="s">
        <v>11546</v>
      </c>
      <c r="B346" t="s">
        <v>11547</v>
      </c>
      <c r="C346" t="s">
        <v>13156</v>
      </c>
      <c r="D346" t="s">
        <v>13247</v>
      </c>
      <c r="E346" t="s">
        <v>13254</v>
      </c>
      <c r="F346" t="s">
        <v>13255</v>
      </c>
      <c r="G346" s="17">
        <v>559</v>
      </c>
      <c r="H346" s="17">
        <v>1010</v>
      </c>
      <c r="I346" s="8">
        <v>0.45</v>
      </c>
      <c r="J346" s="8" t="str">
        <f t="shared" si="22"/>
        <v>No</v>
      </c>
      <c r="K346" s="9">
        <v>4.0999999999999996</v>
      </c>
      <c r="L346" s="9">
        <v>4</v>
      </c>
      <c r="M346" s="9">
        <f>AVERAGEIF(F346:F1696,F346,K346:K1696)</f>
        <v>4.0622641509433954</v>
      </c>
      <c r="N346" s="4">
        <v>17325</v>
      </c>
      <c r="O346" s="4">
        <f t="shared" si="23"/>
        <v>17.218712191633223</v>
      </c>
      <c r="P346" s="18">
        <f t="shared" si="24"/>
        <v>9684675</v>
      </c>
      <c r="Q346" s="15" t="str" cm="1">
        <f t="array" ref="Q346">_xlfn.IFS(G346&lt;200,"&lt;₹200",G346&lt;=500,"₹200-₹500",G346&gt;500,"&gt;₹500")</f>
        <v>&gt;₹500</v>
      </c>
      <c r="R346" t="s">
        <v>11548</v>
      </c>
      <c r="S346" t="s">
        <v>11552</v>
      </c>
      <c r="T346" t="s">
        <v>11553</v>
      </c>
    </row>
    <row r="347" spans="1:20" x14ac:dyDescent="0.25">
      <c r="A347" t="s">
        <v>4266</v>
      </c>
      <c r="B347" t="s">
        <v>4267</v>
      </c>
      <c r="C347" t="s">
        <v>13075</v>
      </c>
      <c r="D347" t="s">
        <v>13111</v>
      </c>
      <c r="E347" t="s">
        <v>13112</v>
      </c>
      <c r="F347" t="s">
        <v>13112</v>
      </c>
      <c r="G347" s="17">
        <v>1499</v>
      </c>
      <c r="H347" s="17">
        <v>9999</v>
      </c>
      <c r="I347" s="8">
        <v>0.85</v>
      </c>
      <c r="J347" s="8" t="str">
        <f t="shared" si="22"/>
        <v>Yes</v>
      </c>
      <c r="K347" s="9">
        <v>4.2</v>
      </c>
      <c r="L347" s="9">
        <v>4</v>
      </c>
      <c r="M347" s="9">
        <f t="shared" ref="M347:M355" si="26">AVERAGEIF(F347:F1696,F347,K347:K1696)</f>
        <v>3.9523809523809517</v>
      </c>
      <c r="N347" s="4">
        <v>22638</v>
      </c>
      <c r="O347" s="4">
        <f t="shared" si="23"/>
        <v>17.212054803635798</v>
      </c>
      <c r="P347" s="18">
        <f t="shared" si="24"/>
        <v>33934362</v>
      </c>
      <c r="Q347" s="15" t="str" cm="1">
        <f t="array" ref="Q347">_xlfn.IFS(G347&lt;200,"&lt;₹200",G347&lt;=500,"₹200-₹500",G347&gt;500,"&gt;₹500")</f>
        <v>&gt;₹500</v>
      </c>
      <c r="R347" t="s">
        <v>4268</v>
      </c>
      <c r="S347" t="s">
        <v>3187</v>
      </c>
      <c r="T347" t="s">
        <v>3188</v>
      </c>
    </row>
    <row r="348" spans="1:20" x14ac:dyDescent="0.25">
      <c r="A348" t="s">
        <v>10164</v>
      </c>
      <c r="B348" t="s">
        <v>10165</v>
      </c>
      <c r="C348" t="s">
        <v>13156</v>
      </c>
      <c r="D348" t="s">
        <v>13247</v>
      </c>
      <c r="E348" t="s">
        <v>13248</v>
      </c>
      <c r="F348" t="s">
        <v>13281</v>
      </c>
      <c r="G348" s="17">
        <v>1499</v>
      </c>
      <c r="H348" s="17">
        <v>1499</v>
      </c>
      <c r="I348" s="8">
        <v>0</v>
      </c>
      <c r="J348" s="8" t="str">
        <f t="shared" si="22"/>
        <v>No</v>
      </c>
      <c r="K348" s="9">
        <v>4.3</v>
      </c>
      <c r="L348" s="9">
        <v>4</v>
      </c>
      <c r="M348" s="9">
        <f t="shared" si="26"/>
        <v>4.333333333333333</v>
      </c>
      <c r="N348" s="4">
        <v>9331</v>
      </c>
      <c r="O348" s="4">
        <f t="shared" si="23"/>
        <v>17.203223830527431</v>
      </c>
      <c r="P348" s="18">
        <f t="shared" si="24"/>
        <v>13987169</v>
      </c>
      <c r="Q348" s="15" t="str" cm="1">
        <f t="array" ref="Q348">_xlfn.IFS(G348&lt;200,"&lt;₹200",G348&lt;=500,"₹200-₹500",G348&gt;500,"&gt;₹500")</f>
        <v>&gt;₹500</v>
      </c>
      <c r="R348" t="s">
        <v>10166</v>
      </c>
      <c r="S348" t="s">
        <v>10170</v>
      </c>
      <c r="T348" t="s">
        <v>10171</v>
      </c>
    </row>
    <row r="349" spans="1:20" x14ac:dyDescent="0.25">
      <c r="A349" t="s">
        <v>2034</v>
      </c>
      <c r="B349" t="s">
        <v>2035</v>
      </c>
      <c r="C349" t="s">
        <v>13084</v>
      </c>
      <c r="D349" t="s">
        <v>13085</v>
      </c>
      <c r="E349" t="s">
        <v>13086</v>
      </c>
      <c r="F349" t="s">
        <v>13087</v>
      </c>
      <c r="G349" s="17">
        <v>159</v>
      </c>
      <c r="H349" s="17">
        <v>595</v>
      </c>
      <c r="I349" s="8">
        <v>0.73</v>
      </c>
      <c r="J349" s="8" t="str">
        <f t="shared" si="22"/>
        <v>Yes</v>
      </c>
      <c r="K349" s="9">
        <v>4.3</v>
      </c>
      <c r="L349" s="9">
        <v>4</v>
      </c>
      <c r="M349" s="9">
        <f t="shared" si="26"/>
        <v>4.1416666666666675</v>
      </c>
      <c r="N349" s="4">
        <v>14184</v>
      </c>
      <c r="O349" s="4">
        <f t="shared" si="23"/>
        <v>17.195493183712838</v>
      </c>
      <c r="P349" s="18">
        <f t="shared" si="24"/>
        <v>2255256</v>
      </c>
      <c r="Q349" s="15" t="str" cm="1">
        <f t="array" ref="Q349">_xlfn.IFS(G349&lt;200,"&lt;₹200",G349&lt;=500,"₹200-₹500",G349&gt;500,"&gt;₹500")</f>
        <v>&lt;₹200</v>
      </c>
      <c r="R349" t="s">
        <v>2036</v>
      </c>
      <c r="S349" t="s">
        <v>2040</v>
      </c>
      <c r="T349" t="s">
        <v>2041</v>
      </c>
    </row>
    <row r="350" spans="1:20" x14ac:dyDescent="0.25">
      <c r="A350" t="s">
        <v>6752</v>
      </c>
      <c r="B350" t="s">
        <v>6753</v>
      </c>
      <c r="C350" t="s">
        <v>13084</v>
      </c>
      <c r="D350" t="s">
        <v>13085</v>
      </c>
      <c r="E350" t="s">
        <v>13136</v>
      </c>
      <c r="F350" t="s">
        <v>13144</v>
      </c>
      <c r="G350" s="17">
        <v>1889</v>
      </c>
      <c r="H350" s="17">
        <v>2699</v>
      </c>
      <c r="I350" s="8">
        <v>0.3</v>
      </c>
      <c r="J350" s="8" t="str">
        <f t="shared" si="22"/>
        <v>No</v>
      </c>
      <c r="K350" s="9">
        <v>4.3</v>
      </c>
      <c r="L350" s="9">
        <v>4</v>
      </c>
      <c r="M350" s="9">
        <f t="shared" si="26"/>
        <v>4.0545454545454538</v>
      </c>
      <c r="N350" s="4">
        <v>17394</v>
      </c>
      <c r="O350" s="4">
        <f t="shared" si="23"/>
        <v>17.192993610502626</v>
      </c>
      <c r="P350" s="18">
        <f t="shared" si="24"/>
        <v>32857266</v>
      </c>
      <c r="Q350" s="15" t="str" cm="1">
        <f t="array" ref="Q350">_xlfn.IFS(G350&lt;200,"&lt;₹200",G350&lt;=500,"₹200-₹500",G350&gt;500,"&gt;₹500")</f>
        <v>&gt;₹500</v>
      </c>
      <c r="R350" t="s">
        <v>6754</v>
      </c>
      <c r="S350" t="s">
        <v>6758</v>
      </c>
      <c r="T350" t="s">
        <v>6759</v>
      </c>
    </row>
    <row r="351" spans="1:20" x14ac:dyDescent="0.25">
      <c r="A351" t="s">
        <v>3181</v>
      </c>
      <c r="B351" t="s">
        <v>3182</v>
      </c>
      <c r="C351" t="s">
        <v>13075</v>
      </c>
      <c r="D351" t="s">
        <v>13111</v>
      </c>
      <c r="E351" t="s">
        <v>13112</v>
      </c>
      <c r="F351" t="s">
        <v>13112</v>
      </c>
      <c r="G351" s="17">
        <v>1499</v>
      </c>
      <c r="H351" s="17">
        <v>7999</v>
      </c>
      <c r="I351" s="8">
        <v>0.81</v>
      </c>
      <c r="J351" s="8" t="str">
        <f t="shared" si="22"/>
        <v>Yes</v>
      </c>
      <c r="K351" s="9">
        <v>4.2</v>
      </c>
      <c r="L351" s="9">
        <v>4</v>
      </c>
      <c r="M351" s="9">
        <f t="shared" si="26"/>
        <v>3.9463414634146337</v>
      </c>
      <c r="N351" s="4">
        <v>22636</v>
      </c>
      <c r="O351" s="4">
        <f t="shared" si="23"/>
        <v>17.185602275686861</v>
      </c>
      <c r="P351" s="18">
        <f t="shared" si="24"/>
        <v>33931364</v>
      </c>
      <c r="Q351" s="15" t="str" cm="1">
        <f t="array" ref="Q351">_xlfn.IFS(G351&lt;200,"&lt;₹200",G351&lt;=500,"₹200-₹500",G351&gt;500,"&gt;₹500")</f>
        <v>&gt;₹500</v>
      </c>
      <c r="R351" t="s">
        <v>3183</v>
      </c>
      <c r="S351" t="s">
        <v>3187</v>
      </c>
      <c r="T351" t="s">
        <v>3188</v>
      </c>
    </row>
    <row r="352" spans="1:20" x14ac:dyDescent="0.25">
      <c r="A352" t="s">
        <v>5345</v>
      </c>
      <c r="B352" t="s">
        <v>5346</v>
      </c>
      <c r="C352" t="s">
        <v>13156</v>
      </c>
      <c r="D352" t="s">
        <v>13157</v>
      </c>
      <c r="E352" t="s">
        <v>13174</v>
      </c>
      <c r="F352" t="s">
        <v>13175</v>
      </c>
      <c r="G352" s="17">
        <v>191</v>
      </c>
      <c r="H352" s="17">
        <v>225</v>
      </c>
      <c r="I352" s="8">
        <v>0.15</v>
      </c>
      <c r="J352" s="8" t="str">
        <f t="shared" si="22"/>
        <v>No</v>
      </c>
      <c r="K352" s="9">
        <v>4.4000000000000004</v>
      </c>
      <c r="L352" s="9">
        <v>4</v>
      </c>
      <c r="M352" s="9">
        <f t="shared" si="26"/>
        <v>4.45</v>
      </c>
      <c r="N352" s="4">
        <v>7203</v>
      </c>
      <c r="O352" s="4">
        <f t="shared" si="23"/>
        <v>17.166202983456358</v>
      </c>
      <c r="P352" s="18">
        <f t="shared" si="24"/>
        <v>1375773</v>
      </c>
      <c r="Q352" s="15" t="str" cm="1">
        <f t="array" ref="Q352">_xlfn.IFS(G352&lt;200,"&lt;₹200",G352&lt;=500,"₹200-₹500",G352&gt;500,"&gt;₹500")</f>
        <v>&lt;₹200</v>
      </c>
      <c r="R352" t="s">
        <v>5348</v>
      </c>
      <c r="S352" t="s">
        <v>5352</v>
      </c>
      <c r="T352" t="s">
        <v>5353</v>
      </c>
    </row>
    <row r="353" spans="1:20" x14ac:dyDescent="0.25">
      <c r="A353" t="s">
        <v>3343</v>
      </c>
      <c r="B353" t="s">
        <v>3344</v>
      </c>
      <c r="C353" t="s">
        <v>13075</v>
      </c>
      <c r="D353" t="s">
        <v>13113</v>
      </c>
      <c r="E353" t="s">
        <v>13114</v>
      </c>
      <c r="F353" t="s">
        <v>13127</v>
      </c>
      <c r="G353" s="17">
        <v>539</v>
      </c>
      <c r="H353" s="17">
        <v>1599</v>
      </c>
      <c r="I353" s="8">
        <v>0.66</v>
      </c>
      <c r="J353" s="8" t="str">
        <f t="shared" si="22"/>
        <v>Yes</v>
      </c>
      <c r="K353" s="9">
        <v>3.8</v>
      </c>
      <c r="L353" s="9">
        <v>4</v>
      </c>
      <c r="M353" s="9">
        <f t="shared" si="26"/>
        <v>4.1333333333333329</v>
      </c>
      <c r="N353" s="4">
        <v>14648</v>
      </c>
      <c r="O353" s="4">
        <f t="shared" si="23"/>
        <v>17.218672979882314</v>
      </c>
      <c r="P353" s="18">
        <f t="shared" si="24"/>
        <v>7895272</v>
      </c>
      <c r="Q353" s="15" t="str" cm="1">
        <f t="array" ref="Q353">_xlfn.IFS(G353&lt;200,"&lt;₹200",G353&lt;=500,"₹200-₹500",G353&gt;500,"&gt;₹500")</f>
        <v>&gt;₹500</v>
      </c>
      <c r="R353" t="s">
        <v>3346</v>
      </c>
      <c r="S353" t="s">
        <v>3350</v>
      </c>
      <c r="T353" t="s">
        <v>3351</v>
      </c>
    </row>
    <row r="354" spans="1:20" x14ac:dyDescent="0.25">
      <c r="A354" t="s">
        <v>897</v>
      </c>
      <c r="B354" t="s">
        <v>898</v>
      </c>
      <c r="C354" t="s">
        <v>13084</v>
      </c>
      <c r="D354" t="s">
        <v>13088</v>
      </c>
      <c r="E354" t="s">
        <v>13089</v>
      </c>
      <c r="F354" t="s">
        <v>13090</v>
      </c>
      <c r="G354" s="17">
        <v>1099</v>
      </c>
      <c r="H354" s="17">
        <v>1899</v>
      </c>
      <c r="I354" s="8">
        <v>0.42</v>
      </c>
      <c r="J354" s="8" t="str">
        <f t="shared" si="22"/>
        <v>No</v>
      </c>
      <c r="K354" s="9">
        <v>4.5</v>
      </c>
      <c r="L354" s="9">
        <v>5</v>
      </c>
      <c r="M354" s="9">
        <f t="shared" si="26"/>
        <v>3.9374999999999996</v>
      </c>
      <c r="N354" s="4">
        <v>22420</v>
      </c>
      <c r="O354" s="4">
        <f t="shared" si="23"/>
        <v>17.130703978544933</v>
      </c>
      <c r="P354" s="18">
        <f t="shared" si="24"/>
        <v>24639580</v>
      </c>
      <c r="Q354" s="15" t="str" cm="1">
        <f t="array" ref="Q354">_xlfn.IFS(G354&lt;200,"&lt;₹200",G354&lt;=500,"₹200-₹500",G354&gt;500,"&gt;₹500")</f>
        <v>&gt;₹500</v>
      </c>
      <c r="R354" t="s">
        <v>899</v>
      </c>
      <c r="S354" t="s">
        <v>903</v>
      </c>
      <c r="T354" t="s">
        <v>904</v>
      </c>
    </row>
    <row r="355" spans="1:20" x14ac:dyDescent="0.25">
      <c r="A355" t="s">
        <v>10184</v>
      </c>
      <c r="B355" t="s">
        <v>10185</v>
      </c>
      <c r="C355" t="s">
        <v>13156</v>
      </c>
      <c r="D355" t="s">
        <v>13247</v>
      </c>
      <c r="E355" t="s">
        <v>13287</v>
      </c>
      <c r="F355" t="s">
        <v>13297</v>
      </c>
      <c r="G355" s="17">
        <v>1699</v>
      </c>
      <c r="H355" s="17">
        <v>1900</v>
      </c>
      <c r="I355" s="8">
        <v>0.11</v>
      </c>
      <c r="J355" s="8" t="str">
        <f t="shared" si="22"/>
        <v>No</v>
      </c>
      <c r="K355" s="9">
        <v>3.6</v>
      </c>
      <c r="L355" s="9">
        <v>4</v>
      </c>
      <c r="M355" s="9">
        <f t="shared" si="26"/>
        <v>4.2444444444444436</v>
      </c>
      <c r="N355" s="4">
        <v>11456</v>
      </c>
      <c r="O355" s="4">
        <f t="shared" si="23"/>
        <v>17.228500986683535</v>
      </c>
      <c r="P355" s="18">
        <f t="shared" si="24"/>
        <v>19463744</v>
      </c>
      <c r="Q355" s="15" t="str" cm="1">
        <f t="array" ref="Q355">_xlfn.IFS(G355&lt;200,"&lt;₹200",G355&lt;=500,"₹200-₹500",G355&gt;500,"&gt;₹500")</f>
        <v>&gt;₹500</v>
      </c>
      <c r="R355" t="s">
        <v>10186</v>
      </c>
      <c r="S355" t="s">
        <v>10190</v>
      </c>
      <c r="T355" t="s">
        <v>10191</v>
      </c>
    </row>
    <row r="356" spans="1:20" x14ac:dyDescent="0.25">
      <c r="A356" t="s">
        <v>11235</v>
      </c>
      <c r="B356" t="s">
        <v>11236</v>
      </c>
      <c r="C356" t="s">
        <v>13156</v>
      </c>
      <c r="D356" t="s">
        <v>13250</v>
      </c>
      <c r="E356" t="s">
        <v>13277</v>
      </c>
      <c r="F356" t="s">
        <v>13278</v>
      </c>
      <c r="G356" s="17">
        <v>1804</v>
      </c>
      <c r="H356" s="17">
        <v>2380</v>
      </c>
      <c r="I356" s="8">
        <v>0.24</v>
      </c>
      <c r="J356" s="8" t="str">
        <f t="shared" si="22"/>
        <v>No</v>
      </c>
      <c r="K356" s="9">
        <v>4</v>
      </c>
      <c r="L356" s="9">
        <v>4</v>
      </c>
      <c r="M356" s="9">
        <f>AVERAGEIF(F356:F1706,F356,K356:K1706)</f>
        <v>4.0888888888888886</v>
      </c>
      <c r="N356" s="4">
        <v>15382</v>
      </c>
      <c r="O356" s="4">
        <f t="shared" si="23"/>
        <v>17.120345585950851</v>
      </c>
      <c r="P356" s="18">
        <f t="shared" si="24"/>
        <v>27749128</v>
      </c>
      <c r="Q356" s="15" t="str" cm="1">
        <f t="array" ref="Q356">_xlfn.IFS(G356&lt;200,"&lt;₹200",G356&lt;=500,"₹200-₹500",G356&gt;500,"&gt;₹500")</f>
        <v>&gt;₹500</v>
      </c>
      <c r="R356" t="s">
        <v>11237</v>
      </c>
      <c r="S356" t="s">
        <v>11241</v>
      </c>
      <c r="T356" t="s">
        <v>11242</v>
      </c>
    </row>
    <row r="357" spans="1:20" x14ac:dyDescent="0.25">
      <c r="A357" t="s">
        <v>356</v>
      </c>
      <c r="B357" t="s">
        <v>357</v>
      </c>
      <c r="C357" t="s">
        <v>13084</v>
      </c>
      <c r="D357" t="s">
        <v>13085</v>
      </c>
      <c r="E357" t="s">
        <v>13086</v>
      </c>
      <c r="F357" t="s">
        <v>13087</v>
      </c>
      <c r="G357" s="17">
        <v>899</v>
      </c>
      <c r="H357" s="17">
        <v>1900</v>
      </c>
      <c r="I357" s="8">
        <v>0.53</v>
      </c>
      <c r="J357" s="8" t="str">
        <f t="shared" si="22"/>
        <v>Yes</v>
      </c>
      <c r="K357" s="9">
        <v>4.4000000000000004</v>
      </c>
      <c r="L357" s="9">
        <v>4</v>
      </c>
      <c r="M357" s="9">
        <f t="shared" ref="M357:M384" si="27">AVERAGEIF(F357:F1706,F357,K357:K1706)</f>
        <v>4.140559440559441</v>
      </c>
      <c r="N357" s="4">
        <v>13552</v>
      </c>
      <c r="O357" s="4">
        <f t="shared" si="23"/>
        <v>17.108938342893094</v>
      </c>
      <c r="P357" s="18">
        <f t="shared" si="24"/>
        <v>12183248</v>
      </c>
      <c r="Q357" s="15" t="str" cm="1">
        <f t="array" ref="Q357">_xlfn.IFS(G357&lt;200,"&lt;₹200",G357&lt;=500,"₹200-₹500",G357&gt;500,"&gt;₹500")</f>
        <v>&gt;₹500</v>
      </c>
      <c r="R357" t="s">
        <v>358</v>
      </c>
      <c r="S357" t="s">
        <v>362</v>
      </c>
      <c r="T357" t="s">
        <v>363</v>
      </c>
    </row>
    <row r="358" spans="1:20" x14ac:dyDescent="0.25">
      <c r="A358" t="s">
        <v>193</v>
      </c>
      <c r="B358" t="s">
        <v>194</v>
      </c>
      <c r="C358" t="s">
        <v>13075</v>
      </c>
      <c r="D358" t="s">
        <v>13091</v>
      </c>
      <c r="E358" t="s">
        <v>13093</v>
      </c>
      <c r="F358" t="s">
        <v>13094</v>
      </c>
      <c r="G358" s="17">
        <v>13490</v>
      </c>
      <c r="H358" s="17">
        <v>21990</v>
      </c>
      <c r="I358" s="8">
        <v>0.39</v>
      </c>
      <c r="J358" s="8" t="str">
        <f t="shared" si="22"/>
        <v>No</v>
      </c>
      <c r="K358" s="9">
        <v>4.3</v>
      </c>
      <c r="L358" s="9">
        <v>4</v>
      </c>
      <c r="M358" s="9">
        <f t="shared" si="27"/>
        <v>4.1953488372093029</v>
      </c>
      <c r="N358" s="4">
        <v>11976</v>
      </c>
      <c r="O358" s="4">
        <f t="shared" si="23"/>
        <v>17.110092747436894</v>
      </c>
      <c r="P358" s="18">
        <f t="shared" si="24"/>
        <v>161556240</v>
      </c>
      <c r="Q358" s="15" t="str" cm="1">
        <f t="array" ref="Q358">_xlfn.IFS(G358&lt;200,"&lt;₹200",G358&lt;=500,"₹200-₹500",G358&gt;500,"&gt;₹500")</f>
        <v>&gt;₹500</v>
      </c>
      <c r="R358" t="s">
        <v>195</v>
      </c>
      <c r="S358" t="s">
        <v>199</v>
      </c>
      <c r="T358" t="s">
        <v>200</v>
      </c>
    </row>
    <row r="359" spans="1:20" x14ac:dyDescent="0.25">
      <c r="A359" t="s">
        <v>1626</v>
      </c>
      <c r="B359" t="s">
        <v>1627</v>
      </c>
      <c r="C359" t="s">
        <v>13084</v>
      </c>
      <c r="D359" t="s">
        <v>13085</v>
      </c>
      <c r="E359" t="s">
        <v>13086</v>
      </c>
      <c r="F359" t="s">
        <v>13087</v>
      </c>
      <c r="G359" s="17">
        <v>949</v>
      </c>
      <c r="H359" s="17">
        <v>1999</v>
      </c>
      <c r="I359" s="8">
        <v>0.53</v>
      </c>
      <c r="J359" s="8" t="str">
        <f t="shared" si="22"/>
        <v>Yes</v>
      </c>
      <c r="K359" s="9">
        <v>4.4000000000000004</v>
      </c>
      <c r="L359" s="9">
        <v>4</v>
      </c>
      <c r="M359" s="9">
        <f t="shared" si="27"/>
        <v>4.1387323943661976</v>
      </c>
      <c r="N359" s="4">
        <v>13552</v>
      </c>
      <c r="O359" s="4">
        <f t="shared" si="23"/>
        <v>17.101388923275149</v>
      </c>
      <c r="P359" s="18">
        <f t="shared" si="24"/>
        <v>12860848</v>
      </c>
      <c r="Q359" s="15" t="str" cm="1">
        <f t="array" ref="Q359">_xlfn.IFS(G359&lt;200,"&lt;₹200",G359&lt;=500,"₹200-₹500",G359&gt;500,"&gt;₹500")</f>
        <v>&gt;₹500</v>
      </c>
      <c r="R359" t="s">
        <v>1628</v>
      </c>
      <c r="S359" t="s">
        <v>362</v>
      </c>
      <c r="T359" t="s">
        <v>363</v>
      </c>
    </row>
    <row r="360" spans="1:20" x14ac:dyDescent="0.25">
      <c r="A360" t="s">
        <v>4132</v>
      </c>
      <c r="B360" t="s">
        <v>4133</v>
      </c>
      <c r="C360" t="s">
        <v>13075</v>
      </c>
      <c r="D360" t="s">
        <v>13111</v>
      </c>
      <c r="E360" t="s">
        <v>13112</v>
      </c>
      <c r="F360" t="s">
        <v>13112</v>
      </c>
      <c r="G360" s="17">
        <v>1499</v>
      </c>
      <c r="H360" s="17">
        <v>6990</v>
      </c>
      <c r="I360" s="8">
        <v>0.79</v>
      </c>
      <c r="J360" s="8" t="str">
        <f t="shared" si="22"/>
        <v>Yes</v>
      </c>
      <c r="K360" s="9">
        <v>3.9</v>
      </c>
      <c r="L360" s="9">
        <v>4</v>
      </c>
      <c r="M360" s="9">
        <f t="shared" si="27"/>
        <v>3.9400000000000004</v>
      </c>
      <c r="N360" s="4">
        <v>21796</v>
      </c>
      <c r="O360" s="4">
        <f t="shared" si="23"/>
        <v>17.093283093333273</v>
      </c>
      <c r="P360" s="18">
        <f t="shared" si="24"/>
        <v>32672204</v>
      </c>
      <c r="Q360" s="15" t="str" cm="1">
        <f t="array" ref="Q360">_xlfn.IFS(G360&lt;200,"&lt;₹200",G360&lt;=500,"₹200-₹500",G360&gt;500,"&gt;₹500")</f>
        <v>&gt;₹500</v>
      </c>
      <c r="R360" t="s">
        <v>3056</v>
      </c>
      <c r="S360" t="s">
        <v>3060</v>
      </c>
      <c r="T360" t="s">
        <v>3061</v>
      </c>
    </row>
    <row r="361" spans="1:20" x14ac:dyDescent="0.25">
      <c r="A361" t="s">
        <v>3054</v>
      </c>
      <c r="B361" t="s">
        <v>3055</v>
      </c>
      <c r="C361" t="s">
        <v>13075</v>
      </c>
      <c r="D361" t="s">
        <v>13111</v>
      </c>
      <c r="E361" t="s">
        <v>13112</v>
      </c>
      <c r="F361" t="s">
        <v>13112</v>
      </c>
      <c r="G361" s="17">
        <v>1499</v>
      </c>
      <c r="H361" s="17">
        <v>6990</v>
      </c>
      <c r="I361" s="8">
        <v>0.79</v>
      </c>
      <c r="J361" s="8" t="str">
        <f t="shared" si="22"/>
        <v>Yes</v>
      </c>
      <c r="K361" s="9">
        <v>3.9</v>
      </c>
      <c r="L361" s="9">
        <v>4</v>
      </c>
      <c r="M361" s="9">
        <f t="shared" si="27"/>
        <v>3.9410256410256417</v>
      </c>
      <c r="N361" s="4">
        <v>21796</v>
      </c>
      <c r="O361" s="4">
        <f t="shared" si="23"/>
        <v>17.097732730999116</v>
      </c>
      <c r="P361" s="18">
        <f t="shared" si="24"/>
        <v>32672204</v>
      </c>
      <c r="Q361" s="15" t="str" cm="1">
        <f t="array" ref="Q361">_xlfn.IFS(G361&lt;200,"&lt;₹200",G361&lt;=500,"₹200-₹500",G361&gt;500,"&gt;₹500")</f>
        <v>&gt;₹500</v>
      </c>
      <c r="R361" t="s">
        <v>3056</v>
      </c>
      <c r="S361" t="s">
        <v>3060</v>
      </c>
      <c r="T361" t="s">
        <v>3061</v>
      </c>
    </row>
    <row r="362" spans="1:20" x14ac:dyDescent="0.25">
      <c r="A362" t="s">
        <v>1651</v>
      </c>
      <c r="B362" t="s">
        <v>1652</v>
      </c>
      <c r="C362" t="s">
        <v>13084</v>
      </c>
      <c r="D362" t="s">
        <v>13085</v>
      </c>
      <c r="E362" t="s">
        <v>13086</v>
      </c>
      <c r="F362" t="s">
        <v>13087</v>
      </c>
      <c r="G362" s="17">
        <v>949</v>
      </c>
      <c r="H362" s="17">
        <v>1999</v>
      </c>
      <c r="I362" s="8">
        <v>0.53</v>
      </c>
      <c r="J362" s="8" t="str">
        <f t="shared" si="22"/>
        <v>Yes</v>
      </c>
      <c r="K362" s="9">
        <v>4.4000000000000004</v>
      </c>
      <c r="L362" s="9">
        <v>4</v>
      </c>
      <c r="M362" s="9">
        <f t="shared" si="27"/>
        <v>4.1368794326241138</v>
      </c>
      <c r="N362" s="4">
        <v>13552</v>
      </c>
      <c r="O362" s="4">
        <f t="shared" si="23"/>
        <v>17.093732419690994</v>
      </c>
      <c r="P362" s="18">
        <f t="shared" si="24"/>
        <v>12860848</v>
      </c>
      <c r="Q362" s="15" t="str" cm="1">
        <f t="array" ref="Q362">_xlfn.IFS(G362&lt;200,"&lt;₹200",G362&lt;=500,"₹200-₹500",G362&gt;500,"&gt;₹500")</f>
        <v>&gt;₹500</v>
      </c>
      <c r="R362" t="s">
        <v>1653</v>
      </c>
      <c r="S362" t="s">
        <v>362</v>
      </c>
      <c r="T362" t="s">
        <v>363</v>
      </c>
    </row>
    <row r="363" spans="1:20" x14ac:dyDescent="0.25">
      <c r="A363" t="s">
        <v>9160</v>
      </c>
      <c r="B363" t="s">
        <v>9161</v>
      </c>
      <c r="C363" t="s">
        <v>13156</v>
      </c>
      <c r="D363" t="s">
        <v>13247</v>
      </c>
      <c r="E363" t="s">
        <v>13254</v>
      </c>
      <c r="F363" t="s">
        <v>13255</v>
      </c>
      <c r="G363" s="17">
        <v>599</v>
      </c>
      <c r="H363" s="17">
        <v>990</v>
      </c>
      <c r="I363" s="8">
        <v>0.39</v>
      </c>
      <c r="J363" s="8" t="str">
        <f t="shared" si="22"/>
        <v>No</v>
      </c>
      <c r="K363" s="9">
        <v>3.9</v>
      </c>
      <c r="L363" s="9">
        <v>4</v>
      </c>
      <c r="M363" s="9">
        <f t="shared" si="27"/>
        <v>4.0615384615384604</v>
      </c>
      <c r="N363" s="4">
        <v>16166</v>
      </c>
      <c r="O363" s="4">
        <f t="shared" si="23"/>
        <v>17.093510334082175</v>
      </c>
      <c r="P363" s="18">
        <f t="shared" si="24"/>
        <v>9683434</v>
      </c>
      <c r="Q363" s="15" t="str" cm="1">
        <f t="array" ref="Q363">_xlfn.IFS(G363&lt;200,"&lt;₹200",G363&lt;=500,"₹200-₹500",G363&gt;500,"&gt;₹500")</f>
        <v>&gt;₹500</v>
      </c>
      <c r="R363" t="s">
        <v>9162</v>
      </c>
      <c r="S363" t="s">
        <v>9166</v>
      </c>
      <c r="T363" t="s">
        <v>9167</v>
      </c>
    </row>
    <row r="364" spans="1:20" x14ac:dyDescent="0.25">
      <c r="A364" t="s">
        <v>3847</v>
      </c>
      <c r="B364" t="s">
        <v>3848</v>
      </c>
      <c r="C364" t="s">
        <v>13075</v>
      </c>
      <c r="D364" t="s">
        <v>13111</v>
      </c>
      <c r="E364" t="s">
        <v>13112</v>
      </c>
      <c r="F364" t="s">
        <v>13112</v>
      </c>
      <c r="G364" s="17">
        <v>1499</v>
      </c>
      <c r="H364" s="17">
        <v>6990</v>
      </c>
      <c r="I364" s="8">
        <v>0.79</v>
      </c>
      <c r="J364" s="8" t="str">
        <f t="shared" si="22"/>
        <v>Yes</v>
      </c>
      <c r="K364" s="9">
        <v>3.9</v>
      </c>
      <c r="L364" s="9">
        <v>4</v>
      </c>
      <c r="M364" s="9">
        <f t="shared" si="27"/>
        <v>3.9421052631578952</v>
      </c>
      <c r="N364" s="4">
        <v>21796</v>
      </c>
      <c r="O364" s="4">
        <f t="shared" si="23"/>
        <v>17.102416560121053</v>
      </c>
      <c r="P364" s="18">
        <f t="shared" si="24"/>
        <v>32672204</v>
      </c>
      <c r="Q364" s="15" t="str" cm="1">
        <f t="array" ref="Q364">_xlfn.IFS(G364&lt;200,"&lt;₹200",G364&lt;=500,"₹200-₹500",G364&gt;500,"&gt;₹500")</f>
        <v>&gt;₹500</v>
      </c>
      <c r="R364" t="s">
        <v>3056</v>
      </c>
      <c r="S364" t="s">
        <v>3060</v>
      </c>
      <c r="T364" t="s">
        <v>3061</v>
      </c>
    </row>
    <row r="365" spans="1:20" x14ac:dyDescent="0.25">
      <c r="A365" t="s">
        <v>4102</v>
      </c>
      <c r="B365" t="s">
        <v>4103</v>
      </c>
      <c r="C365" t="s">
        <v>13075</v>
      </c>
      <c r="D365" t="s">
        <v>13113</v>
      </c>
      <c r="E365" t="s">
        <v>13114</v>
      </c>
      <c r="F365" t="s">
        <v>13125</v>
      </c>
      <c r="G365" s="17">
        <v>599</v>
      </c>
      <c r="H365" s="17">
        <v>999</v>
      </c>
      <c r="I365" s="8">
        <v>0.4</v>
      </c>
      <c r="J365" s="8" t="str">
        <f t="shared" si="22"/>
        <v>No</v>
      </c>
      <c r="K365" s="9">
        <v>4</v>
      </c>
      <c r="L365" s="9">
        <v>4</v>
      </c>
      <c r="M365" s="9">
        <f t="shared" si="27"/>
        <v>4</v>
      </c>
      <c r="N365" s="4">
        <v>18654</v>
      </c>
      <c r="O365" s="4">
        <f t="shared" si="23"/>
        <v>17.083181013507392</v>
      </c>
      <c r="P365" s="18">
        <f t="shared" si="24"/>
        <v>11173746</v>
      </c>
      <c r="Q365" s="15" t="str" cm="1">
        <f t="array" ref="Q365">_xlfn.IFS(G365&lt;200,"&lt;₹200",G365&lt;=500,"₹200-₹500",G365&gt;500,"&gt;₹500")</f>
        <v>&gt;₹500</v>
      </c>
      <c r="R365" t="s">
        <v>4104</v>
      </c>
      <c r="S365" t="s">
        <v>4108</v>
      </c>
      <c r="T365" t="s">
        <v>4109</v>
      </c>
    </row>
    <row r="366" spans="1:20" x14ac:dyDescent="0.25">
      <c r="A366" t="s">
        <v>5142</v>
      </c>
      <c r="B366" t="s">
        <v>5143</v>
      </c>
      <c r="C366" t="s">
        <v>13084</v>
      </c>
      <c r="D366" t="s">
        <v>13085</v>
      </c>
      <c r="E366" t="s">
        <v>13141</v>
      </c>
      <c r="F366" t="s">
        <v>13142</v>
      </c>
      <c r="G366" s="17">
        <v>299</v>
      </c>
      <c r="H366" s="17">
        <v>449</v>
      </c>
      <c r="I366" s="8">
        <v>0.33</v>
      </c>
      <c r="J366" s="8" t="str">
        <f t="shared" si="22"/>
        <v>No</v>
      </c>
      <c r="K366" s="9">
        <v>3.5</v>
      </c>
      <c r="L366" s="9">
        <v>4</v>
      </c>
      <c r="M366" s="9">
        <f t="shared" si="27"/>
        <v>4.2200000000000006</v>
      </c>
      <c r="N366" s="4">
        <v>11827</v>
      </c>
      <c r="O366" s="4">
        <f t="shared" si="23"/>
        <v>17.187685752904223</v>
      </c>
      <c r="P366" s="18">
        <f t="shared" si="24"/>
        <v>3536273</v>
      </c>
      <c r="Q366" s="15" t="str" cm="1">
        <f t="array" ref="Q366">_xlfn.IFS(G366&lt;200,"&lt;₹200",G366&lt;=500,"₹200-₹500",G366&gt;500,"&gt;₹500")</f>
        <v>₹200-₹500</v>
      </c>
      <c r="R366" t="s">
        <v>5144</v>
      </c>
      <c r="S366" t="s">
        <v>5148</v>
      </c>
      <c r="T366" t="s">
        <v>5149</v>
      </c>
    </row>
    <row r="367" spans="1:20" x14ac:dyDescent="0.25">
      <c r="A367" t="s">
        <v>3725</v>
      </c>
      <c r="B367" t="s">
        <v>3726</v>
      </c>
      <c r="C367" t="s">
        <v>13075</v>
      </c>
      <c r="D367" t="s">
        <v>13113</v>
      </c>
      <c r="E367" t="s">
        <v>13114</v>
      </c>
      <c r="F367" t="s">
        <v>13128</v>
      </c>
      <c r="G367" s="17">
        <v>134</v>
      </c>
      <c r="H367" s="17">
        <v>699</v>
      </c>
      <c r="I367" s="8">
        <v>0.81</v>
      </c>
      <c r="J367" s="8" t="str">
        <f t="shared" si="22"/>
        <v>Yes</v>
      </c>
      <c r="K367" s="9">
        <v>4.0999999999999996</v>
      </c>
      <c r="L367" s="9">
        <v>4</v>
      </c>
      <c r="M367" s="9">
        <f t="shared" si="27"/>
        <v>4.0428571428571436</v>
      </c>
      <c r="N367" s="4">
        <v>16685</v>
      </c>
      <c r="O367" s="4">
        <f t="shared" si="23"/>
        <v>17.070366910101836</v>
      </c>
      <c r="P367" s="18">
        <f t="shared" si="24"/>
        <v>2235790</v>
      </c>
      <c r="Q367" s="15" t="str" cm="1">
        <f t="array" ref="Q367">_xlfn.IFS(G367&lt;200,"&lt;₹200",G367&lt;=500,"₹200-₹500",G367&gt;500,"&gt;₹500")</f>
        <v>&lt;₹200</v>
      </c>
      <c r="R367" t="s">
        <v>3727</v>
      </c>
      <c r="S367" t="s">
        <v>3731</v>
      </c>
      <c r="T367" t="s">
        <v>3732</v>
      </c>
    </row>
    <row r="368" spans="1:20" x14ac:dyDescent="0.25">
      <c r="A368" t="s">
        <v>112</v>
      </c>
      <c r="B368" t="s">
        <v>113</v>
      </c>
      <c r="C368" t="s">
        <v>13084</v>
      </c>
      <c r="D368" t="s">
        <v>13085</v>
      </c>
      <c r="E368" t="s">
        <v>13086</v>
      </c>
      <c r="F368" t="s">
        <v>13087</v>
      </c>
      <c r="G368" s="17">
        <v>154</v>
      </c>
      <c r="H368" s="17">
        <v>339</v>
      </c>
      <c r="I368" s="8">
        <v>0.55000000000000004</v>
      </c>
      <c r="J368" s="8" t="str">
        <f t="shared" si="22"/>
        <v>Yes</v>
      </c>
      <c r="K368" s="9">
        <v>4.3</v>
      </c>
      <c r="L368" s="9">
        <v>4</v>
      </c>
      <c r="M368" s="9">
        <f t="shared" si="27"/>
        <v>4.1350000000000007</v>
      </c>
      <c r="N368" s="4">
        <v>13391</v>
      </c>
      <c r="O368" s="4">
        <f t="shared" si="23"/>
        <v>17.064505897084384</v>
      </c>
      <c r="P368" s="18">
        <f t="shared" si="24"/>
        <v>2062214</v>
      </c>
      <c r="Q368" s="15" t="str" cm="1">
        <f t="array" ref="Q368">_xlfn.IFS(G368&lt;200,"&lt;₹200",G368&lt;=500,"₹200-₹500",G368&gt;500,"&gt;₹500")</f>
        <v>&lt;₹200</v>
      </c>
      <c r="R368" t="s">
        <v>114</v>
      </c>
      <c r="S368" t="s">
        <v>118</v>
      </c>
      <c r="T368" t="s">
        <v>119</v>
      </c>
    </row>
    <row r="369" spans="1:20" x14ac:dyDescent="0.25">
      <c r="A369" t="s">
        <v>3961</v>
      </c>
      <c r="B369" t="s">
        <v>3962</v>
      </c>
      <c r="C369" t="s">
        <v>13075</v>
      </c>
      <c r="D369" t="s">
        <v>13111</v>
      </c>
      <c r="E369" t="s">
        <v>13112</v>
      </c>
      <c r="F369" t="s">
        <v>13112</v>
      </c>
      <c r="G369" s="17">
        <v>2999</v>
      </c>
      <c r="H369" s="17">
        <v>9999</v>
      </c>
      <c r="I369" s="8">
        <v>0.7</v>
      </c>
      <c r="J369" s="8" t="str">
        <f t="shared" si="22"/>
        <v>Yes</v>
      </c>
      <c r="K369" s="9">
        <v>4.2</v>
      </c>
      <c r="L369" s="9">
        <v>4</v>
      </c>
      <c r="M369" s="9">
        <f t="shared" si="27"/>
        <v>3.9432432432432436</v>
      </c>
      <c r="N369" s="4">
        <v>20879</v>
      </c>
      <c r="O369" s="4">
        <f t="shared" si="23"/>
        <v>17.033748084399456</v>
      </c>
      <c r="P369" s="18">
        <f t="shared" si="24"/>
        <v>62616121</v>
      </c>
      <c r="Q369" s="15" t="str" cm="1">
        <f t="array" ref="Q369">_xlfn.IFS(G369&lt;200,"&lt;₹200",G369&lt;=500,"₹200-₹500",G369&gt;500,"&gt;₹500")</f>
        <v>&gt;₹500</v>
      </c>
      <c r="R369" t="s">
        <v>3963</v>
      </c>
      <c r="S369" t="s">
        <v>3967</v>
      </c>
      <c r="T369" t="s">
        <v>3968</v>
      </c>
    </row>
    <row r="370" spans="1:20" x14ac:dyDescent="0.25">
      <c r="A370" t="s">
        <v>8005</v>
      </c>
      <c r="B370" t="s">
        <v>8006</v>
      </c>
      <c r="C370" t="s">
        <v>13084</v>
      </c>
      <c r="D370" t="s">
        <v>13088</v>
      </c>
      <c r="E370" t="s">
        <v>13179</v>
      </c>
      <c r="F370" t="s">
        <v>13179</v>
      </c>
      <c r="G370" s="17">
        <v>2499</v>
      </c>
      <c r="H370" s="17">
        <v>3999</v>
      </c>
      <c r="I370" s="8">
        <v>0.38</v>
      </c>
      <c r="J370" s="8" t="str">
        <f t="shared" si="22"/>
        <v>No</v>
      </c>
      <c r="K370" s="9">
        <v>4.4000000000000004</v>
      </c>
      <c r="L370" s="9">
        <v>4</v>
      </c>
      <c r="M370" s="9">
        <f t="shared" si="27"/>
        <v>4.1500000000000004</v>
      </c>
      <c r="N370" s="4">
        <v>12679</v>
      </c>
      <c r="O370" s="4">
        <f t="shared" si="23"/>
        <v>17.027944902214713</v>
      </c>
      <c r="P370" s="18">
        <f t="shared" si="24"/>
        <v>31684821</v>
      </c>
      <c r="Q370" s="15" t="str" cm="1">
        <f t="array" ref="Q370">_xlfn.IFS(G370&lt;200,"&lt;₹200",G370&lt;=500,"₹200-₹500",G370&gt;500,"&gt;₹500")</f>
        <v>&gt;₹500</v>
      </c>
      <c r="R370" t="s">
        <v>8007</v>
      </c>
      <c r="S370" t="s">
        <v>8011</v>
      </c>
      <c r="T370" t="s">
        <v>8012</v>
      </c>
    </row>
    <row r="371" spans="1:20" x14ac:dyDescent="0.25">
      <c r="A371" t="s">
        <v>5753</v>
      </c>
      <c r="B371" t="s">
        <v>5754</v>
      </c>
      <c r="C371" t="s">
        <v>13152</v>
      </c>
      <c r="D371" t="s">
        <v>13153</v>
      </c>
      <c r="E371" t="s">
        <v>13154</v>
      </c>
      <c r="F371" t="s">
        <v>13155</v>
      </c>
      <c r="G371" s="17">
        <v>198</v>
      </c>
      <c r="H371" s="17">
        <v>800</v>
      </c>
      <c r="I371" s="8">
        <v>0.75</v>
      </c>
      <c r="J371" s="8" t="str">
        <f t="shared" si="22"/>
        <v>Yes</v>
      </c>
      <c r="K371" s="9">
        <v>4.0999999999999996</v>
      </c>
      <c r="L371" s="9">
        <v>4</v>
      </c>
      <c r="M371" s="9">
        <f t="shared" si="27"/>
        <v>4.2884615384615383</v>
      </c>
      <c r="N371" s="4">
        <v>9344</v>
      </c>
      <c r="O371" s="4">
        <f t="shared" si="23"/>
        <v>17.027676637969456</v>
      </c>
      <c r="P371" s="18">
        <f t="shared" si="24"/>
        <v>1850112</v>
      </c>
      <c r="Q371" s="15" t="str" cm="1">
        <f t="array" ref="Q371">_xlfn.IFS(G371&lt;200,"&lt;₹200",G371&lt;=500,"₹200-₹500",G371&gt;500,"&gt;₹500")</f>
        <v>&lt;₹200</v>
      </c>
      <c r="R371" t="s">
        <v>5756</v>
      </c>
      <c r="S371" t="s">
        <v>5760</v>
      </c>
      <c r="T371" t="s">
        <v>5761</v>
      </c>
    </row>
    <row r="372" spans="1:20" x14ac:dyDescent="0.25">
      <c r="A372" t="s">
        <v>9090</v>
      </c>
      <c r="B372" t="s">
        <v>9091</v>
      </c>
      <c r="C372" t="s">
        <v>13156</v>
      </c>
      <c r="D372" t="s">
        <v>13247</v>
      </c>
      <c r="E372" t="s">
        <v>13254</v>
      </c>
      <c r="F372" t="s">
        <v>13255</v>
      </c>
      <c r="G372" s="17">
        <v>1321</v>
      </c>
      <c r="H372" s="17">
        <v>1545</v>
      </c>
      <c r="I372" s="8">
        <v>0.14000000000000001</v>
      </c>
      <c r="J372" s="8" t="str">
        <f t="shared" si="22"/>
        <v>No</v>
      </c>
      <c r="K372" s="9">
        <v>4.3</v>
      </c>
      <c r="L372" s="9">
        <v>4</v>
      </c>
      <c r="M372" s="9">
        <f t="shared" si="27"/>
        <v>4.0647058823529401</v>
      </c>
      <c r="N372" s="4">
        <v>15453</v>
      </c>
      <c r="O372" s="4">
        <f t="shared" si="23"/>
        <v>17.027219219794851</v>
      </c>
      <c r="P372" s="18">
        <f t="shared" si="24"/>
        <v>20413413</v>
      </c>
      <c r="Q372" s="15" t="str" cm="1">
        <f t="array" ref="Q372">_xlfn.IFS(G372&lt;200,"&lt;₹200",G372&lt;=500,"₹200-₹500",G372&gt;500,"&gt;₹500")</f>
        <v>&gt;₹500</v>
      </c>
      <c r="R372" t="s">
        <v>9092</v>
      </c>
      <c r="S372" t="s">
        <v>9096</v>
      </c>
      <c r="T372" t="s">
        <v>9097</v>
      </c>
    </row>
    <row r="373" spans="1:20" x14ac:dyDescent="0.25">
      <c r="A373" t="s">
        <v>951</v>
      </c>
      <c r="B373" t="s">
        <v>952</v>
      </c>
      <c r="C373" t="s">
        <v>13084</v>
      </c>
      <c r="D373" t="s">
        <v>13085</v>
      </c>
      <c r="E373" t="s">
        <v>13086</v>
      </c>
      <c r="F373" t="s">
        <v>13087</v>
      </c>
      <c r="G373" s="17">
        <v>349</v>
      </c>
      <c r="H373" s="17">
        <v>999</v>
      </c>
      <c r="I373" s="8">
        <v>0.65</v>
      </c>
      <c r="J373" s="8" t="str">
        <f t="shared" si="22"/>
        <v>Yes</v>
      </c>
      <c r="K373" s="9">
        <v>4.2</v>
      </c>
      <c r="L373" s="9">
        <v>4</v>
      </c>
      <c r="M373" s="9">
        <f t="shared" si="27"/>
        <v>4.1338129496402889</v>
      </c>
      <c r="N373" s="4">
        <v>13120</v>
      </c>
      <c r="O373" s="4">
        <f t="shared" si="23"/>
        <v>17.0229050441264</v>
      </c>
      <c r="P373" s="18">
        <f t="shared" si="24"/>
        <v>4578880</v>
      </c>
      <c r="Q373" s="15" t="str" cm="1">
        <f t="array" ref="Q373">_xlfn.IFS(G373&lt;200,"&lt;₹200",G373&lt;=500,"₹200-₹500",G373&gt;500,"&gt;₹500")</f>
        <v>₹200-₹500</v>
      </c>
      <c r="R373" t="s">
        <v>953</v>
      </c>
      <c r="S373" t="s">
        <v>957</v>
      </c>
      <c r="T373" t="s">
        <v>958</v>
      </c>
    </row>
    <row r="374" spans="1:20" x14ac:dyDescent="0.25">
      <c r="A374" t="s">
        <v>3912</v>
      </c>
      <c r="B374" t="s">
        <v>3913</v>
      </c>
      <c r="C374" t="s">
        <v>13075</v>
      </c>
      <c r="D374" t="s">
        <v>13122</v>
      </c>
      <c r="E374" t="s">
        <v>13123</v>
      </c>
      <c r="F374" t="s">
        <v>13124</v>
      </c>
      <c r="G374" s="17">
        <v>499</v>
      </c>
      <c r="H374" s="17">
        <v>499</v>
      </c>
      <c r="I374" s="8">
        <v>0</v>
      </c>
      <c r="J374" s="8" t="str">
        <f t="shared" si="22"/>
        <v>No</v>
      </c>
      <c r="K374" s="9">
        <v>4.2</v>
      </c>
      <c r="L374" s="9">
        <v>4</v>
      </c>
      <c r="M374" s="9">
        <f t="shared" si="27"/>
        <v>3.7840000000000003</v>
      </c>
      <c r="N374" s="4">
        <v>31539</v>
      </c>
      <c r="O374" s="4">
        <f t="shared" si="23"/>
        <v>17.023692631149075</v>
      </c>
      <c r="P374" s="18">
        <f t="shared" si="24"/>
        <v>15737961</v>
      </c>
      <c r="Q374" s="15" t="str" cm="1">
        <f t="array" ref="Q374">_xlfn.IFS(G374&lt;200,"&lt;₹200",G374&lt;=500,"₹200-₹500",G374&gt;500,"&gt;₹500")</f>
        <v>₹200-₹500</v>
      </c>
      <c r="R374" t="s">
        <v>3914</v>
      </c>
      <c r="S374" t="s">
        <v>3918</v>
      </c>
      <c r="T374" t="s">
        <v>3919</v>
      </c>
    </row>
    <row r="375" spans="1:20" x14ac:dyDescent="0.25">
      <c r="A375" t="s">
        <v>7172</v>
      </c>
      <c r="B375" t="s">
        <v>7173</v>
      </c>
      <c r="C375" t="s">
        <v>13084</v>
      </c>
      <c r="D375" t="s">
        <v>13085</v>
      </c>
      <c r="E375" t="s">
        <v>13141</v>
      </c>
      <c r="F375" t="s">
        <v>13171</v>
      </c>
      <c r="G375" s="17">
        <v>199</v>
      </c>
      <c r="H375" s="17">
        <v>499</v>
      </c>
      <c r="I375" s="8">
        <v>0.6</v>
      </c>
      <c r="J375" s="8" t="str">
        <f t="shared" si="22"/>
        <v>Yes</v>
      </c>
      <c r="K375" s="9">
        <v>4.3</v>
      </c>
      <c r="L375" s="9">
        <v>4</v>
      </c>
      <c r="M375" s="9">
        <f t="shared" si="27"/>
        <v>4.2555555555555564</v>
      </c>
      <c r="N375" s="4">
        <v>9998</v>
      </c>
      <c r="O375" s="4">
        <f t="shared" si="23"/>
        <v>17.022037396551266</v>
      </c>
      <c r="P375" s="18">
        <f t="shared" si="24"/>
        <v>1989602</v>
      </c>
      <c r="Q375" s="15" t="str" cm="1">
        <f t="array" ref="Q375">_xlfn.IFS(G375&lt;200,"&lt;₹200",G375&lt;=500,"₹200-₹500",G375&gt;500,"&gt;₹500")</f>
        <v>&lt;₹200</v>
      </c>
      <c r="R375" t="s">
        <v>7174</v>
      </c>
      <c r="S375" t="s">
        <v>7178</v>
      </c>
      <c r="T375" t="s">
        <v>7179</v>
      </c>
    </row>
    <row r="376" spans="1:20" x14ac:dyDescent="0.25">
      <c r="A376" t="s">
        <v>1486</v>
      </c>
      <c r="B376" t="s">
        <v>1487</v>
      </c>
      <c r="C376" t="s">
        <v>13084</v>
      </c>
      <c r="D376" t="s">
        <v>13085</v>
      </c>
      <c r="E376" t="s">
        <v>13086</v>
      </c>
      <c r="F376" t="s">
        <v>13087</v>
      </c>
      <c r="G376" s="17">
        <v>399</v>
      </c>
      <c r="H376" s="17">
        <v>1299</v>
      </c>
      <c r="I376" s="8">
        <v>0.69</v>
      </c>
      <c r="J376" s="8" t="str">
        <f t="shared" si="22"/>
        <v>Yes</v>
      </c>
      <c r="K376" s="9">
        <v>4.2</v>
      </c>
      <c r="L376" s="9">
        <v>4</v>
      </c>
      <c r="M376" s="9">
        <f t="shared" si="27"/>
        <v>4.1333333333333337</v>
      </c>
      <c r="N376" s="4">
        <v>13120</v>
      </c>
      <c r="O376" s="4">
        <f t="shared" si="23"/>
        <v>17.020930000032639</v>
      </c>
      <c r="P376" s="18">
        <f t="shared" si="24"/>
        <v>5234880</v>
      </c>
      <c r="Q376" s="15" t="str" cm="1">
        <f t="array" ref="Q376">_xlfn.IFS(G376&lt;200,"&lt;₹200",G376&lt;=500,"₹200-₹500",G376&gt;500,"&gt;₹500")</f>
        <v>₹200-₹500</v>
      </c>
      <c r="R376" t="s">
        <v>1488</v>
      </c>
      <c r="S376" t="s">
        <v>957</v>
      </c>
      <c r="T376" t="s">
        <v>958</v>
      </c>
    </row>
    <row r="377" spans="1:20" x14ac:dyDescent="0.25">
      <c r="A377" t="s">
        <v>183</v>
      </c>
      <c r="B377" t="s">
        <v>184</v>
      </c>
      <c r="C377" t="s">
        <v>13084</v>
      </c>
      <c r="D377" t="s">
        <v>13085</v>
      </c>
      <c r="E377" t="s">
        <v>13086</v>
      </c>
      <c r="F377" t="s">
        <v>13087</v>
      </c>
      <c r="G377" s="17">
        <v>199</v>
      </c>
      <c r="H377" s="17">
        <v>499</v>
      </c>
      <c r="I377" s="8">
        <v>0.6</v>
      </c>
      <c r="J377" s="8" t="str">
        <f t="shared" si="22"/>
        <v>Yes</v>
      </c>
      <c r="K377" s="9">
        <v>4.0999999999999996</v>
      </c>
      <c r="L377" s="9">
        <v>4</v>
      </c>
      <c r="M377" s="9">
        <f t="shared" si="27"/>
        <v>4.1328467153284683</v>
      </c>
      <c r="N377" s="4">
        <v>13045</v>
      </c>
      <c r="O377" s="4">
        <f t="shared" si="23"/>
        <v>17.008637147915177</v>
      </c>
      <c r="P377" s="18">
        <f t="shared" si="24"/>
        <v>2595955</v>
      </c>
      <c r="Q377" s="15" t="str" cm="1">
        <f t="array" ref="Q377">_xlfn.IFS(G377&lt;200,"&lt;₹200",G377&lt;=500,"₹200-₹500",G377&gt;500,"&gt;₹500")</f>
        <v>&lt;₹200</v>
      </c>
      <c r="R377" t="s">
        <v>185</v>
      </c>
      <c r="S377" t="s">
        <v>189</v>
      </c>
      <c r="T377" t="s">
        <v>190</v>
      </c>
    </row>
    <row r="378" spans="1:20" x14ac:dyDescent="0.25">
      <c r="A378" t="s">
        <v>8217</v>
      </c>
      <c r="B378" t="s">
        <v>8218</v>
      </c>
      <c r="C378" t="s">
        <v>13208</v>
      </c>
      <c r="D378" t="s">
        <v>13209</v>
      </c>
      <c r="E378" t="s">
        <v>13241</v>
      </c>
      <c r="F378" t="s">
        <v>13082</v>
      </c>
      <c r="G378" s="17">
        <v>249</v>
      </c>
      <c r="H378" s="17">
        <v>599</v>
      </c>
      <c r="I378" s="8">
        <v>0.57999999999999996</v>
      </c>
      <c r="J378" s="8" t="str">
        <f t="shared" si="22"/>
        <v>Yes</v>
      </c>
      <c r="K378" s="9">
        <v>4.5</v>
      </c>
      <c r="L378" s="9">
        <v>5</v>
      </c>
      <c r="M378" s="9">
        <f t="shared" si="27"/>
        <v>4.5</v>
      </c>
      <c r="N378" s="4">
        <v>5985</v>
      </c>
      <c r="O378" s="4">
        <f t="shared" si="23"/>
        <v>16.997115206268777</v>
      </c>
      <c r="P378" s="18">
        <f t="shared" si="24"/>
        <v>1490265</v>
      </c>
      <c r="Q378" s="15" t="str" cm="1">
        <f t="array" ref="Q378">_xlfn.IFS(G378&lt;200,"&lt;₹200",G378&lt;=500,"₹200-₹500",G378&gt;500,"&gt;₹500")</f>
        <v>₹200-₹500</v>
      </c>
      <c r="R378" t="s">
        <v>8220</v>
      </c>
      <c r="S378" t="s">
        <v>8224</v>
      </c>
      <c r="T378" t="s">
        <v>8225</v>
      </c>
    </row>
    <row r="379" spans="1:20" x14ac:dyDescent="0.25">
      <c r="A379" t="s">
        <v>7101</v>
      </c>
      <c r="B379" t="s">
        <v>7102</v>
      </c>
      <c r="C379" t="s">
        <v>13084</v>
      </c>
      <c r="D379" t="s">
        <v>13085</v>
      </c>
      <c r="E379" t="s">
        <v>13141</v>
      </c>
      <c r="F379" t="s">
        <v>13142</v>
      </c>
      <c r="G379" s="17">
        <v>1490</v>
      </c>
      <c r="H379" s="17">
        <v>2295</v>
      </c>
      <c r="I379" s="8">
        <v>0.35</v>
      </c>
      <c r="J379" s="8" t="str">
        <f t="shared" si="22"/>
        <v>No</v>
      </c>
      <c r="K379" s="9">
        <v>4.5999999999999996</v>
      </c>
      <c r="L379" s="9">
        <v>5</v>
      </c>
      <c r="M379" s="9">
        <f t="shared" si="27"/>
        <v>4.2714285714285714</v>
      </c>
      <c r="N379" s="4">
        <v>10652</v>
      </c>
      <c r="O379" s="4">
        <f t="shared" si="23"/>
        <v>17.203058659705171</v>
      </c>
      <c r="P379" s="18">
        <f t="shared" si="24"/>
        <v>15871480</v>
      </c>
      <c r="Q379" s="15" t="str" cm="1">
        <f t="array" ref="Q379">_xlfn.IFS(G379&lt;200,"&lt;₹200",G379&lt;=500,"₹200-₹500",G379&gt;500,"&gt;₹500")</f>
        <v>&gt;₹500</v>
      </c>
      <c r="R379" t="s">
        <v>7103</v>
      </c>
      <c r="S379" t="s">
        <v>7107</v>
      </c>
      <c r="T379" t="s">
        <v>7108</v>
      </c>
    </row>
    <row r="380" spans="1:20" x14ac:dyDescent="0.25">
      <c r="A380" t="s">
        <v>6198</v>
      </c>
      <c r="B380" t="s">
        <v>6199</v>
      </c>
      <c r="C380" t="s">
        <v>13084</v>
      </c>
      <c r="D380" t="s">
        <v>13085</v>
      </c>
      <c r="E380" t="s">
        <v>13136</v>
      </c>
      <c r="F380" t="s">
        <v>13199</v>
      </c>
      <c r="G380" s="17">
        <v>449</v>
      </c>
      <c r="H380" s="17">
        <v>999</v>
      </c>
      <c r="I380" s="8">
        <v>0.55000000000000004</v>
      </c>
      <c r="J380" s="8" t="str">
        <f t="shared" si="22"/>
        <v>Yes</v>
      </c>
      <c r="K380" s="9">
        <v>4.4000000000000004</v>
      </c>
      <c r="L380" s="9">
        <v>4</v>
      </c>
      <c r="M380" s="9">
        <f t="shared" si="27"/>
        <v>4.25</v>
      </c>
      <c r="N380" s="4">
        <v>9940</v>
      </c>
      <c r="O380" s="4">
        <f t="shared" si="23"/>
        <v>16.989077813639252</v>
      </c>
      <c r="P380" s="18">
        <f t="shared" si="24"/>
        <v>4463060</v>
      </c>
      <c r="Q380" s="15" t="str" cm="1">
        <f t="array" ref="Q380">_xlfn.IFS(G380&lt;200,"&lt;₹200",G380&lt;=500,"₹200-₹500",G380&gt;500,"&gt;₹500")</f>
        <v>₹200-₹500</v>
      </c>
      <c r="R380" t="s">
        <v>6201</v>
      </c>
      <c r="S380" t="s">
        <v>6205</v>
      </c>
      <c r="T380" t="s">
        <v>6206</v>
      </c>
    </row>
    <row r="381" spans="1:20" x14ac:dyDescent="0.25">
      <c r="A381" t="s">
        <v>1141</v>
      </c>
      <c r="B381" t="s">
        <v>1142</v>
      </c>
      <c r="C381" t="s">
        <v>13075</v>
      </c>
      <c r="D381" t="s">
        <v>13091</v>
      </c>
      <c r="E381" t="s">
        <v>13092</v>
      </c>
      <c r="F381" t="s">
        <v>13087</v>
      </c>
      <c r="G381" s="17">
        <v>229</v>
      </c>
      <c r="H381" s="17">
        <v>595</v>
      </c>
      <c r="I381" s="8">
        <v>0.62</v>
      </c>
      <c r="J381" s="8" t="str">
        <f t="shared" si="22"/>
        <v>Yes</v>
      </c>
      <c r="K381" s="9">
        <v>4.3</v>
      </c>
      <c r="L381" s="9">
        <v>4</v>
      </c>
      <c r="M381" s="9">
        <f t="shared" si="27"/>
        <v>4.1330882352941183</v>
      </c>
      <c r="N381" s="4">
        <v>12835</v>
      </c>
      <c r="O381" s="4">
        <f t="shared" si="23"/>
        <v>16.980502493417873</v>
      </c>
      <c r="P381" s="18">
        <f t="shared" si="24"/>
        <v>2939215</v>
      </c>
      <c r="Q381" s="15" t="str" cm="1">
        <f t="array" ref="Q381">_xlfn.IFS(G381&lt;200,"&lt;₹200",G381&lt;=500,"₹200-₹500",G381&gt;500,"&gt;₹500")</f>
        <v>₹200-₹500</v>
      </c>
      <c r="R381" t="s">
        <v>1143</v>
      </c>
      <c r="S381" t="s">
        <v>1147</v>
      </c>
      <c r="T381" t="s">
        <v>1148</v>
      </c>
    </row>
    <row r="382" spans="1:20" x14ac:dyDescent="0.25">
      <c r="A382" t="s">
        <v>7077</v>
      </c>
      <c r="B382" t="s">
        <v>7078</v>
      </c>
      <c r="C382" t="s">
        <v>13152</v>
      </c>
      <c r="D382" t="s">
        <v>13153</v>
      </c>
      <c r="E382" t="s">
        <v>13154</v>
      </c>
      <c r="F382" t="s">
        <v>13155</v>
      </c>
      <c r="G382" s="17">
        <v>114</v>
      </c>
      <c r="H382" s="17">
        <v>120</v>
      </c>
      <c r="I382" s="8">
        <v>0.05</v>
      </c>
      <c r="J382" s="8" t="str">
        <f t="shared" si="22"/>
        <v>No</v>
      </c>
      <c r="K382" s="9">
        <v>4.2</v>
      </c>
      <c r="L382" s="9">
        <v>4</v>
      </c>
      <c r="M382" s="9">
        <f t="shared" si="27"/>
        <v>4.2960000000000003</v>
      </c>
      <c r="N382" s="4">
        <v>8938</v>
      </c>
      <c r="O382" s="4">
        <f t="shared" si="23"/>
        <v>16.974737274544882</v>
      </c>
      <c r="P382" s="18">
        <f t="shared" si="24"/>
        <v>1018932</v>
      </c>
      <c r="Q382" s="15" t="str" cm="1">
        <f t="array" ref="Q382">_xlfn.IFS(G382&lt;200,"&lt;₹200",G382&lt;=500,"₹200-₹500",G382&gt;500,"&gt;₹500")</f>
        <v>&lt;₹200</v>
      </c>
      <c r="R382" t="s">
        <v>7079</v>
      </c>
      <c r="S382" t="s">
        <v>7083</v>
      </c>
      <c r="T382" t="s">
        <v>7084</v>
      </c>
    </row>
    <row r="383" spans="1:20" x14ac:dyDescent="0.25">
      <c r="A383" t="s">
        <v>9456</v>
      </c>
      <c r="B383" t="s">
        <v>9457</v>
      </c>
      <c r="C383" t="s">
        <v>13156</v>
      </c>
      <c r="D383" t="s">
        <v>13247</v>
      </c>
      <c r="E383" t="s">
        <v>13248</v>
      </c>
      <c r="F383" t="s">
        <v>13281</v>
      </c>
      <c r="G383" s="17">
        <v>2095</v>
      </c>
      <c r="H383" s="17">
        <v>2095</v>
      </c>
      <c r="I383" s="8">
        <v>0</v>
      </c>
      <c r="J383" s="8" t="str">
        <f t="shared" si="22"/>
        <v>No</v>
      </c>
      <c r="K383" s="9">
        <v>4.5</v>
      </c>
      <c r="L383" s="9">
        <v>5</v>
      </c>
      <c r="M383" s="9">
        <f t="shared" si="27"/>
        <v>4.3499999999999996</v>
      </c>
      <c r="N383" s="4">
        <v>7949</v>
      </c>
      <c r="O383" s="4">
        <f t="shared" si="23"/>
        <v>16.966597009655644</v>
      </c>
      <c r="P383" s="18">
        <f t="shared" si="24"/>
        <v>16653155</v>
      </c>
      <c r="Q383" s="15" t="str" cm="1">
        <f t="array" ref="Q383">_xlfn.IFS(G383&lt;200,"&lt;₹200",G383&lt;=500,"₹200-₹500",G383&gt;500,"&gt;₹500")</f>
        <v>&gt;₹500</v>
      </c>
      <c r="R383" t="s">
        <v>9459</v>
      </c>
      <c r="S383" t="s">
        <v>9463</v>
      </c>
      <c r="T383" t="s">
        <v>9464</v>
      </c>
    </row>
    <row r="384" spans="1:20" x14ac:dyDescent="0.25">
      <c r="A384" t="s">
        <v>7407</v>
      </c>
      <c r="B384" t="s">
        <v>7408</v>
      </c>
      <c r="C384" t="s">
        <v>13156</v>
      </c>
      <c r="D384" t="s">
        <v>13157</v>
      </c>
      <c r="E384" t="s">
        <v>13174</v>
      </c>
      <c r="F384" t="s">
        <v>13175</v>
      </c>
      <c r="G384" s="17">
        <v>310</v>
      </c>
      <c r="H384" s="17">
        <v>310</v>
      </c>
      <c r="I384" s="8">
        <v>0</v>
      </c>
      <c r="J384" s="8" t="str">
        <f t="shared" si="22"/>
        <v>No</v>
      </c>
      <c r="K384" s="9">
        <v>4.5</v>
      </c>
      <c r="L384" s="9">
        <v>5</v>
      </c>
      <c r="M384" s="9">
        <f t="shared" si="27"/>
        <v>4.5</v>
      </c>
      <c r="N384" s="4">
        <v>5882</v>
      </c>
      <c r="O384" s="4">
        <f t="shared" si="23"/>
        <v>16.96319481774351</v>
      </c>
      <c r="P384" s="18">
        <f t="shared" si="24"/>
        <v>1823420</v>
      </c>
      <c r="Q384" s="15" t="str" cm="1">
        <f t="array" ref="Q384">_xlfn.IFS(G384&lt;200,"&lt;₹200",G384&lt;=500,"₹200-₹500",G384&gt;500,"&gt;₹500")</f>
        <v>₹200-₹500</v>
      </c>
      <c r="R384" t="s">
        <v>7409</v>
      </c>
      <c r="S384" t="s">
        <v>7413</v>
      </c>
      <c r="T384" t="s">
        <v>7414</v>
      </c>
    </row>
    <row r="385" spans="1:20" x14ac:dyDescent="0.25">
      <c r="A385" t="s">
        <v>12231</v>
      </c>
      <c r="B385" t="s">
        <v>12232</v>
      </c>
      <c r="C385" t="s">
        <v>13156</v>
      </c>
      <c r="D385" t="s">
        <v>13247</v>
      </c>
      <c r="E385" t="s">
        <v>13248</v>
      </c>
      <c r="F385" t="s">
        <v>13304</v>
      </c>
      <c r="G385" s="17">
        <v>8599</v>
      </c>
      <c r="H385" s="17">
        <v>8995</v>
      </c>
      <c r="I385" s="8">
        <v>0.04</v>
      </c>
      <c r="J385" s="8" t="str">
        <f t="shared" si="22"/>
        <v>No</v>
      </c>
      <c r="K385" s="9">
        <v>4.4000000000000004</v>
      </c>
      <c r="L385" s="9">
        <v>4</v>
      </c>
      <c r="M385" s="9">
        <f>AVERAGEIF(F385:F1735,F385,K385:K1735)</f>
        <v>4.25</v>
      </c>
      <c r="N385" s="4">
        <v>9734</v>
      </c>
      <c r="O385" s="4">
        <f t="shared" si="23"/>
        <v>16.950427812388213</v>
      </c>
      <c r="P385" s="18">
        <f t="shared" si="24"/>
        <v>83702666</v>
      </c>
      <c r="Q385" s="15" t="str" cm="1">
        <f t="array" ref="Q385">_xlfn.IFS(G385&lt;200,"&lt;₹200",G385&lt;=500,"₹200-₹500",G385&gt;500,"&gt;₹500")</f>
        <v>&gt;₹500</v>
      </c>
      <c r="R385" t="s">
        <v>12233</v>
      </c>
      <c r="S385" t="s">
        <v>12237</v>
      </c>
      <c r="T385" t="s">
        <v>12238</v>
      </c>
    </row>
    <row r="386" spans="1:20" x14ac:dyDescent="0.25">
      <c r="A386" t="s">
        <v>11365</v>
      </c>
      <c r="B386" t="s">
        <v>11366</v>
      </c>
      <c r="C386" t="s">
        <v>13156</v>
      </c>
      <c r="D386" t="s">
        <v>13247</v>
      </c>
      <c r="E386" t="s">
        <v>13287</v>
      </c>
      <c r="F386" t="s">
        <v>13297</v>
      </c>
      <c r="G386" s="17">
        <v>13999</v>
      </c>
      <c r="H386" s="17">
        <v>24850</v>
      </c>
      <c r="I386" s="8">
        <v>0.44</v>
      </c>
      <c r="J386" s="8" t="str">
        <f t="shared" ref="J386:J449" si="28">IF(I386&gt;=50%,"Yes","No")</f>
        <v>No</v>
      </c>
      <c r="K386" s="9">
        <v>4.4000000000000004</v>
      </c>
      <c r="L386" s="9">
        <v>4</v>
      </c>
      <c r="M386" s="9">
        <f>AVERAGEIF(F386:F1736,F386,K386:K1736)</f>
        <v>4.3249999999999993</v>
      </c>
      <c r="N386" s="4">
        <v>8948</v>
      </c>
      <c r="O386" s="4">
        <f t="shared" ref="O386:O449" si="29">M386*LOG10(N386+1)</f>
        <v>17.091424747453459</v>
      </c>
      <c r="P386" s="18">
        <f t="shared" ref="P386:P449" si="30">G386*N386</f>
        <v>125263052</v>
      </c>
      <c r="Q386" s="15" t="str" cm="1">
        <f t="array" ref="Q386">_xlfn.IFS(G386&lt;200,"&lt;₹200",G386&lt;=500,"₹200-₹500",G386&gt;500,"&gt;₹500")</f>
        <v>&gt;₹500</v>
      </c>
      <c r="R386" t="s">
        <v>11367</v>
      </c>
      <c r="S386" t="s">
        <v>11371</v>
      </c>
      <c r="T386" t="s">
        <v>11372</v>
      </c>
    </row>
    <row r="387" spans="1:20" x14ac:dyDescent="0.25">
      <c r="A387" t="s">
        <v>10021</v>
      </c>
      <c r="B387" t="s">
        <v>10022</v>
      </c>
      <c r="C387" t="s">
        <v>13156</v>
      </c>
      <c r="D387" t="s">
        <v>13247</v>
      </c>
      <c r="E387" t="s">
        <v>13248</v>
      </c>
      <c r="F387" t="s">
        <v>13260</v>
      </c>
      <c r="G387" s="17">
        <v>2698</v>
      </c>
      <c r="H387" s="17">
        <v>3945</v>
      </c>
      <c r="I387" s="8">
        <v>0.32</v>
      </c>
      <c r="J387" s="8" t="str">
        <f t="shared" si="28"/>
        <v>No</v>
      </c>
      <c r="K387" s="9">
        <v>4</v>
      </c>
      <c r="L387" s="9">
        <v>4</v>
      </c>
      <c r="M387" s="9">
        <f>AVERAGEIF(F387:F1736,F387,K387:K1736)</f>
        <v>4.0571428571428569</v>
      </c>
      <c r="N387" s="4">
        <v>15034</v>
      </c>
      <c r="O387" s="4">
        <f t="shared" si="29"/>
        <v>16.947105354456802</v>
      </c>
      <c r="P387" s="18">
        <f t="shared" si="30"/>
        <v>40561732</v>
      </c>
      <c r="Q387" s="15" t="str" cm="1">
        <f t="array" ref="Q387">_xlfn.IFS(G387&lt;200,"&lt;₹200",G387&lt;=500,"₹200-₹500",G387&gt;500,"&gt;₹500")</f>
        <v>&gt;₹500</v>
      </c>
      <c r="R387" t="s">
        <v>10023</v>
      </c>
      <c r="S387" t="s">
        <v>10027</v>
      </c>
      <c r="T387" t="s">
        <v>10028</v>
      </c>
    </row>
    <row r="388" spans="1:20" x14ac:dyDescent="0.25">
      <c r="A388" t="s">
        <v>4307</v>
      </c>
      <c r="B388" t="s">
        <v>4308</v>
      </c>
      <c r="C388" t="s">
        <v>13075</v>
      </c>
      <c r="D388" t="s">
        <v>13122</v>
      </c>
      <c r="E388" t="s">
        <v>13123</v>
      </c>
      <c r="F388" t="s">
        <v>13124</v>
      </c>
      <c r="G388" s="17">
        <v>949</v>
      </c>
      <c r="H388" s="17">
        <v>999</v>
      </c>
      <c r="I388" s="8">
        <v>0.05</v>
      </c>
      <c r="J388" s="8" t="str">
        <f t="shared" si="28"/>
        <v>No</v>
      </c>
      <c r="K388" s="9">
        <v>4.2</v>
      </c>
      <c r="L388" s="9">
        <v>4</v>
      </c>
      <c r="M388" s="9">
        <f>AVERAGEIF(F388:F1737,F388,K388:K1737)</f>
        <v>3.7666666666666662</v>
      </c>
      <c r="N388" s="4">
        <v>31539</v>
      </c>
      <c r="O388" s="4">
        <f t="shared" si="29"/>
        <v>16.945712361873195</v>
      </c>
      <c r="P388" s="18">
        <f t="shared" si="30"/>
        <v>29930511</v>
      </c>
      <c r="Q388" s="15" t="str" cm="1">
        <f t="array" ref="Q388">_xlfn.IFS(G388&lt;200,"&lt;₹200",G388&lt;=500,"₹200-₹500",G388&gt;500,"&gt;₹500")</f>
        <v>&gt;₹500</v>
      </c>
      <c r="R388" t="s">
        <v>4309</v>
      </c>
      <c r="S388" t="s">
        <v>3918</v>
      </c>
      <c r="T388" t="s">
        <v>3919</v>
      </c>
    </row>
    <row r="389" spans="1:20" x14ac:dyDescent="0.25">
      <c r="A389" t="s">
        <v>3673</v>
      </c>
      <c r="B389" t="s">
        <v>3674</v>
      </c>
      <c r="C389" t="s">
        <v>13075</v>
      </c>
      <c r="D389" t="s">
        <v>13113</v>
      </c>
      <c r="E389" t="s">
        <v>13114</v>
      </c>
      <c r="F389" t="s">
        <v>13115</v>
      </c>
      <c r="G389" s="17">
        <v>99</v>
      </c>
      <c r="H389" s="17">
        <v>171</v>
      </c>
      <c r="I389" s="8">
        <v>0.42</v>
      </c>
      <c r="J389" s="8" t="str">
        <f t="shared" si="28"/>
        <v>No</v>
      </c>
      <c r="K389" s="9">
        <v>4.5</v>
      </c>
      <c r="L389" s="9">
        <v>5</v>
      </c>
      <c r="M389" s="9">
        <f>AVERAGEIF(F389:F1738,F389,K389:K1738)</f>
        <v>4.1764705882352944</v>
      </c>
      <c r="N389" s="4">
        <v>11339</v>
      </c>
      <c r="O389" s="4">
        <f t="shared" si="29"/>
        <v>16.933972169031708</v>
      </c>
      <c r="P389" s="18">
        <f t="shared" si="30"/>
        <v>1122561</v>
      </c>
      <c r="Q389" s="15" t="str" cm="1">
        <f t="array" ref="Q389">_xlfn.IFS(G389&lt;200,"&lt;₹200",G389&lt;=500,"₹200-₹500",G389&gt;500,"&gt;₹500")</f>
        <v>&lt;₹200</v>
      </c>
      <c r="R389" t="s">
        <v>3675</v>
      </c>
      <c r="S389" t="s">
        <v>3679</v>
      </c>
      <c r="T389" t="s">
        <v>3680</v>
      </c>
    </row>
    <row r="390" spans="1:20" x14ac:dyDescent="0.25">
      <c r="A390" t="s">
        <v>5621</v>
      </c>
      <c r="B390" t="s">
        <v>5622</v>
      </c>
      <c r="C390" t="s">
        <v>13152</v>
      </c>
      <c r="D390" t="s">
        <v>13153</v>
      </c>
      <c r="E390" t="s">
        <v>13154</v>
      </c>
      <c r="F390" t="s">
        <v>13155</v>
      </c>
      <c r="G390" s="17">
        <v>157</v>
      </c>
      <c r="H390" s="17">
        <v>160</v>
      </c>
      <c r="I390" s="8">
        <v>0.02</v>
      </c>
      <c r="J390" s="8" t="str">
        <f t="shared" si="28"/>
        <v>No</v>
      </c>
      <c r="K390" s="9">
        <v>4.5</v>
      </c>
      <c r="L390" s="9">
        <v>5</v>
      </c>
      <c r="M390" s="9">
        <f>AVERAGEIF(F390:F1739,F390,K390:K1739)</f>
        <v>4.3</v>
      </c>
      <c r="N390" s="4">
        <v>8618</v>
      </c>
      <c r="O390" s="4">
        <f t="shared" si="29"/>
        <v>16.92246458705992</v>
      </c>
      <c r="P390" s="18">
        <f t="shared" si="30"/>
        <v>1353026</v>
      </c>
      <c r="Q390" s="15" t="str" cm="1">
        <f t="array" ref="Q390">_xlfn.IFS(G390&lt;200,"&lt;₹200",G390&lt;=500,"₹200-₹500",G390&gt;500,"&gt;₹500")</f>
        <v>&lt;₹200</v>
      </c>
      <c r="R390" t="s">
        <v>5624</v>
      </c>
      <c r="S390" t="s">
        <v>5628</v>
      </c>
      <c r="T390" t="s">
        <v>5629</v>
      </c>
    </row>
    <row r="391" spans="1:20" x14ac:dyDescent="0.25">
      <c r="A391" t="s">
        <v>9335</v>
      </c>
      <c r="B391" t="s">
        <v>9336</v>
      </c>
      <c r="C391" t="s">
        <v>13156</v>
      </c>
      <c r="D391" t="s">
        <v>13247</v>
      </c>
      <c r="E391" t="s">
        <v>13248</v>
      </c>
      <c r="F391" t="s">
        <v>13249</v>
      </c>
      <c r="G391" s="17">
        <v>899</v>
      </c>
      <c r="H391" s="17">
        <v>1249</v>
      </c>
      <c r="I391" s="8">
        <v>0.28000000000000003</v>
      </c>
      <c r="J391" s="8" t="str">
        <f t="shared" si="28"/>
        <v>No</v>
      </c>
      <c r="K391" s="9">
        <v>3.9</v>
      </c>
      <c r="L391" s="9">
        <v>4</v>
      </c>
      <c r="M391" s="9">
        <f>AVERAGEIF(F391:F1740,F391,K391:K1740)</f>
        <v>3.9888888888888889</v>
      </c>
      <c r="N391" s="4">
        <v>17424</v>
      </c>
      <c r="O391" s="4">
        <f t="shared" si="29"/>
        <v>16.917567005004965</v>
      </c>
      <c r="P391" s="18">
        <f t="shared" si="30"/>
        <v>15664176</v>
      </c>
      <c r="Q391" s="15" t="str" cm="1">
        <f t="array" ref="Q391">_xlfn.IFS(G391&lt;200,"&lt;₹200",G391&lt;=500,"₹200-₹500",G391&gt;500,"&gt;₹500")</f>
        <v>&gt;₹500</v>
      </c>
      <c r="R391" t="s">
        <v>9337</v>
      </c>
      <c r="S391" t="s">
        <v>9341</v>
      </c>
      <c r="T391" t="s">
        <v>9342</v>
      </c>
    </row>
    <row r="392" spans="1:20" x14ac:dyDescent="0.25">
      <c r="A392" t="s">
        <v>11576</v>
      </c>
      <c r="B392" t="s">
        <v>11577</v>
      </c>
      <c r="C392" t="s">
        <v>13156</v>
      </c>
      <c r="D392" t="s">
        <v>13250</v>
      </c>
      <c r="E392" t="s">
        <v>13263</v>
      </c>
      <c r="F392" t="s">
        <v>13265</v>
      </c>
      <c r="G392" s="17">
        <v>7349</v>
      </c>
      <c r="H392" s="17">
        <v>10900</v>
      </c>
      <c r="I392" s="8">
        <v>0.33</v>
      </c>
      <c r="J392" s="8" t="str">
        <f t="shared" si="28"/>
        <v>No</v>
      </c>
      <c r="K392" s="9">
        <v>4.2</v>
      </c>
      <c r="L392" s="9">
        <v>4</v>
      </c>
      <c r="M392" s="9">
        <f>AVERAGEIF(F392:F1742,F392,K392:K1742)</f>
        <v>4.1454545454545455</v>
      </c>
      <c r="N392" s="4">
        <v>11957</v>
      </c>
      <c r="O392" s="4">
        <f t="shared" si="29"/>
        <v>16.903748167112401</v>
      </c>
      <c r="P392" s="18">
        <f t="shared" si="30"/>
        <v>87871993</v>
      </c>
      <c r="Q392" s="15" t="str" cm="1">
        <f t="array" ref="Q392">_xlfn.IFS(G392&lt;200,"&lt;₹200",G392&lt;=500,"₹200-₹500",G392&gt;500,"&gt;₹500")</f>
        <v>&gt;₹500</v>
      </c>
      <c r="R392" t="s">
        <v>11578</v>
      </c>
      <c r="S392" t="s">
        <v>11582</v>
      </c>
      <c r="T392" t="s">
        <v>11583</v>
      </c>
    </row>
    <row r="393" spans="1:20" x14ac:dyDescent="0.25">
      <c r="A393" t="s">
        <v>6917</v>
      </c>
      <c r="B393" t="s">
        <v>6918</v>
      </c>
      <c r="C393" t="s">
        <v>13084</v>
      </c>
      <c r="D393" t="s">
        <v>13085</v>
      </c>
      <c r="E393" t="s">
        <v>13141</v>
      </c>
      <c r="F393" t="s">
        <v>13159</v>
      </c>
      <c r="G393" s="17">
        <v>1345</v>
      </c>
      <c r="H393" s="17">
        <v>2295</v>
      </c>
      <c r="I393" s="8">
        <v>0.41</v>
      </c>
      <c r="J393" s="8" t="str">
        <f t="shared" si="28"/>
        <v>No</v>
      </c>
      <c r="K393" s="9">
        <v>4.2</v>
      </c>
      <c r="L393" s="9">
        <v>4</v>
      </c>
      <c r="M393" s="9">
        <f t="shared" ref="M393:M401" si="31">AVERAGEIF(F393:F1742,F393,K393:K1742)</f>
        <v>3.9857142857142853</v>
      </c>
      <c r="N393" s="4">
        <v>17413</v>
      </c>
      <c r="O393" s="4">
        <f t="shared" si="29"/>
        <v>16.903009895635055</v>
      </c>
      <c r="P393" s="18">
        <f t="shared" si="30"/>
        <v>23420485</v>
      </c>
      <c r="Q393" s="15" t="str" cm="1">
        <f t="array" ref="Q393">_xlfn.IFS(G393&lt;200,"&lt;₹200",G393&lt;=500,"₹200-₹500",G393&gt;500,"&gt;₹500")</f>
        <v>&gt;₹500</v>
      </c>
      <c r="R393" t="s">
        <v>6919</v>
      </c>
      <c r="S393" t="s">
        <v>6923</v>
      </c>
      <c r="T393" t="s">
        <v>6924</v>
      </c>
    </row>
    <row r="394" spans="1:20" x14ac:dyDescent="0.25">
      <c r="A394" t="s">
        <v>2642</v>
      </c>
      <c r="B394" t="s">
        <v>2643</v>
      </c>
      <c r="C394" t="s">
        <v>13075</v>
      </c>
      <c r="D394" t="s">
        <v>13091</v>
      </c>
      <c r="E394" t="s">
        <v>13092</v>
      </c>
      <c r="F394" t="s">
        <v>13087</v>
      </c>
      <c r="G394" s="17">
        <v>379</v>
      </c>
      <c r="H394" s="17">
        <v>999</v>
      </c>
      <c r="I394" s="8">
        <v>0.62</v>
      </c>
      <c r="J394" s="8" t="str">
        <f t="shared" si="28"/>
        <v>Yes</v>
      </c>
      <c r="K394" s="9">
        <v>4.2</v>
      </c>
      <c r="L394" s="9">
        <v>4</v>
      </c>
      <c r="M394" s="9">
        <f t="shared" si="31"/>
        <v>4.1318518518518532</v>
      </c>
      <c r="N394" s="4">
        <v>12153</v>
      </c>
      <c r="O394" s="4">
        <f t="shared" si="29"/>
        <v>16.87745472308076</v>
      </c>
      <c r="P394" s="18">
        <f t="shared" si="30"/>
        <v>4605987</v>
      </c>
      <c r="Q394" s="15" t="str" cm="1">
        <f t="array" ref="Q394">_xlfn.IFS(G394&lt;200,"&lt;₹200",G394&lt;=500,"₹200-₹500",G394&gt;500,"&gt;₹500")</f>
        <v>₹200-₹500</v>
      </c>
      <c r="R394" t="s">
        <v>2644</v>
      </c>
      <c r="S394" t="s">
        <v>258</v>
      </c>
      <c r="T394" t="s">
        <v>259</v>
      </c>
    </row>
    <row r="395" spans="1:20" x14ac:dyDescent="0.25">
      <c r="A395" t="s">
        <v>252</v>
      </c>
      <c r="B395" t="s">
        <v>253</v>
      </c>
      <c r="C395" t="s">
        <v>13075</v>
      </c>
      <c r="D395" t="s">
        <v>13091</v>
      </c>
      <c r="E395" t="s">
        <v>13092</v>
      </c>
      <c r="F395" t="s">
        <v>13087</v>
      </c>
      <c r="G395" s="17">
        <v>199</v>
      </c>
      <c r="H395" s="17">
        <v>699</v>
      </c>
      <c r="I395" s="8">
        <v>0.72</v>
      </c>
      <c r="J395" s="8" t="str">
        <f t="shared" si="28"/>
        <v>Yes</v>
      </c>
      <c r="K395" s="9">
        <v>4.2</v>
      </c>
      <c r="L395" s="9">
        <v>4</v>
      </c>
      <c r="M395" s="9">
        <f t="shared" si="31"/>
        <v>4.1313432835820914</v>
      </c>
      <c r="N395" s="4">
        <v>12153</v>
      </c>
      <c r="O395" s="4">
        <f t="shared" si="29"/>
        <v>16.875377364488475</v>
      </c>
      <c r="P395" s="18">
        <f t="shared" si="30"/>
        <v>2418447</v>
      </c>
      <c r="Q395" s="15" t="str" cm="1">
        <f t="array" ref="Q395">_xlfn.IFS(G395&lt;200,"&lt;₹200",G395&lt;=500,"₹200-₹500",G395&gt;500,"&gt;₹500")</f>
        <v>&lt;₹200</v>
      </c>
      <c r="R395" t="s">
        <v>254</v>
      </c>
      <c r="S395" t="s">
        <v>258</v>
      </c>
      <c r="T395" t="s">
        <v>259</v>
      </c>
    </row>
    <row r="396" spans="1:20" x14ac:dyDescent="0.25">
      <c r="A396" t="s">
        <v>9589</v>
      </c>
      <c r="B396" t="s">
        <v>9590</v>
      </c>
      <c r="C396" t="s">
        <v>13156</v>
      </c>
      <c r="D396" t="s">
        <v>13250</v>
      </c>
      <c r="E396" t="s">
        <v>13277</v>
      </c>
      <c r="F396" t="s">
        <v>13285</v>
      </c>
      <c r="G396" s="17">
        <v>999</v>
      </c>
      <c r="H396" s="17">
        <v>1490</v>
      </c>
      <c r="I396" s="8">
        <v>0.33</v>
      </c>
      <c r="J396" s="8" t="str">
        <f t="shared" si="28"/>
        <v>No</v>
      </c>
      <c r="K396" s="9">
        <v>4.0999999999999996</v>
      </c>
      <c r="L396" s="9">
        <v>4</v>
      </c>
      <c r="M396" s="9">
        <f t="shared" si="31"/>
        <v>4.1000000000000005</v>
      </c>
      <c r="N396" s="4">
        <v>12999</v>
      </c>
      <c r="O396" s="4">
        <f t="shared" si="29"/>
        <v>16.867167744458033</v>
      </c>
      <c r="P396" s="18">
        <f t="shared" si="30"/>
        <v>12986001</v>
      </c>
      <c r="Q396" s="15" t="str" cm="1">
        <f t="array" ref="Q396">_xlfn.IFS(G396&lt;200,"&lt;₹200",G396&lt;=500,"₹200-₹500",G396&gt;500,"&gt;₹500")</f>
        <v>&gt;₹500</v>
      </c>
      <c r="R396" t="s">
        <v>9592</v>
      </c>
      <c r="S396" t="s">
        <v>9596</v>
      </c>
      <c r="T396" t="s">
        <v>9597</v>
      </c>
    </row>
    <row r="397" spans="1:20" x14ac:dyDescent="0.25">
      <c r="A397" t="s">
        <v>2128</v>
      </c>
      <c r="B397" t="s">
        <v>2129</v>
      </c>
      <c r="C397" t="s">
        <v>13075</v>
      </c>
      <c r="D397" t="s">
        <v>13091</v>
      </c>
      <c r="E397" t="s">
        <v>13092</v>
      </c>
      <c r="F397" t="s">
        <v>13087</v>
      </c>
      <c r="G397" s="17">
        <v>399</v>
      </c>
      <c r="H397" s="17">
        <v>795</v>
      </c>
      <c r="I397" s="8">
        <v>0.5</v>
      </c>
      <c r="J397" s="8" t="str">
        <f t="shared" si="28"/>
        <v>Yes</v>
      </c>
      <c r="K397" s="9">
        <v>4.4000000000000004</v>
      </c>
      <c r="L397" s="9">
        <v>4</v>
      </c>
      <c r="M397" s="9">
        <f t="shared" si="31"/>
        <v>4.1308270676691743</v>
      </c>
      <c r="N397" s="4">
        <v>12091</v>
      </c>
      <c r="O397" s="4">
        <f t="shared" si="29"/>
        <v>16.86409381424869</v>
      </c>
      <c r="P397" s="18">
        <f t="shared" si="30"/>
        <v>4824309</v>
      </c>
      <c r="Q397" s="15" t="str" cm="1">
        <f t="array" ref="Q397">_xlfn.IFS(G397&lt;200,"&lt;₹200",G397&lt;=500,"₹200-₹500",G397&gt;500,"&gt;₹500")</f>
        <v>₹200-₹500</v>
      </c>
      <c r="R397" t="s">
        <v>2131</v>
      </c>
      <c r="S397" t="s">
        <v>2135</v>
      </c>
      <c r="T397" t="s">
        <v>2136</v>
      </c>
    </row>
    <row r="398" spans="1:20" x14ac:dyDescent="0.25">
      <c r="A398" t="s">
        <v>8967</v>
      </c>
      <c r="B398" t="s">
        <v>8968</v>
      </c>
      <c r="C398" t="s">
        <v>13156</v>
      </c>
      <c r="D398" t="s">
        <v>13247</v>
      </c>
      <c r="E398" t="s">
        <v>13254</v>
      </c>
      <c r="F398" t="s">
        <v>13272</v>
      </c>
      <c r="G398" s="17">
        <v>1665</v>
      </c>
      <c r="H398" s="17">
        <v>2099</v>
      </c>
      <c r="I398" s="8">
        <v>0.21</v>
      </c>
      <c r="J398" s="8" t="str">
        <f t="shared" si="28"/>
        <v>No</v>
      </c>
      <c r="K398" s="9">
        <v>4</v>
      </c>
      <c r="L398" s="9">
        <v>4</v>
      </c>
      <c r="M398" s="9">
        <f t="shared" si="31"/>
        <v>4.0555555555555562</v>
      </c>
      <c r="N398" s="4">
        <v>14368</v>
      </c>
      <c r="O398" s="4">
        <f t="shared" si="29"/>
        <v>16.860674320498497</v>
      </c>
      <c r="P398" s="18">
        <f t="shared" si="30"/>
        <v>23922720</v>
      </c>
      <c r="Q398" s="15" t="str" cm="1">
        <f t="array" ref="Q398">_xlfn.IFS(G398&lt;200,"&lt;₹200",G398&lt;=500,"₹200-₹500",G398&gt;500,"&gt;₹500")</f>
        <v>&gt;₹500</v>
      </c>
      <c r="R398" t="s">
        <v>8970</v>
      </c>
      <c r="S398" t="s">
        <v>8974</v>
      </c>
      <c r="T398" t="s">
        <v>8975</v>
      </c>
    </row>
    <row r="399" spans="1:20" x14ac:dyDescent="0.25">
      <c r="A399" t="s">
        <v>3333</v>
      </c>
      <c r="B399" t="s">
        <v>3334</v>
      </c>
      <c r="C399" t="s">
        <v>13075</v>
      </c>
      <c r="D399" t="s">
        <v>13113</v>
      </c>
      <c r="E399" t="s">
        <v>13117</v>
      </c>
      <c r="F399" t="s">
        <v>13118</v>
      </c>
      <c r="G399" s="17">
        <v>12999</v>
      </c>
      <c r="H399" s="17">
        <v>15999</v>
      </c>
      <c r="I399" s="8">
        <v>0.19</v>
      </c>
      <c r="J399" s="8" t="str">
        <f t="shared" si="28"/>
        <v>No</v>
      </c>
      <c r="K399" s="9">
        <v>4.2</v>
      </c>
      <c r="L399" s="9">
        <v>4</v>
      </c>
      <c r="M399" s="9">
        <f t="shared" si="31"/>
        <v>4.0875000000000004</v>
      </c>
      <c r="N399" s="4">
        <v>13246</v>
      </c>
      <c r="O399" s="4">
        <f t="shared" si="29"/>
        <v>16.849155429680465</v>
      </c>
      <c r="P399" s="18">
        <f t="shared" si="30"/>
        <v>172184754</v>
      </c>
      <c r="Q399" s="15" t="str" cm="1">
        <f t="array" ref="Q399">_xlfn.IFS(G399&lt;200,"&lt;₹200",G399&lt;=500,"₹200-₹500",G399&gt;500,"&gt;₹500")</f>
        <v>&gt;₹500</v>
      </c>
      <c r="R399" t="s">
        <v>3335</v>
      </c>
      <c r="S399" t="s">
        <v>3339</v>
      </c>
      <c r="T399" t="s">
        <v>3340</v>
      </c>
    </row>
    <row r="400" spans="1:20" x14ac:dyDescent="0.25">
      <c r="A400" t="s">
        <v>5304</v>
      </c>
      <c r="B400" t="s">
        <v>5305</v>
      </c>
      <c r="C400" t="s">
        <v>13084</v>
      </c>
      <c r="D400" t="s">
        <v>13085</v>
      </c>
      <c r="E400" t="s">
        <v>13141</v>
      </c>
      <c r="F400" t="s">
        <v>13142</v>
      </c>
      <c r="G400" s="17">
        <v>569</v>
      </c>
      <c r="H400" s="17">
        <v>1299</v>
      </c>
      <c r="I400" s="8">
        <v>0.56000000000000005</v>
      </c>
      <c r="J400" s="8" t="str">
        <f t="shared" si="28"/>
        <v>Yes</v>
      </c>
      <c r="K400" s="9">
        <v>4.4000000000000004</v>
      </c>
      <c r="L400" s="9">
        <v>4</v>
      </c>
      <c r="M400" s="9">
        <f t="shared" si="31"/>
        <v>4.2461538461538462</v>
      </c>
      <c r="N400" s="4">
        <v>9275</v>
      </c>
      <c r="O400" s="4">
        <f t="shared" si="29"/>
        <v>16.846024065086187</v>
      </c>
      <c r="P400" s="18">
        <f t="shared" si="30"/>
        <v>5277475</v>
      </c>
      <c r="Q400" s="15" t="str" cm="1">
        <f t="array" ref="Q400">_xlfn.IFS(G400&lt;200,"&lt;₹200",G400&lt;=500,"₹200-₹500",G400&gt;500,"&gt;₹500")</f>
        <v>&gt;₹500</v>
      </c>
      <c r="R400" t="s">
        <v>5306</v>
      </c>
      <c r="S400" t="s">
        <v>5310</v>
      </c>
      <c r="T400" t="s">
        <v>5311</v>
      </c>
    </row>
    <row r="401" spans="1:20" x14ac:dyDescent="0.25">
      <c r="A401" t="s">
        <v>10244</v>
      </c>
      <c r="B401" t="s">
        <v>10245</v>
      </c>
      <c r="C401" t="s">
        <v>13156</v>
      </c>
      <c r="D401" t="s">
        <v>13247</v>
      </c>
      <c r="E401" t="s">
        <v>13248</v>
      </c>
      <c r="F401" t="s">
        <v>13274</v>
      </c>
      <c r="G401" s="17">
        <v>260</v>
      </c>
      <c r="H401" s="17">
        <v>350</v>
      </c>
      <c r="I401" s="8">
        <v>0.26</v>
      </c>
      <c r="J401" s="8" t="str">
        <f t="shared" si="28"/>
        <v>No</v>
      </c>
      <c r="K401" s="9">
        <v>3.9</v>
      </c>
      <c r="L401" s="9">
        <v>4</v>
      </c>
      <c r="M401" s="9">
        <f t="shared" si="31"/>
        <v>4.09</v>
      </c>
      <c r="N401" s="4">
        <v>13127</v>
      </c>
      <c r="O401" s="4">
        <f t="shared" si="29"/>
        <v>16.843432143304199</v>
      </c>
      <c r="P401" s="18">
        <f t="shared" si="30"/>
        <v>3413020</v>
      </c>
      <c r="Q401" s="15" t="str" cm="1">
        <f t="array" ref="Q401">_xlfn.IFS(G401&lt;200,"&lt;₹200",G401&lt;=500,"₹200-₹500",G401&gt;500,"&gt;₹500")</f>
        <v>₹200-₹500</v>
      </c>
      <c r="R401" t="s">
        <v>10246</v>
      </c>
      <c r="S401" t="s">
        <v>10250</v>
      </c>
      <c r="T401" t="s">
        <v>10251</v>
      </c>
    </row>
    <row r="402" spans="1:20" x14ac:dyDescent="0.25">
      <c r="A402" t="s">
        <v>12512</v>
      </c>
      <c r="B402" t="s">
        <v>12513</v>
      </c>
      <c r="C402" t="s">
        <v>13156</v>
      </c>
      <c r="D402" t="s">
        <v>13247</v>
      </c>
      <c r="E402" t="s">
        <v>13248</v>
      </c>
      <c r="F402" t="s">
        <v>13261</v>
      </c>
      <c r="G402" s="17">
        <v>1745</v>
      </c>
      <c r="H402" s="17">
        <v>2400</v>
      </c>
      <c r="I402" s="8">
        <v>0.27</v>
      </c>
      <c r="J402" s="8" t="str">
        <f t="shared" si="28"/>
        <v>No</v>
      </c>
      <c r="K402" s="9">
        <v>4.2</v>
      </c>
      <c r="L402" s="9">
        <v>4</v>
      </c>
      <c r="M402" s="9">
        <f>AVERAGEIF(F402:F1752,F402,K402:K1752)</f>
        <v>4.0500000000000007</v>
      </c>
      <c r="N402" s="4">
        <v>14160</v>
      </c>
      <c r="O402" s="4">
        <f t="shared" si="29"/>
        <v>16.811930387279499</v>
      </c>
      <c r="P402" s="18">
        <f t="shared" si="30"/>
        <v>24709200</v>
      </c>
      <c r="Q402" s="15" t="str" cm="1">
        <f t="array" ref="Q402">_xlfn.IFS(G402&lt;200,"&lt;₹200",G402&lt;=500,"₹200-₹500",G402&gt;500,"&gt;₹500")</f>
        <v>&gt;₹500</v>
      </c>
      <c r="R402" t="s">
        <v>12514</v>
      </c>
      <c r="S402" t="s">
        <v>12518</v>
      </c>
      <c r="T402" t="s">
        <v>12519</v>
      </c>
    </row>
    <row r="403" spans="1:20" x14ac:dyDescent="0.25">
      <c r="A403" t="s">
        <v>3095</v>
      </c>
      <c r="B403" t="s">
        <v>3096</v>
      </c>
      <c r="C403" t="s">
        <v>13075</v>
      </c>
      <c r="D403" t="s">
        <v>13113</v>
      </c>
      <c r="E403" t="s">
        <v>13117</v>
      </c>
      <c r="F403" t="s">
        <v>13118</v>
      </c>
      <c r="G403" s="17">
        <v>8999</v>
      </c>
      <c r="H403" s="17">
        <v>11999</v>
      </c>
      <c r="I403" s="8">
        <v>0.25</v>
      </c>
      <c r="J403" s="8" t="str">
        <f t="shared" si="28"/>
        <v>No</v>
      </c>
      <c r="K403" s="9">
        <v>4</v>
      </c>
      <c r="L403" s="9">
        <v>4</v>
      </c>
      <c r="M403" s="9">
        <f t="shared" ref="M403:M449" si="32">AVERAGEIF(F403:F1752,F403,K403:K1752)</f>
        <v>4.0826086956521745</v>
      </c>
      <c r="N403" s="4">
        <v>12796</v>
      </c>
      <c r="O403" s="4">
        <f t="shared" si="29"/>
        <v>16.767715528616055</v>
      </c>
      <c r="P403" s="18">
        <f t="shared" si="30"/>
        <v>115151204</v>
      </c>
      <c r="Q403" s="15" t="str" cm="1">
        <f t="array" ref="Q403">_xlfn.IFS(G403&lt;200,"&lt;₹200",G403&lt;=500,"₹200-₹500",G403&gt;500,"&gt;₹500")</f>
        <v>&gt;₹500</v>
      </c>
      <c r="R403" t="s">
        <v>3097</v>
      </c>
      <c r="S403" t="s">
        <v>3101</v>
      </c>
      <c r="T403" t="s">
        <v>3102</v>
      </c>
    </row>
    <row r="404" spans="1:20" x14ac:dyDescent="0.25">
      <c r="A404" t="s">
        <v>9963</v>
      </c>
      <c r="B404" t="s">
        <v>9964</v>
      </c>
      <c r="C404" t="s">
        <v>13156</v>
      </c>
      <c r="D404" t="s">
        <v>13247</v>
      </c>
      <c r="E404" t="s">
        <v>13248</v>
      </c>
      <c r="F404" t="s">
        <v>13261</v>
      </c>
      <c r="G404" s="17">
        <v>1695</v>
      </c>
      <c r="H404" s="17">
        <v>1695</v>
      </c>
      <c r="I404" s="8">
        <v>0</v>
      </c>
      <c r="J404" s="8" t="str">
        <f t="shared" si="28"/>
        <v>No</v>
      </c>
      <c r="K404" s="9">
        <v>4.2</v>
      </c>
      <c r="L404" s="9">
        <v>4</v>
      </c>
      <c r="M404" s="9">
        <f t="shared" si="32"/>
        <v>4.0411764705882351</v>
      </c>
      <c r="N404" s="4">
        <v>14290</v>
      </c>
      <c r="O404" s="4">
        <f t="shared" si="29"/>
        <v>16.791341290628434</v>
      </c>
      <c r="P404" s="18">
        <f t="shared" si="30"/>
        <v>24221550</v>
      </c>
      <c r="Q404" s="15" t="str" cm="1">
        <f t="array" ref="Q404">_xlfn.IFS(G404&lt;200,"&lt;₹200",G404&lt;=500,"₹200-₹500",G404&gt;500,"&gt;₹500")</f>
        <v>&gt;₹500</v>
      </c>
      <c r="R404" t="s">
        <v>9965</v>
      </c>
      <c r="S404" t="s">
        <v>9969</v>
      </c>
      <c r="T404" t="s">
        <v>9970</v>
      </c>
    </row>
    <row r="405" spans="1:20" x14ac:dyDescent="0.25">
      <c r="A405" t="s">
        <v>3269</v>
      </c>
      <c r="B405" t="s">
        <v>3270</v>
      </c>
      <c r="C405" t="s">
        <v>13075</v>
      </c>
      <c r="D405" t="s">
        <v>13113</v>
      </c>
      <c r="E405" t="s">
        <v>13117</v>
      </c>
      <c r="F405" t="s">
        <v>13118</v>
      </c>
      <c r="G405" s="17">
        <v>8999</v>
      </c>
      <c r="H405" s="17">
        <v>11999</v>
      </c>
      <c r="I405" s="8">
        <v>0.25</v>
      </c>
      <c r="J405" s="8" t="str">
        <f t="shared" si="28"/>
        <v>No</v>
      </c>
      <c r="K405" s="9">
        <v>4</v>
      </c>
      <c r="L405" s="9">
        <v>4</v>
      </c>
      <c r="M405" s="9">
        <f t="shared" si="32"/>
        <v>4.0863636363636369</v>
      </c>
      <c r="N405" s="4">
        <v>12796</v>
      </c>
      <c r="O405" s="4">
        <f t="shared" si="29"/>
        <v>16.783137476289774</v>
      </c>
      <c r="P405" s="18">
        <f t="shared" si="30"/>
        <v>115151204</v>
      </c>
      <c r="Q405" s="15" t="str" cm="1">
        <f t="array" ref="Q405">_xlfn.IFS(G405&lt;200,"&lt;₹200",G405&lt;=500,"₹200-₹500",G405&gt;500,"&gt;₹500")</f>
        <v>&gt;₹500</v>
      </c>
      <c r="R405" t="s">
        <v>3097</v>
      </c>
      <c r="S405" t="s">
        <v>3101</v>
      </c>
      <c r="T405" t="s">
        <v>3102</v>
      </c>
    </row>
    <row r="406" spans="1:20" x14ac:dyDescent="0.25">
      <c r="A406" t="s">
        <v>3319</v>
      </c>
      <c r="B406" t="s">
        <v>3320</v>
      </c>
      <c r="C406" t="s">
        <v>13075</v>
      </c>
      <c r="D406" t="s">
        <v>13113</v>
      </c>
      <c r="E406" t="s">
        <v>13117</v>
      </c>
      <c r="F406" t="s">
        <v>13118</v>
      </c>
      <c r="G406" s="17">
        <v>8999</v>
      </c>
      <c r="H406" s="17">
        <v>11999</v>
      </c>
      <c r="I406" s="8">
        <v>0.25</v>
      </c>
      <c r="J406" s="8" t="str">
        <f t="shared" si="28"/>
        <v>No</v>
      </c>
      <c r="K406" s="9">
        <v>4</v>
      </c>
      <c r="L406" s="9">
        <v>4</v>
      </c>
      <c r="M406" s="9">
        <f t="shared" si="32"/>
        <v>4.090476190476191</v>
      </c>
      <c r="N406" s="4">
        <v>12796</v>
      </c>
      <c r="O406" s="4">
        <f t="shared" si="29"/>
        <v>16.800028180884802</v>
      </c>
      <c r="P406" s="18">
        <f t="shared" si="30"/>
        <v>115151204</v>
      </c>
      <c r="Q406" s="15" t="str" cm="1">
        <f t="array" ref="Q406">_xlfn.IFS(G406&lt;200,"&lt;₹200",G406&lt;=500,"₹200-₹500",G406&gt;500,"&gt;₹500")</f>
        <v>&gt;₹500</v>
      </c>
      <c r="R406" t="s">
        <v>3097</v>
      </c>
      <c r="S406" t="s">
        <v>3101</v>
      </c>
      <c r="T406" t="s">
        <v>3102</v>
      </c>
    </row>
    <row r="407" spans="1:20" x14ac:dyDescent="0.25">
      <c r="A407" t="s">
        <v>2967</v>
      </c>
      <c r="B407" t="s">
        <v>2968</v>
      </c>
      <c r="C407" t="s">
        <v>13075</v>
      </c>
      <c r="D407" t="s">
        <v>13111</v>
      </c>
      <c r="E407" t="s">
        <v>13112</v>
      </c>
      <c r="F407" t="s">
        <v>13112</v>
      </c>
      <c r="G407" s="17">
        <v>1999</v>
      </c>
      <c r="H407" s="17">
        <v>7990</v>
      </c>
      <c r="I407" s="8">
        <v>0.75</v>
      </c>
      <c r="J407" s="8" t="str">
        <f t="shared" si="28"/>
        <v>Yes</v>
      </c>
      <c r="K407" s="9">
        <v>3.8</v>
      </c>
      <c r="L407" s="9">
        <v>4</v>
      </c>
      <c r="M407" s="9">
        <f t="shared" si="32"/>
        <v>3.9361111111111109</v>
      </c>
      <c r="N407" s="4">
        <v>17831</v>
      </c>
      <c r="O407" s="4">
        <f t="shared" si="29"/>
        <v>16.733195773900224</v>
      </c>
      <c r="P407" s="18">
        <f t="shared" si="30"/>
        <v>35644169</v>
      </c>
      <c r="Q407" s="15" t="str" cm="1">
        <f t="array" ref="Q407">_xlfn.IFS(G407&lt;200,"&lt;₹200",G407&lt;=500,"₹200-₹500",G407&gt;500,"&gt;₹500")</f>
        <v>&gt;₹500</v>
      </c>
      <c r="R407" t="s">
        <v>2969</v>
      </c>
      <c r="S407" t="s">
        <v>2973</v>
      </c>
      <c r="T407" t="s">
        <v>2974</v>
      </c>
    </row>
    <row r="408" spans="1:20" x14ac:dyDescent="0.25">
      <c r="A408" t="s">
        <v>6420</v>
      </c>
      <c r="B408" t="s">
        <v>6421</v>
      </c>
      <c r="C408" t="s">
        <v>13152</v>
      </c>
      <c r="D408" t="s">
        <v>13153</v>
      </c>
      <c r="E408" t="s">
        <v>13154</v>
      </c>
      <c r="F408" t="s">
        <v>13155</v>
      </c>
      <c r="G408" s="17">
        <v>125</v>
      </c>
      <c r="H408" s="17">
        <v>180</v>
      </c>
      <c r="I408" s="8">
        <v>0.31</v>
      </c>
      <c r="J408" s="8" t="str">
        <f t="shared" si="28"/>
        <v>No</v>
      </c>
      <c r="K408" s="9">
        <v>4.4000000000000004</v>
      </c>
      <c r="L408" s="9">
        <v>4</v>
      </c>
      <c r="M408" s="9">
        <f t="shared" si="32"/>
        <v>4.2913043478260864</v>
      </c>
      <c r="N408" s="4">
        <v>8053</v>
      </c>
      <c r="O408" s="4">
        <f t="shared" si="29"/>
        <v>16.761884670186451</v>
      </c>
      <c r="P408" s="18">
        <f t="shared" si="30"/>
        <v>1006625</v>
      </c>
      <c r="Q408" s="15" t="str" cm="1">
        <f t="array" ref="Q408">_xlfn.IFS(G408&lt;200,"&lt;₹200",G408&lt;=500,"₹200-₹500",G408&gt;500,"&gt;₹500")</f>
        <v>&lt;₹200</v>
      </c>
      <c r="R408" t="s">
        <v>6422</v>
      </c>
      <c r="S408" t="s">
        <v>6426</v>
      </c>
      <c r="T408" t="s">
        <v>6427</v>
      </c>
    </row>
    <row r="409" spans="1:20" x14ac:dyDescent="0.25">
      <c r="A409" t="s">
        <v>3924</v>
      </c>
      <c r="B409" t="s">
        <v>3925</v>
      </c>
      <c r="C409" t="s">
        <v>13075</v>
      </c>
      <c r="D409" t="s">
        <v>13113</v>
      </c>
      <c r="E409" t="s">
        <v>13114</v>
      </c>
      <c r="F409" t="s">
        <v>13131</v>
      </c>
      <c r="G409" s="17">
        <v>999</v>
      </c>
      <c r="H409" s="17">
        <v>2899</v>
      </c>
      <c r="I409" s="8">
        <v>0.66</v>
      </c>
      <c r="J409" s="8" t="str">
        <f t="shared" si="28"/>
        <v>Yes</v>
      </c>
      <c r="K409" s="9">
        <v>4.5999999999999996</v>
      </c>
      <c r="L409" s="9">
        <v>5</v>
      </c>
      <c r="M409" s="9">
        <f t="shared" si="32"/>
        <v>4.4249999999999998</v>
      </c>
      <c r="N409" s="4">
        <v>6129</v>
      </c>
      <c r="O409" s="4">
        <f t="shared" si="29"/>
        <v>16.759512599743985</v>
      </c>
      <c r="P409" s="18">
        <f t="shared" si="30"/>
        <v>6122871</v>
      </c>
      <c r="Q409" s="15" t="str" cm="1">
        <f t="array" ref="Q409">_xlfn.IFS(G409&lt;200,"&lt;₹200",G409&lt;=500,"₹200-₹500",G409&gt;500,"&gt;₹500")</f>
        <v>&gt;₹500</v>
      </c>
      <c r="R409" t="s">
        <v>3926</v>
      </c>
      <c r="S409" t="s">
        <v>3930</v>
      </c>
      <c r="T409" t="s">
        <v>13041</v>
      </c>
    </row>
    <row r="410" spans="1:20" x14ac:dyDescent="0.25">
      <c r="A410" t="s">
        <v>9853</v>
      </c>
      <c r="B410" t="s">
        <v>9854</v>
      </c>
      <c r="C410" t="s">
        <v>13156</v>
      </c>
      <c r="D410" t="s">
        <v>13250</v>
      </c>
      <c r="E410" t="s">
        <v>13263</v>
      </c>
      <c r="F410" t="s">
        <v>13264</v>
      </c>
      <c r="G410" s="17">
        <v>2599</v>
      </c>
      <c r="H410" s="17">
        <v>4400</v>
      </c>
      <c r="I410" s="8">
        <v>0.41</v>
      </c>
      <c r="J410" s="8" t="str">
        <f t="shared" si="28"/>
        <v>No</v>
      </c>
      <c r="K410" s="9">
        <v>4.0999999999999996</v>
      </c>
      <c r="L410" s="9">
        <v>4</v>
      </c>
      <c r="M410" s="9">
        <f t="shared" si="32"/>
        <v>4.0142857142857133</v>
      </c>
      <c r="N410" s="4">
        <v>14947</v>
      </c>
      <c r="O410" s="4">
        <f t="shared" si="29"/>
        <v>16.75796925798436</v>
      </c>
      <c r="P410" s="18">
        <f t="shared" si="30"/>
        <v>38847253</v>
      </c>
      <c r="Q410" s="15" t="str" cm="1">
        <f t="array" ref="Q410">_xlfn.IFS(G410&lt;200,"&lt;₹200",G410&lt;=500,"₹200-₹500",G410&gt;500,"&gt;₹500")</f>
        <v>&gt;₹500</v>
      </c>
      <c r="R410" t="s">
        <v>9855</v>
      </c>
      <c r="S410" t="s">
        <v>9859</v>
      </c>
      <c r="T410" t="s">
        <v>9860</v>
      </c>
    </row>
    <row r="411" spans="1:20" x14ac:dyDescent="0.25">
      <c r="A411" t="s">
        <v>8102</v>
      </c>
      <c r="B411" t="s">
        <v>8103</v>
      </c>
      <c r="C411" t="s">
        <v>13084</v>
      </c>
      <c r="D411" t="s">
        <v>13085</v>
      </c>
      <c r="E411" t="s">
        <v>13172</v>
      </c>
      <c r="F411" t="s">
        <v>13232</v>
      </c>
      <c r="G411" s="17">
        <v>1990</v>
      </c>
      <c r="H411" s="17">
        <v>2999</v>
      </c>
      <c r="I411" s="8">
        <v>0.34</v>
      </c>
      <c r="J411" s="8" t="str">
        <f t="shared" si="28"/>
        <v>No</v>
      </c>
      <c r="K411" s="9">
        <v>4.3</v>
      </c>
      <c r="L411" s="9">
        <v>4</v>
      </c>
      <c r="M411" s="9">
        <f t="shared" si="32"/>
        <v>4.0333333333333341</v>
      </c>
      <c r="N411" s="4">
        <v>14237</v>
      </c>
      <c r="O411" s="4">
        <f t="shared" si="29"/>
        <v>16.752244254023967</v>
      </c>
      <c r="P411" s="18">
        <f t="shared" si="30"/>
        <v>28331630</v>
      </c>
      <c r="Q411" s="15" t="str" cm="1">
        <f t="array" ref="Q411">_xlfn.IFS(G411&lt;200,"&lt;₹200",G411&lt;=500,"₹200-₹500",G411&gt;500,"&gt;₹500")</f>
        <v>&gt;₹500</v>
      </c>
      <c r="R411" t="s">
        <v>8104</v>
      </c>
      <c r="S411" t="s">
        <v>8108</v>
      </c>
      <c r="T411" t="s">
        <v>13063</v>
      </c>
    </row>
    <row r="412" spans="1:20" x14ac:dyDescent="0.25">
      <c r="A412" t="s">
        <v>3851</v>
      </c>
      <c r="B412" t="s">
        <v>3852</v>
      </c>
      <c r="C412" t="s">
        <v>13075</v>
      </c>
      <c r="D412" t="s">
        <v>13111</v>
      </c>
      <c r="E412" t="s">
        <v>13112</v>
      </c>
      <c r="F412" t="s">
        <v>13112</v>
      </c>
      <c r="G412" s="17">
        <v>1999</v>
      </c>
      <c r="H412" s="17">
        <v>7990</v>
      </c>
      <c r="I412" s="8">
        <v>0.75</v>
      </c>
      <c r="J412" s="8" t="str">
        <f t="shared" si="28"/>
        <v>Yes</v>
      </c>
      <c r="K412" s="9">
        <v>3.8</v>
      </c>
      <c r="L412" s="9">
        <v>4</v>
      </c>
      <c r="M412" s="9">
        <f t="shared" si="32"/>
        <v>3.9399999999999995</v>
      </c>
      <c r="N412" s="4">
        <v>17833</v>
      </c>
      <c r="O412" s="4">
        <f t="shared" si="29"/>
        <v>16.749920123485026</v>
      </c>
      <c r="P412" s="18">
        <f t="shared" si="30"/>
        <v>35648167</v>
      </c>
      <c r="Q412" s="15" t="str" cm="1">
        <f t="array" ref="Q412">_xlfn.IFS(G412&lt;200,"&lt;₹200",G412&lt;=500,"₹200-₹500",G412&gt;500,"&gt;₹500")</f>
        <v>&gt;₹500</v>
      </c>
      <c r="R412" t="s">
        <v>2969</v>
      </c>
      <c r="S412" t="s">
        <v>2973</v>
      </c>
      <c r="T412" t="s">
        <v>2974</v>
      </c>
    </row>
    <row r="413" spans="1:20" x14ac:dyDescent="0.25">
      <c r="A413" t="s">
        <v>5861</v>
      </c>
      <c r="B413" t="s">
        <v>5862</v>
      </c>
      <c r="C413" t="s">
        <v>13084</v>
      </c>
      <c r="D413" t="s">
        <v>13085</v>
      </c>
      <c r="E413" t="s">
        <v>13141</v>
      </c>
      <c r="F413" t="s">
        <v>13159</v>
      </c>
      <c r="G413" s="17">
        <v>448</v>
      </c>
      <c r="H413" s="17">
        <v>699</v>
      </c>
      <c r="I413" s="8">
        <v>0.36</v>
      </c>
      <c r="J413" s="8" t="str">
        <f t="shared" si="28"/>
        <v>No</v>
      </c>
      <c r="K413" s="9">
        <v>3.9</v>
      </c>
      <c r="L413" s="9">
        <v>4</v>
      </c>
      <c r="M413" s="9">
        <f t="shared" si="32"/>
        <v>3.9499999999999997</v>
      </c>
      <c r="N413" s="4">
        <v>17348</v>
      </c>
      <c r="O413" s="4">
        <f t="shared" si="29"/>
        <v>16.745134065741862</v>
      </c>
      <c r="P413" s="18">
        <f t="shared" si="30"/>
        <v>7771904</v>
      </c>
      <c r="Q413" s="15" t="str" cm="1">
        <f t="array" ref="Q413">_xlfn.IFS(G413&lt;200,"&lt;₹200",G413&lt;=500,"₹200-₹500",G413&gt;500,"&gt;₹500")</f>
        <v>₹200-₹500</v>
      </c>
      <c r="R413" t="s">
        <v>5863</v>
      </c>
      <c r="S413" t="s">
        <v>5867</v>
      </c>
      <c r="T413" t="s">
        <v>5868</v>
      </c>
    </row>
    <row r="414" spans="1:20" x14ac:dyDescent="0.25">
      <c r="A414" t="s">
        <v>7722</v>
      </c>
      <c r="B414" t="s">
        <v>7723</v>
      </c>
      <c r="C414" t="s">
        <v>13084</v>
      </c>
      <c r="D414" t="s">
        <v>13085</v>
      </c>
      <c r="E414" t="s">
        <v>13136</v>
      </c>
      <c r="F414" t="s">
        <v>13199</v>
      </c>
      <c r="G414" s="17">
        <v>449</v>
      </c>
      <c r="H414" s="17">
        <v>999</v>
      </c>
      <c r="I414" s="8">
        <v>0.55000000000000004</v>
      </c>
      <c r="J414" s="8" t="str">
        <f t="shared" si="28"/>
        <v>Yes</v>
      </c>
      <c r="K414" s="9">
        <v>4.3</v>
      </c>
      <c r="L414" s="9">
        <v>4</v>
      </c>
      <c r="M414" s="9">
        <f t="shared" si="32"/>
        <v>4.2</v>
      </c>
      <c r="N414" s="4">
        <v>9701</v>
      </c>
      <c r="O414" s="4">
        <f t="shared" si="29"/>
        <v>16.74481733521819</v>
      </c>
      <c r="P414" s="18">
        <f t="shared" si="30"/>
        <v>4355749</v>
      </c>
      <c r="Q414" s="15" t="str" cm="1">
        <f t="array" ref="Q414">_xlfn.IFS(G414&lt;200,"&lt;₹200",G414&lt;=500,"₹200-₹500",G414&gt;500,"&gt;₹500")</f>
        <v>₹200-₹500</v>
      </c>
      <c r="R414" t="s">
        <v>7724</v>
      </c>
      <c r="S414" t="s">
        <v>7728</v>
      </c>
      <c r="T414" t="s">
        <v>7729</v>
      </c>
    </row>
    <row r="415" spans="1:20" x14ac:dyDescent="0.25">
      <c r="A415" t="s">
        <v>8656</v>
      </c>
      <c r="B415" t="s">
        <v>8657</v>
      </c>
      <c r="C415" t="s">
        <v>13156</v>
      </c>
      <c r="D415" t="s">
        <v>13247</v>
      </c>
      <c r="E415" t="s">
        <v>13248</v>
      </c>
      <c r="F415" t="s">
        <v>13249</v>
      </c>
      <c r="G415" s="17">
        <v>1043</v>
      </c>
      <c r="H415" s="17">
        <v>1345</v>
      </c>
      <c r="I415" s="8">
        <v>0.22</v>
      </c>
      <c r="J415" s="8" t="str">
        <f t="shared" si="28"/>
        <v>No</v>
      </c>
      <c r="K415" s="9">
        <v>3.8</v>
      </c>
      <c r="L415" s="9">
        <v>4</v>
      </c>
      <c r="M415" s="9">
        <f t="shared" si="32"/>
        <v>3.9923076923076923</v>
      </c>
      <c r="N415" s="4">
        <v>15592</v>
      </c>
      <c r="O415" s="4">
        <f t="shared" si="29"/>
        <v>16.739465410338571</v>
      </c>
      <c r="P415" s="18">
        <f t="shared" si="30"/>
        <v>16262456</v>
      </c>
      <c r="Q415" s="15" t="str" cm="1">
        <f t="array" ref="Q415">_xlfn.IFS(G415&lt;200,"&lt;₹200",G415&lt;=500,"₹200-₹500",G415&gt;500,"&gt;₹500")</f>
        <v>&gt;₹500</v>
      </c>
      <c r="R415" t="s">
        <v>8658</v>
      </c>
      <c r="S415" t="s">
        <v>8662</v>
      </c>
      <c r="T415" t="s">
        <v>8663</v>
      </c>
    </row>
    <row r="416" spans="1:20" x14ac:dyDescent="0.25">
      <c r="A416" t="s">
        <v>3616</v>
      </c>
      <c r="B416" t="s">
        <v>3617</v>
      </c>
      <c r="C416" t="s">
        <v>13075</v>
      </c>
      <c r="D416" t="s">
        <v>13111</v>
      </c>
      <c r="E416" t="s">
        <v>13112</v>
      </c>
      <c r="F416" t="s">
        <v>13112</v>
      </c>
      <c r="G416" s="17">
        <v>1999</v>
      </c>
      <c r="H416" s="17">
        <v>7990</v>
      </c>
      <c r="I416" s="8">
        <v>0.75</v>
      </c>
      <c r="J416" s="8" t="str">
        <f t="shared" si="28"/>
        <v>Yes</v>
      </c>
      <c r="K416" s="9">
        <v>3.8</v>
      </c>
      <c r="L416" s="9">
        <v>4</v>
      </c>
      <c r="M416" s="9">
        <f t="shared" si="32"/>
        <v>3.9441176470588224</v>
      </c>
      <c r="N416" s="4">
        <v>17831</v>
      </c>
      <c r="O416" s="4">
        <f t="shared" si="29"/>
        <v>16.767233159965276</v>
      </c>
      <c r="P416" s="18">
        <f t="shared" si="30"/>
        <v>35644169</v>
      </c>
      <c r="Q416" s="15" t="str" cm="1">
        <f t="array" ref="Q416">_xlfn.IFS(G416&lt;200,"&lt;₹200",G416&lt;=500,"₹200-₹500",G416&gt;500,"&gt;₹500")</f>
        <v>&gt;₹500</v>
      </c>
      <c r="R416" t="s">
        <v>2969</v>
      </c>
      <c r="S416" t="s">
        <v>2973</v>
      </c>
      <c r="T416" t="s">
        <v>2974</v>
      </c>
    </row>
    <row r="417" spans="1:20" x14ac:dyDescent="0.25">
      <c r="A417" t="s">
        <v>5211</v>
      </c>
      <c r="B417" t="s">
        <v>5212</v>
      </c>
      <c r="C417" t="s">
        <v>13152</v>
      </c>
      <c r="D417" t="s">
        <v>13164</v>
      </c>
      <c r="E417" t="s">
        <v>13165</v>
      </c>
      <c r="F417" t="s">
        <v>13165</v>
      </c>
      <c r="G417" s="17">
        <v>1295</v>
      </c>
      <c r="H417" s="17">
        <v>1295</v>
      </c>
      <c r="I417" s="8">
        <v>0</v>
      </c>
      <c r="J417" s="8" t="str">
        <f t="shared" si="28"/>
        <v>No</v>
      </c>
      <c r="K417" s="9">
        <v>4.5</v>
      </c>
      <c r="L417" s="9">
        <v>5</v>
      </c>
      <c r="M417" s="9">
        <f t="shared" si="32"/>
        <v>4.45</v>
      </c>
      <c r="N417" s="4">
        <v>5760</v>
      </c>
      <c r="O417" s="4">
        <f t="shared" si="29"/>
        <v>16.734215544758044</v>
      </c>
      <c r="P417" s="18">
        <f t="shared" si="30"/>
        <v>7459200</v>
      </c>
      <c r="Q417" s="15" t="str" cm="1">
        <f t="array" ref="Q417">_xlfn.IFS(G417&lt;200,"&lt;₹200",G417&lt;=500,"₹200-₹500",G417&gt;500,"&gt;₹500")</f>
        <v>&gt;₹500</v>
      </c>
      <c r="R417" t="s">
        <v>5214</v>
      </c>
      <c r="S417" t="s">
        <v>5218</v>
      </c>
      <c r="T417" t="s">
        <v>13045</v>
      </c>
    </row>
    <row r="418" spans="1:20" x14ac:dyDescent="0.25">
      <c r="A418" t="s">
        <v>3403</v>
      </c>
      <c r="B418" t="s">
        <v>3404</v>
      </c>
      <c r="C418" t="s">
        <v>13075</v>
      </c>
      <c r="D418" t="s">
        <v>13111</v>
      </c>
      <c r="E418" t="s">
        <v>13112</v>
      </c>
      <c r="F418" t="s">
        <v>13112</v>
      </c>
      <c r="G418" s="17">
        <v>1999</v>
      </c>
      <c r="H418" s="17">
        <v>7990</v>
      </c>
      <c r="I418" s="8">
        <v>0.75</v>
      </c>
      <c r="J418" s="8" t="str">
        <f t="shared" si="28"/>
        <v>Yes</v>
      </c>
      <c r="K418" s="9">
        <v>3.8</v>
      </c>
      <c r="L418" s="9">
        <v>4</v>
      </c>
      <c r="M418" s="9">
        <f t="shared" si="32"/>
        <v>3.9484848484848478</v>
      </c>
      <c r="N418" s="4">
        <v>17831</v>
      </c>
      <c r="O418" s="4">
        <f t="shared" si="29"/>
        <v>16.785799006909851</v>
      </c>
      <c r="P418" s="18">
        <f t="shared" si="30"/>
        <v>35644169</v>
      </c>
      <c r="Q418" s="15" t="str" cm="1">
        <f t="array" ref="Q418">_xlfn.IFS(G418&lt;200,"&lt;₹200",G418&lt;=500,"₹200-₹500",G418&gt;500,"&gt;₹500")</f>
        <v>&gt;₹500</v>
      </c>
      <c r="R418" t="s">
        <v>2969</v>
      </c>
      <c r="S418" t="s">
        <v>2973</v>
      </c>
      <c r="T418" t="s">
        <v>2974</v>
      </c>
    </row>
    <row r="419" spans="1:20" x14ac:dyDescent="0.25">
      <c r="A419" t="s">
        <v>6209</v>
      </c>
      <c r="B419" t="s">
        <v>6210</v>
      </c>
      <c r="C419" t="s">
        <v>13084</v>
      </c>
      <c r="D419" t="s">
        <v>13139</v>
      </c>
      <c r="E419" t="s">
        <v>13200</v>
      </c>
      <c r="F419" t="s">
        <v>13334</v>
      </c>
      <c r="G419" s="17">
        <v>549</v>
      </c>
      <c r="H419" s="17">
        <v>999</v>
      </c>
      <c r="I419" s="8">
        <v>0.45</v>
      </c>
      <c r="J419" s="8" t="str">
        <f t="shared" si="28"/>
        <v>No</v>
      </c>
      <c r="K419" s="9">
        <v>4.3</v>
      </c>
      <c r="L419" s="9">
        <v>4</v>
      </c>
      <c r="M419" s="9">
        <f t="shared" si="32"/>
        <v>4.3</v>
      </c>
      <c r="N419" s="4">
        <v>7758</v>
      </c>
      <c r="O419" s="4">
        <f t="shared" si="29"/>
        <v>16.726164733032768</v>
      </c>
      <c r="P419" s="18">
        <f t="shared" si="30"/>
        <v>4259142</v>
      </c>
      <c r="Q419" s="15" t="str" cm="1">
        <f t="array" ref="Q419">_xlfn.IFS(G419&lt;200,"&lt;₹200",G419&lt;=500,"₹200-₹500",G419&gt;500,"&gt;₹500")</f>
        <v>&gt;₹500</v>
      </c>
      <c r="R419" t="s">
        <v>6212</v>
      </c>
      <c r="S419" t="s">
        <v>6216</v>
      </c>
      <c r="T419" t="s">
        <v>6217</v>
      </c>
    </row>
    <row r="420" spans="1:20" x14ac:dyDescent="0.25">
      <c r="A420" t="s">
        <v>5571</v>
      </c>
      <c r="B420" t="s">
        <v>5572</v>
      </c>
      <c r="C420" t="s">
        <v>13084</v>
      </c>
      <c r="D420" t="s">
        <v>13168</v>
      </c>
      <c r="E420" t="s">
        <v>13169</v>
      </c>
      <c r="F420" t="s">
        <v>13170</v>
      </c>
      <c r="G420" s="17">
        <v>309</v>
      </c>
      <c r="H420" s="17">
        <v>404</v>
      </c>
      <c r="I420" s="8">
        <v>0.24</v>
      </c>
      <c r="J420" s="8" t="str">
        <f t="shared" si="28"/>
        <v>No</v>
      </c>
      <c r="K420" s="9">
        <v>4.4000000000000004</v>
      </c>
      <c r="L420" s="9">
        <v>4</v>
      </c>
      <c r="M420" s="9">
        <f t="shared" si="32"/>
        <v>4.25</v>
      </c>
      <c r="N420" s="4">
        <v>8614</v>
      </c>
      <c r="O420" s="4">
        <f t="shared" si="29"/>
        <v>16.724834947582202</v>
      </c>
      <c r="P420" s="18">
        <f t="shared" si="30"/>
        <v>2661726</v>
      </c>
      <c r="Q420" s="15" t="str" cm="1">
        <f t="array" ref="Q420">_xlfn.IFS(G420&lt;200,"&lt;₹200",G420&lt;=500,"₹200-₹500",G420&gt;500,"&gt;₹500")</f>
        <v>₹200-₹500</v>
      </c>
      <c r="R420" t="s">
        <v>5573</v>
      </c>
      <c r="S420" t="s">
        <v>5577</v>
      </c>
      <c r="T420" t="s">
        <v>5578</v>
      </c>
    </row>
    <row r="421" spans="1:20" x14ac:dyDescent="0.25">
      <c r="A421" t="s">
        <v>3280</v>
      </c>
      <c r="B421" t="s">
        <v>3281</v>
      </c>
      <c r="C421" t="s">
        <v>13075</v>
      </c>
      <c r="D421" t="s">
        <v>13111</v>
      </c>
      <c r="E421" t="s">
        <v>13112</v>
      </c>
      <c r="F421" t="s">
        <v>13112</v>
      </c>
      <c r="G421" s="17">
        <v>3999</v>
      </c>
      <c r="H421" s="17">
        <v>16999</v>
      </c>
      <c r="I421" s="8">
        <v>0.76</v>
      </c>
      <c r="J421" s="8" t="str">
        <f t="shared" si="28"/>
        <v>Yes</v>
      </c>
      <c r="K421" s="9">
        <v>4.3</v>
      </c>
      <c r="L421" s="9">
        <v>4</v>
      </c>
      <c r="M421" s="9">
        <f t="shared" si="32"/>
        <v>3.9531249999999996</v>
      </c>
      <c r="N421" s="4">
        <v>17159</v>
      </c>
      <c r="O421" s="4">
        <f t="shared" si="29"/>
        <v>16.739576136386088</v>
      </c>
      <c r="P421" s="18">
        <f t="shared" si="30"/>
        <v>68618841</v>
      </c>
      <c r="Q421" s="15" t="str" cm="1">
        <f t="array" ref="Q421">_xlfn.IFS(G421&lt;200,"&lt;₹200",G421&lt;=500,"₹200-₹500",G421&gt;500,"&gt;₹500")</f>
        <v>&gt;₹500</v>
      </c>
      <c r="R421" t="s">
        <v>3282</v>
      </c>
      <c r="S421" t="s">
        <v>3286</v>
      </c>
      <c r="T421" t="s">
        <v>3287</v>
      </c>
    </row>
    <row r="422" spans="1:20" x14ac:dyDescent="0.25">
      <c r="A422" t="s">
        <v>9744</v>
      </c>
      <c r="B422" t="s">
        <v>9745</v>
      </c>
      <c r="C422" t="s">
        <v>13156</v>
      </c>
      <c r="D422" t="s">
        <v>13250</v>
      </c>
      <c r="E422" t="s">
        <v>13263</v>
      </c>
      <c r="F422" t="s">
        <v>13266</v>
      </c>
      <c r="G422" s="17">
        <v>610</v>
      </c>
      <c r="H422" s="17">
        <v>825</v>
      </c>
      <c r="I422" s="8">
        <v>0.26</v>
      </c>
      <c r="J422" s="8" t="str">
        <f t="shared" si="28"/>
        <v>No</v>
      </c>
      <c r="K422" s="9">
        <v>4.0999999999999996</v>
      </c>
      <c r="L422" s="9">
        <v>4</v>
      </c>
      <c r="M422" s="9">
        <f t="shared" si="32"/>
        <v>4.0571428571428569</v>
      </c>
      <c r="N422" s="4">
        <v>13165</v>
      </c>
      <c r="O422" s="4">
        <f t="shared" si="29"/>
        <v>16.713212765924588</v>
      </c>
      <c r="P422" s="18">
        <f t="shared" si="30"/>
        <v>8030650</v>
      </c>
      <c r="Q422" s="15" t="str" cm="1">
        <f t="array" ref="Q422">_xlfn.IFS(G422&lt;200,"&lt;₹200",G422&lt;=500,"₹200-₹500",G422&gt;500,"&gt;₹500")</f>
        <v>&gt;₹500</v>
      </c>
      <c r="R422" t="s">
        <v>9746</v>
      </c>
      <c r="S422" t="s">
        <v>9750</v>
      </c>
      <c r="T422" t="s">
        <v>9751</v>
      </c>
    </row>
    <row r="423" spans="1:20" x14ac:dyDescent="0.25">
      <c r="A423" t="s">
        <v>7132</v>
      </c>
      <c r="B423" t="s">
        <v>7133</v>
      </c>
      <c r="C423" t="s">
        <v>13084</v>
      </c>
      <c r="D423" t="s">
        <v>13085</v>
      </c>
      <c r="E423" t="s">
        <v>13172</v>
      </c>
      <c r="F423" t="s">
        <v>13173</v>
      </c>
      <c r="G423" s="17">
        <v>575</v>
      </c>
      <c r="H423" s="17">
        <v>2799</v>
      </c>
      <c r="I423" s="8">
        <v>0.79</v>
      </c>
      <c r="J423" s="8" t="str">
        <f t="shared" si="28"/>
        <v>Yes</v>
      </c>
      <c r="K423" s="9">
        <v>4.2</v>
      </c>
      <c r="L423" s="9">
        <v>4</v>
      </c>
      <c r="M423" s="9">
        <f t="shared" si="32"/>
        <v>4.25</v>
      </c>
      <c r="N423" s="4">
        <v>8537</v>
      </c>
      <c r="O423" s="4">
        <f t="shared" si="29"/>
        <v>16.708263639488695</v>
      </c>
      <c r="P423" s="18">
        <f t="shared" si="30"/>
        <v>4908775</v>
      </c>
      <c r="Q423" s="15" t="str" cm="1">
        <f t="array" ref="Q423">_xlfn.IFS(G423&lt;200,"&lt;₹200",G423&lt;=500,"₹200-₹500",G423&gt;500,"&gt;₹500")</f>
        <v>&gt;₹500</v>
      </c>
      <c r="R423" t="s">
        <v>7134</v>
      </c>
      <c r="S423" t="s">
        <v>7138</v>
      </c>
      <c r="T423" t="s">
        <v>13057</v>
      </c>
    </row>
    <row r="424" spans="1:20" x14ac:dyDescent="0.25">
      <c r="A424" t="s">
        <v>9070</v>
      </c>
      <c r="B424" t="s">
        <v>9071</v>
      </c>
      <c r="C424" t="s">
        <v>13156</v>
      </c>
      <c r="D424" t="s">
        <v>13247</v>
      </c>
      <c r="E424" t="s">
        <v>13254</v>
      </c>
      <c r="F424" t="s">
        <v>13255</v>
      </c>
      <c r="G424" s="17">
        <v>549</v>
      </c>
      <c r="H424" s="17">
        <v>1090</v>
      </c>
      <c r="I424" s="8">
        <v>0.5</v>
      </c>
      <c r="J424" s="8" t="str">
        <f t="shared" si="28"/>
        <v>Yes</v>
      </c>
      <c r="K424" s="9">
        <v>4.2</v>
      </c>
      <c r="L424" s="9">
        <v>4</v>
      </c>
      <c r="M424" s="9">
        <f t="shared" si="32"/>
        <v>4.0599999999999987</v>
      </c>
      <c r="N424" s="4">
        <v>13029</v>
      </c>
      <c r="O424" s="4">
        <f t="shared" si="29"/>
        <v>16.706674327793088</v>
      </c>
      <c r="P424" s="18">
        <f t="shared" si="30"/>
        <v>7152921</v>
      </c>
      <c r="Q424" s="15" t="str" cm="1">
        <f t="array" ref="Q424">_xlfn.IFS(G424&lt;200,"&lt;₹200",G424&lt;=500,"₹200-₹500",G424&gt;500,"&gt;₹500")</f>
        <v>&gt;₹500</v>
      </c>
      <c r="R424" t="s">
        <v>9072</v>
      </c>
      <c r="S424" t="s">
        <v>9076</v>
      </c>
      <c r="T424" t="s">
        <v>9077</v>
      </c>
    </row>
    <row r="425" spans="1:20" x14ac:dyDescent="0.25">
      <c r="A425" t="s">
        <v>4731</v>
      </c>
      <c r="B425" t="s">
        <v>3281</v>
      </c>
      <c r="C425" t="s">
        <v>13075</v>
      </c>
      <c r="D425" t="s">
        <v>13111</v>
      </c>
      <c r="E425" t="s">
        <v>13112</v>
      </c>
      <c r="F425" t="s">
        <v>13112</v>
      </c>
      <c r="G425" s="17">
        <v>3999</v>
      </c>
      <c r="H425" s="17">
        <v>17999</v>
      </c>
      <c r="I425" s="8">
        <v>0.78</v>
      </c>
      <c r="J425" s="8" t="str">
        <f t="shared" si="28"/>
        <v>Yes</v>
      </c>
      <c r="K425" s="9">
        <v>4.3</v>
      </c>
      <c r="L425" s="9">
        <v>4</v>
      </c>
      <c r="M425" s="9">
        <f t="shared" si="32"/>
        <v>3.9419354838709673</v>
      </c>
      <c r="N425" s="4">
        <v>17161</v>
      </c>
      <c r="O425" s="4">
        <f t="shared" si="29"/>
        <v>16.692393454550992</v>
      </c>
      <c r="P425" s="18">
        <f t="shared" si="30"/>
        <v>68626839</v>
      </c>
      <c r="Q425" s="15" t="str" cm="1">
        <f t="array" ref="Q425">_xlfn.IFS(G425&lt;200,"&lt;₹200",G425&lt;=500,"₹200-₹500",G425&gt;500,"&gt;₹500")</f>
        <v>&gt;₹500</v>
      </c>
      <c r="R425" t="s">
        <v>4732</v>
      </c>
      <c r="S425" t="s">
        <v>3286</v>
      </c>
      <c r="T425" t="s">
        <v>3287</v>
      </c>
    </row>
    <row r="426" spans="1:20" x14ac:dyDescent="0.25">
      <c r="A426" t="s">
        <v>6409</v>
      </c>
      <c r="B426" t="s">
        <v>6410</v>
      </c>
      <c r="C426" t="s">
        <v>13084</v>
      </c>
      <c r="D426" t="s">
        <v>13085</v>
      </c>
      <c r="E426" t="s">
        <v>13203</v>
      </c>
      <c r="F426" t="s">
        <v>13116</v>
      </c>
      <c r="G426" s="17">
        <v>3299</v>
      </c>
      <c r="H426" s="17">
        <v>4100</v>
      </c>
      <c r="I426" s="8">
        <v>0.2</v>
      </c>
      <c r="J426" s="8" t="str">
        <f t="shared" si="28"/>
        <v>No</v>
      </c>
      <c r="K426" s="9">
        <v>3.9</v>
      </c>
      <c r="L426" s="9">
        <v>4</v>
      </c>
      <c r="M426" s="9">
        <f t="shared" si="32"/>
        <v>3.9750000000000001</v>
      </c>
      <c r="N426" s="4">
        <v>15783</v>
      </c>
      <c r="O426" s="4">
        <f t="shared" si="29"/>
        <v>16.687912862170435</v>
      </c>
      <c r="P426" s="18">
        <f t="shared" si="30"/>
        <v>52068117</v>
      </c>
      <c r="Q426" s="15" t="str" cm="1">
        <f t="array" ref="Q426">_xlfn.IFS(G426&lt;200,"&lt;₹200",G426&lt;=500,"₹200-₹500",G426&gt;500,"&gt;₹500")</f>
        <v>&gt;₹500</v>
      </c>
      <c r="R426" t="s">
        <v>6412</v>
      </c>
      <c r="S426" t="s">
        <v>6416</v>
      </c>
      <c r="T426" t="s">
        <v>6417</v>
      </c>
    </row>
    <row r="427" spans="1:20" x14ac:dyDescent="0.25">
      <c r="A427" t="s">
        <v>5314</v>
      </c>
      <c r="B427" t="s">
        <v>5315</v>
      </c>
      <c r="C427" t="s">
        <v>13075</v>
      </c>
      <c r="D427" t="s">
        <v>13122</v>
      </c>
      <c r="E427" t="s">
        <v>13123</v>
      </c>
      <c r="F427" t="s">
        <v>13124</v>
      </c>
      <c r="G427" s="17">
        <v>1499</v>
      </c>
      <c r="H427" s="17">
        <v>8999</v>
      </c>
      <c r="I427" s="8">
        <v>0.83</v>
      </c>
      <c r="J427" s="8" t="str">
        <f t="shared" si="28"/>
        <v>Yes</v>
      </c>
      <c r="K427" s="9">
        <v>3.7</v>
      </c>
      <c r="L427" s="9">
        <v>4</v>
      </c>
      <c r="M427" s="9">
        <f t="shared" si="32"/>
        <v>3.7478260869565219</v>
      </c>
      <c r="N427" s="4">
        <v>28324</v>
      </c>
      <c r="O427" s="4">
        <f t="shared" si="29"/>
        <v>16.685958564250196</v>
      </c>
      <c r="P427" s="18">
        <f t="shared" si="30"/>
        <v>42457676</v>
      </c>
      <c r="Q427" s="15" t="str" cm="1">
        <f t="array" ref="Q427">_xlfn.IFS(G427&lt;200,"&lt;₹200",G427&lt;=500,"₹200-₹500",G427&gt;500,"&gt;₹500")</f>
        <v>&gt;₹500</v>
      </c>
      <c r="R427" t="s">
        <v>5316</v>
      </c>
      <c r="S427" t="s">
        <v>5320</v>
      </c>
      <c r="T427" t="s">
        <v>5321</v>
      </c>
    </row>
    <row r="428" spans="1:20" x14ac:dyDescent="0.25">
      <c r="A428" t="s">
        <v>1641</v>
      </c>
      <c r="B428" t="s">
        <v>1642</v>
      </c>
      <c r="C428" t="s">
        <v>13084</v>
      </c>
      <c r="D428" t="s">
        <v>13085</v>
      </c>
      <c r="E428" t="s">
        <v>13086</v>
      </c>
      <c r="F428" t="s">
        <v>13087</v>
      </c>
      <c r="G428" s="17">
        <v>299</v>
      </c>
      <c r="H428" s="17">
        <v>485</v>
      </c>
      <c r="I428" s="8">
        <v>0.38</v>
      </c>
      <c r="J428" s="8" t="str">
        <f t="shared" si="28"/>
        <v>No</v>
      </c>
      <c r="K428" s="9">
        <v>4.3</v>
      </c>
      <c r="L428" s="9">
        <v>4</v>
      </c>
      <c r="M428" s="9">
        <f t="shared" si="32"/>
        <v>4.1287878787878807</v>
      </c>
      <c r="N428" s="4">
        <v>10911</v>
      </c>
      <c r="O428" s="4">
        <f t="shared" si="29"/>
        <v>16.671650566176222</v>
      </c>
      <c r="P428" s="18">
        <f t="shared" si="30"/>
        <v>3262389</v>
      </c>
      <c r="Q428" s="15" t="str" cm="1">
        <f t="array" ref="Q428">_xlfn.IFS(G428&lt;200,"&lt;₹200",G428&lt;=500,"₹200-₹500",G428&gt;500,"&gt;₹500")</f>
        <v>₹200-₹500</v>
      </c>
      <c r="R428" t="s">
        <v>1643</v>
      </c>
      <c r="S428" t="s">
        <v>1647</v>
      </c>
      <c r="T428" t="s">
        <v>1648</v>
      </c>
    </row>
    <row r="429" spans="1:20" x14ac:dyDescent="0.25">
      <c r="A429" t="s">
        <v>5430</v>
      </c>
      <c r="B429" t="s">
        <v>5431</v>
      </c>
      <c r="C429" t="s">
        <v>13084</v>
      </c>
      <c r="D429" t="s">
        <v>13088</v>
      </c>
      <c r="E429" t="s">
        <v>13179</v>
      </c>
      <c r="F429" t="s">
        <v>13179</v>
      </c>
      <c r="G429" s="17">
        <v>1199</v>
      </c>
      <c r="H429" s="17">
        <v>3490</v>
      </c>
      <c r="I429" s="8">
        <v>0.66</v>
      </c>
      <c r="J429" s="8" t="str">
        <f t="shared" si="28"/>
        <v>Yes</v>
      </c>
      <c r="K429" s="9">
        <v>4.0999999999999996</v>
      </c>
      <c r="L429" s="9">
        <v>4</v>
      </c>
      <c r="M429" s="9">
        <f t="shared" si="32"/>
        <v>4.0999999999999996</v>
      </c>
      <c r="N429" s="4">
        <v>11716</v>
      </c>
      <c r="O429" s="4">
        <f t="shared" si="29"/>
        <v>16.6821473626811</v>
      </c>
      <c r="P429" s="18">
        <f t="shared" si="30"/>
        <v>14047484</v>
      </c>
      <c r="Q429" s="15" t="str" cm="1">
        <f t="array" ref="Q429">_xlfn.IFS(G429&lt;200,"&lt;₹200",G429&lt;=500,"₹200-₹500",G429&gt;500,"&gt;₹500")</f>
        <v>&gt;₹500</v>
      </c>
      <c r="R429" t="s">
        <v>5433</v>
      </c>
      <c r="S429" t="s">
        <v>5437</v>
      </c>
      <c r="T429" t="s">
        <v>5438</v>
      </c>
    </row>
    <row r="430" spans="1:20" x14ac:dyDescent="0.25">
      <c r="A430" t="s">
        <v>213</v>
      </c>
      <c r="B430" t="s">
        <v>214</v>
      </c>
      <c r="C430" t="s">
        <v>13075</v>
      </c>
      <c r="D430" t="s">
        <v>13091</v>
      </c>
      <c r="E430" t="s">
        <v>13092</v>
      </c>
      <c r="F430" t="s">
        <v>13087</v>
      </c>
      <c r="G430" s="17">
        <v>279</v>
      </c>
      <c r="H430" s="17">
        <v>499</v>
      </c>
      <c r="I430" s="8">
        <v>0.44</v>
      </c>
      <c r="J430" s="8" t="str">
        <f t="shared" si="28"/>
        <v>No</v>
      </c>
      <c r="K430" s="9">
        <v>3.7</v>
      </c>
      <c r="L430" s="9">
        <v>4</v>
      </c>
      <c r="M430" s="9">
        <f t="shared" si="32"/>
        <v>4.1274809160305352</v>
      </c>
      <c r="N430" s="4">
        <v>10962</v>
      </c>
      <c r="O430" s="4">
        <f t="shared" si="29"/>
        <v>16.674731558843504</v>
      </c>
      <c r="P430" s="18">
        <f t="shared" si="30"/>
        <v>3058398</v>
      </c>
      <c r="Q430" s="15" t="str" cm="1">
        <f t="array" ref="Q430">_xlfn.IFS(G430&lt;200,"&lt;₹200",G430&lt;=500,"₹200-₹500",G430&gt;500,"&gt;₹500")</f>
        <v>₹200-₹500</v>
      </c>
      <c r="R430" t="s">
        <v>215</v>
      </c>
      <c r="S430" t="s">
        <v>219</v>
      </c>
      <c r="T430" t="s">
        <v>220</v>
      </c>
    </row>
    <row r="431" spans="1:20" x14ac:dyDescent="0.25">
      <c r="A431" t="s">
        <v>9211</v>
      </c>
      <c r="B431" t="s">
        <v>9212</v>
      </c>
      <c r="C431" t="s">
        <v>13156</v>
      </c>
      <c r="D431" t="s">
        <v>13247</v>
      </c>
      <c r="E431" t="s">
        <v>13248</v>
      </c>
      <c r="F431" t="s">
        <v>13262</v>
      </c>
      <c r="G431" s="17">
        <v>3249</v>
      </c>
      <c r="H431" s="17">
        <v>6295</v>
      </c>
      <c r="I431" s="8">
        <v>0.48</v>
      </c>
      <c r="J431" s="8" t="str">
        <f t="shared" si="28"/>
        <v>No</v>
      </c>
      <c r="K431" s="9">
        <v>3.8</v>
      </c>
      <c r="L431" s="9">
        <v>4</v>
      </c>
      <c r="M431" s="9">
        <f t="shared" si="32"/>
        <v>4.019047619047619</v>
      </c>
      <c r="N431" s="4">
        <v>14062</v>
      </c>
      <c r="O431" s="4">
        <f t="shared" si="29"/>
        <v>16.671322916131214</v>
      </c>
      <c r="P431" s="18">
        <f t="shared" si="30"/>
        <v>45687438</v>
      </c>
      <c r="Q431" s="15" t="str" cm="1">
        <f t="array" ref="Q431">_xlfn.IFS(G431&lt;200,"&lt;₹200",G431&lt;=500,"₹200-₹500",G431&gt;500,"&gt;₹500")</f>
        <v>&gt;₹500</v>
      </c>
      <c r="R431" t="s">
        <v>9213</v>
      </c>
      <c r="S431" t="s">
        <v>9217</v>
      </c>
      <c r="T431" t="s">
        <v>9218</v>
      </c>
    </row>
    <row r="432" spans="1:20" x14ac:dyDescent="0.25">
      <c r="A432" t="s">
        <v>9549</v>
      </c>
      <c r="B432" t="s">
        <v>9550</v>
      </c>
      <c r="C432" t="s">
        <v>13156</v>
      </c>
      <c r="D432" t="s">
        <v>13247</v>
      </c>
      <c r="E432" t="s">
        <v>13248</v>
      </c>
      <c r="F432" t="s">
        <v>13249</v>
      </c>
      <c r="G432" s="17">
        <v>1499</v>
      </c>
      <c r="H432" s="17">
        <v>1775</v>
      </c>
      <c r="I432" s="8">
        <v>0.16</v>
      </c>
      <c r="J432" s="8" t="str">
        <f t="shared" si="28"/>
        <v>No</v>
      </c>
      <c r="K432" s="9">
        <v>3.9</v>
      </c>
      <c r="L432" s="9">
        <v>4</v>
      </c>
      <c r="M432" s="9">
        <f t="shared" si="32"/>
        <v>4</v>
      </c>
      <c r="N432" s="4">
        <v>14667</v>
      </c>
      <c r="O432" s="4">
        <f t="shared" si="29"/>
        <v>16.665483605154261</v>
      </c>
      <c r="P432" s="18">
        <f t="shared" si="30"/>
        <v>21985833</v>
      </c>
      <c r="Q432" s="15" t="str" cm="1">
        <f t="array" ref="Q432">_xlfn.IFS(G432&lt;200,"&lt;₹200",G432&lt;=500,"₹200-₹500",G432&gt;500,"&gt;₹500")</f>
        <v>&gt;₹500</v>
      </c>
      <c r="R432" t="s">
        <v>9551</v>
      </c>
      <c r="S432" t="s">
        <v>9555</v>
      </c>
      <c r="T432" t="s">
        <v>9556</v>
      </c>
    </row>
    <row r="433" spans="1:20" x14ac:dyDescent="0.25">
      <c r="A433" t="s">
        <v>6690</v>
      </c>
      <c r="B433" t="s">
        <v>6691</v>
      </c>
      <c r="C433" t="s">
        <v>13075</v>
      </c>
      <c r="D433" t="s">
        <v>13098</v>
      </c>
      <c r="E433" t="s">
        <v>13108</v>
      </c>
      <c r="F433" t="s">
        <v>13198</v>
      </c>
      <c r="G433" s="17">
        <v>999</v>
      </c>
      <c r="H433" s="17">
        <v>2490</v>
      </c>
      <c r="I433" s="8">
        <v>0.6</v>
      </c>
      <c r="J433" s="8" t="str">
        <f t="shared" si="28"/>
        <v>Yes</v>
      </c>
      <c r="K433" s="9">
        <v>4.0999999999999996</v>
      </c>
      <c r="L433" s="9">
        <v>4</v>
      </c>
      <c r="M433" s="9">
        <f t="shared" si="32"/>
        <v>3.9</v>
      </c>
      <c r="N433" s="4">
        <v>18331</v>
      </c>
      <c r="O433" s="4">
        <f t="shared" si="29"/>
        <v>16.626518409433722</v>
      </c>
      <c r="P433" s="18">
        <f t="shared" si="30"/>
        <v>18312669</v>
      </c>
      <c r="Q433" s="15" t="str" cm="1">
        <f t="array" ref="Q433">_xlfn.IFS(G433&lt;200,"&lt;₹200",G433&lt;=500,"₹200-₹500",G433&gt;500,"&gt;₹500")</f>
        <v>&gt;₹500</v>
      </c>
      <c r="R433" t="s">
        <v>6692</v>
      </c>
      <c r="S433" t="s">
        <v>6696</v>
      </c>
      <c r="T433" t="s">
        <v>6697</v>
      </c>
    </row>
    <row r="434" spans="1:20" x14ac:dyDescent="0.25">
      <c r="A434" t="s">
        <v>9642</v>
      </c>
      <c r="B434" t="s">
        <v>9643</v>
      </c>
      <c r="C434" t="s">
        <v>13156</v>
      </c>
      <c r="D434" t="s">
        <v>13247</v>
      </c>
      <c r="E434" t="s">
        <v>13287</v>
      </c>
      <c r="F434" t="s">
        <v>13289</v>
      </c>
      <c r="G434" s="17">
        <v>1130</v>
      </c>
      <c r="H434" s="17">
        <v>1130</v>
      </c>
      <c r="I434" s="8">
        <v>0</v>
      </c>
      <c r="J434" s="8" t="str">
        <f t="shared" si="28"/>
        <v>No</v>
      </c>
      <c r="K434" s="9">
        <v>4.2</v>
      </c>
      <c r="L434" s="9">
        <v>4</v>
      </c>
      <c r="M434" s="9">
        <f t="shared" si="32"/>
        <v>4.0333333333333341</v>
      </c>
      <c r="N434" s="4">
        <v>13250</v>
      </c>
      <c r="O434" s="4">
        <f t="shared" si="29"/>
        <v>16.626402904378153</v>
      </c>
      <c r="P434" s="18">
        <f t="shared" si="30"/>
        <v>14972500</v>
      </c>
      <c r="Q434" s="15" t="str" cm="1">
        <f t="array" ref="Q434">_xlfn.IFS(G434&lt;200,"&lt;₹200",G434&lt;=500,"₹200-₹500",G434&gt;500,"&gt;₹500")</f>
        <v>&gt;₹500</v>
      </c>
      <c r="R434" t="s">
        <v>9645</v>
      </c>
      <c r="S434" t="s">
        <v>9649</v>
      </c>
      <c r="T434" t="s">
        <v>9650</v>
      </c>
    </row>
    <row r="435" spans="1:20" x14ac:dyDescent="0.25">
      <c r="A435" t="s">
        <v>2299</v>
      </c>
      <c r="B435" t="s">
        <v>2300</v>
      </c>
      <c r="C435" t="s">
        <v>13084</v>
      </c>
      <c r="D435" t="s">
        <v>13085</v>
      </c>
      <c r="E435" t="s">
        <v>13086</v>
      </c>
      <c r="F435" t="s">
        <v>13087</v>
      </c>
      <c r="G435" s="17">
        <v>325</v>
      </c>
      <c r="H435" s="17">
        <v>1099</v>
      </c>
      <c r="I435" s="8">
        <v>0.7</v>
      </c>
      <c r="J435" s="8" t="str">
        <f t="shared" si="28"/>
        <v>Yes</v>
      </c>
      <c r="K435" s="9">
        <v>4.2</v>
      </c>
      <c r="L435" s="9">
        <v>4</v>
      </c>
      <c r="M435" s="9">
        <f t="shared" si="32"/>
        <v>4.1307692307692321</v>
      </c>
      <c r="N435" s="4">
        <v>10576</v>
      </c>
      <c r="O435" s="4">
        <f t="shared" si="29"/>
        <v>16.623712806443947</v>
      </c>
      <c r="P435" s="18">
        <f t="shared" si="30"/>
        <v>3437200</v>
      </c>
      <c r="Q435" s="15" t="str" cm="1">
        <f t="array" ref="Q435">_xlfn.IFS(G435&lt;200,"&lt;₹200",G435&lt;=500,"₹200-₹500",G435&gt;500,"&gt;₹500")</f>
        <v>₹200-₹500</v>
      </c>
      <c r="R435" t="s">
        <v>2301</v>
      </c>
      <c r="S435" t="s">
        <v>794</v>
      </c>
      <c r="T435" t="s">
        <v>795</v>
      </c>
    </row>
    <row r="436" spans="1:20" x14ac:dyDescent="0.25">
      <c r="A436" t="s">
        <v>788</v>
      </c>
      <c r="B436" t="s">
        <v>789</v>
      </c>
      <c r="C436" t="s">
        <v>13084</v>
      </c>
      <c r="D436" t="s">
        <v>13085</v>
      </c>
      <c r="E436" t="s">
        <v>13086</v>
      </c>
      <c r="F436" t="s">
        <v>13087</v>
      </c>
      <c r="G436" s="17">
        <v>325</v>
      </c>
      <c r="H436" s="17">
        <v>1299</v>
      </c>
      <c r="I436" s="8">
        <v>0.75</v>
      </c>
      <c r="J436" s="8" t="str">
        <f t="shared" si="28"/>
        <v>Yes</v>
      </c>
      <c r="K436" s="9">
        <v>4.2</v>
      </c>
      <c r="L436" s="9">
        <v>4</v>
      </c>
      <c r="M436" s="9">
        <f t="shared" si="32"/>
        <v>4.1302325581395349</v>
      </c>
      <c r="N436" s="4">
        <v>10576</v>
      </c>
      <c r="O436" s="4">
        <f t="shared" si="29"/>
        <v>16.621553041235881</v>
      </c>
      <c r="P436" s="18">
        <f t="shared" si="30"/>
        <v>3437200</v>
      </c>
      <c r="Q436" s="15" t="str" cm="1">
        <f t="array" ref="Q436">_xlfn.IFS(G436&lt;200,"&lt;₹200",G436&lt;=500,"₹200-₹500",G436&gt;500,"&gt;₹500")</f>
        <v>₹200-₹500</v>
      </c>
      <c r="R436" t="s">
        <v>790</v>
      </c>
      <c r="S436" t="s">
        <v>794</v>
      </c>
      <c r="T436" t="s">
        <v>795</v>
      </c>
    </row>
    <row r="437" spans="1:20" x14ac:dyDescent="0.25">
      <c r="A437" t="s">
        <v>1402</v>
      </c>
      <c r="B437" t="s">
        <v>1403</v>
      </c>
      <c r="C437" t="s">
        <v>13075</v>
      </c>
      <c r="D437" t="s">
        <v>13091</v>
      </c>
      <c r="E437" t="s">
        <v>13101</v>
      </c>
      <c r="F437" t="s">
        <v>13101</v>
      </c>
      <c r="G437" s="17">
        <v>9490</v>
      </c>
      <c r="H437" s="17">
        <v>15990</v>
      </c>
      <c r="I437" s="8">
        <v>0.41</v>
      </c>
      <c r="J437" s="8" t="str">
        <f t="shared" si="28"/>
        <v>No</v>
      </c>
      <c r="K437" s="9">
        <v>3.9</v>
      </c>
      <c r="L437" s="9">
        <v>4</v>
      </c>
      <c r="M437" s="9">
        <f t="shared" si="32"/>
        <v>4.1333333333333337</v>
      </c>
      <c r="N437" s="4">
        <v>10480</v>
      </c>
      <c r="O437" s="4">
        <f t="shared" si="29"/>
        <v>16.617664580066695</v>
      </c>
      <c r="P437" s="18">
        <f t="shared" si="30"/>
        <v>99455200</v>
      </c>
      <c r="Q437" s="15" t="str" cm="1">
        <f t="array" ref="Q437">_xlfn.IFS(G437&lt;200,"&lt;₹200",G437&lt;=500,"₹200-₹500",G437&gt;500,"&gt;₹500")</f>
        <v>&gt;₹500</v>
      </c>
      <c r="R437" t="s">
        <v>1405</v>
      </c>
      <c r="S437" t="s">
        <v>1409</v>
      </c>
      <c r="T437" t="s">
        <v>1410</v>
      </c>
    </row>
    <row r="438" spans="1:20" x14ac:dyDescent="0.25">
      <c r="A438" t="s">
        <v>11144</v>
      </c>
      <c r="B438" t="s">
        <v>11145</v>
      </c>
      <c r="C438" t="s">
        <v>13156</v>
      </c>
      <c r="D438" t="s">
        <v>13250</v>
      </c>
      <c r="E438" t="s">
        <v>13263</v>
      </c>
      <c r="F438" t="s">
        <v>13265</v>
      </c>
      <c r="G438" s="17">
        <v>6800</v>
      </c>
      <c r="H438" s="17">
        <v>11500</v>
      </c>
      <c r="I438" s="8">
        <v>0.41</v>
      </c>
      <c r="J438" s="8" t="str">
        <f t="shared" si="28"/>
        <v>No</v>
      </c>
      <c r="K438" s="9">
        <v>4.0999999999999996</v>
      </c>
      <c r="L438" s="9">
        <v>4</v>
      </c>
      <c r="M438" s="9">
        <f t="shared" si="32"/>
        <v>4.1400000000000006</v>
      </c>
      <c r="N438" s="4">
        <v>10308</v>
      </c>
      <c r="O438" s="4">
        <f t="shared" si="29"/>
        <v>16.614716474045185</v>
      </c>
      <c r="P438" s="18">
        <f t="shared" si="30"/>
        <v>70094400</v>
      </c>
      <c r="Q438" s="15" t="str" cm="1">
        <f t="array" ref="Q438">_xlfn.IFS(G438&lt;200,"&lt;₹200",G438&lt;=500,"₹200-₹500",G438&gt;500,"&gt;₹500")</f>
        <v>&gt;₹500</v>
      </c>
      <c r="R438" t="s">
        <v>11146</v>
      </c>
      <c r="S438" t="s">
        <v>11150</v>
      </c>
      <c r="T438" t="s">
        <v>11151</v>
      </c>
    </row>
    <row r="439" spans="1:20" x14ac:dyDescent="0.25">
      <c r="A439" t="s">
        <v>8760</v>
      </c>
      <c r="B439" t="s">
        <v>8761</v>
      </c>
      <c r="C439" t="s">
        <v>13156</v>
      </c>
      <c r="D439" t="s">
        <v>13247</v>
      </c>
      <c r="E439" t="s">
        <v>13248</v>
      </c>
      <c r="F439" t="s">
        <v>13249</v>
      </c>
      <c r="G439" s="17">
        <v>1199</v>
      </c>
      <c r="H439" s="17">
        <v>2000</v>
      </c>
      <c r="I439" s="8">
        <v>0.4</v>
      </c>
      <c r="J439" s="8" t="str">
        <f t="shared" si="28"/>
        <v>No</v>
      </c>
      <c r="K439" s="9">
        <v>4</v>
      </c>
      <c r="L439" s="9">
        <v>4</v>
      </c>
      <c r="M439" s="9">
        <f t="shared" si="32"/>
        <v>4.0041666666666673</v>
      </c>
      <c r="N439" s="4">
        <v>14030</v>
      </c>
      <c r="O439" s="4">
        <f t="shared" si="29"/>
        <v>16.605634034448617</v>
      </c>
      <c r="P439" s="18">
        <f t="shared" si="30"/>
        <v>16821970</v>
      </c>
      <c r="Q439" s="15" t="str" cm="1">
        <f t="array" ref="Q439">_xlfn.IFS(G439&lt;200,"&lt;₹200",G439&lt;=500,"₹200-₹500",G439&gt;500,"&gt;₹500")</f>
        <v>&gt;₹500</v>
      </c>
      <c r="R439" t="s">
        <v>8763</v>
      </c>
      <c r="S439" t="s">
        <v>8767</v>
      </c>
      <c r="T439" t="s">
        <v>8768</v>
      </c>
    </row>
    <row r="440" spans="1:20" x14ac:dyDescent="0.25">
      <c r="A440" t="s">
        <v>5764</v>
      </c>
      <c r="B440" t="s">
        <v>5765</v>
      </c>
      <c r="C440" t="s">
        <v>13075</v>
      </c>
      <c r="D440" t="s">
        <v>13161</v>
      </c>
      <c r="E440" t="s">
        <v>13092</v>
      </c>
      <c r="F440" t="s">
        <v>13185</v>
      </c>
      <c r="G440" s="17">
        <v>549</v>
      </c>
      <c r="H440" s="17">
        <v>549</v>
      </c>
      <c r="I440" s="8">
        <v>0</v>
      </c>
      <c r="J440" s="8" t="str">
        <f t="shared" si="28"/>
        <v>No</v>
      </c>
      <c r="K440" s="9">
        <v>4.5</v>
      </c>
      <c r="L440" s="9">
        <v>5</v>
      </c>
      <c r="M440" s="9">
        <f t="shared" si="32"/>
        <v>4.5</v>
      </c>
      <c r="N440" s="4">
        <v>4875</v>
      </c>
      <c r="O440" s="4">
        <f t="shared" si="29"/>
        <v>16.596286636258551</v>
      </c>
      <c r="P440" s="18">
        <f t="shared" si="30"/>
        <v>2676375</v>
      </c>
      <c r="Q440" s="15" t="str" cm="1">
        <f t="array" ref="Q440">_xlfn.IFS(G440&lt;200,"&lt;₹200",G440&lt;=500,"₹200-₹500",G440&gt;500,"&gt;₹500")</f>
        <v>&gt;₹500</v>
      </c>
      <c r="R440" t="s">
        <v>5767</v>
      </c>
      <c r="S440" t="s">
        <v>5771</v>
      </c>
      <c r="T440" t="s">
        <v>5772</v>
      </c>
    </row>
    <row r="441" spans="1:20" x14ac:dyDescent="0.25">
      <c r="A441" t="s">
        <v>6865</v>
      </c>
      <c r="B441" t="s">
        <v>6866</v>
      </c>
      <c r="C441" t="s">
        <v>13152</v>
      </c>
      <c r="D441" t="s">
        <v>13153</v>
      </c>
      <c r="E441" t="s">
        <v>13154</v>
      </c>
      <c r="F441" t="s">
        <v>13155</v>
      </c>
      <c r="G441" s="17">
        <v>90</v>
      </c>
      <c r="H441" s="17">
        <v>175</v>
      </c>
      <c r="I441" s="8">
        <v>0.49</v>
      </c>
      <c r="J441" s="8" t="str">
        <f t="shared" si="28"/>
        <v>No</v>
      </c>
      <c r="K441" s="9">
        <v>4.4000000000000004</v>
      </c>
      <c r="L441" s="9">
        <v>4</v>
      </c>
      <c r="M441" s="9">
        <f t="shared" si="32"/>
        <v>4.2863636363636362</v>
      </c>
      <c r="N441" s="4">
        <v>7429</v>
      </c>
      <c r="O441" s="4">
        <f t="shared" si="29"/>
        <v>16.592465688073737</v>
      </c>
      <c r="P441" s="18">
        <f t="shared" si="30"/>
        <v>668610</v>
      </c>
      <c r="Q441" s="15" t="str" cm="1">
        <f t="array" ref="Q441">_xlfn.IFS(G441&lt;200,"&lt;₹200",G441&lt;=500,"₹200-₹500",G441&gt;500,"&gt;₹500")</f>
        <v>&lt;₹200</v>
      </c>
      <c r="R441" t="s">
        <v>6867</v>
      </c>
      <c r="S441" t="s">
        <v>6871</v>
      </c>
      <c r="T441" t="s">
        <v>6872</v>
      </c>
    </row>
    <row r="442" spans="1:20" x14ac:dyDescent="0.25">
      <c r="A442" t="s">
        <v>8028</v>
      </c>
      <c r="B442" t="s">
        <v>8029</v>
      </c>
      <c r="C442" t="s">
        <v>13084</v>
      </c>
      <c r="D442" t="s">
        <v>13088</v>
      </c>
      <c r="E442" t="s">
        <v>13179</v>
      </c>
      <c r="F442" t="s">
        <v>13179</v>
      </c>
      <c r="G442" s="17">
        <v>1565</v>
      </c>
      <c r="H442" s="17">
        <v>2999</v>
      </c>
      <c r="I442" s="8">
        <v>0.48</v>
      </c>
      <c r="J442" s="8" t="str">
        <f t="shared" si="28"/>
        <v>No</v>
      </c>
      <c r="K442" s="9">
        <v>4</v>
      </c>
      <c r="L442" s="9">
        <v>4</v>
      </c>
      <c r="M442" s="9">
        <f t="shared" si="32"/>
        <v>4.0999999999999996</v>
      </c>
      <c r="N442" s="4">
        <v>11113</v>
      </c>
      <c r="O442" s="4">
        <f t="shared" si="29"/>
        <v>16.588068609042374</v>
      </c>
      <c r="P442" s="18">
        <f t="shared" si="30"/>
        <v>17391845</v>
      </c>
      <c r="Q442" s="15" t="str" cm="1">
        <f t="array" ref="Q442">_xlfn.IFS(G442&lt;200,"&lt;₹200",G442&lt;=500,"₹200-₹500",G442&gt;500,"&gt;₹500")</f>
        <v>&gt;₹500</v>
      </c>
      <c r="R442" t="s">
        <v>8030</v>
      </c>
      <c r="S442" t="s">
        <v>8034</v>
      </c>
      <c r="T442" t="s">
        <v>8035</v>
      </c>
    </row>
    <row r="443" spans="1:20" x14ac:dyDescent="0.25">
      <c r="A443" t="s">
        <v>5421</v>
      </c>
      <c r="B443" t="s">
        <v>5422</v>
      </c>
      <c r="C443" t="s">
        <v>13084</v>
      </c>
      <c r="D443" t="s">
        <v>13085</v>
      </c>
      <c r="E443" t="s">
        <v>13141</v>
      </c>
      <c r="F443" t="s">
        <v>13142</v>
      </c>
      <c r="G443" s="17">
        <v>681</v>
      </c>
      <c r="H443" s="17">
        <v>1199</v>
      </c>
      <c r="I443" s="8">
        <v>0.43</v>
      </c>
      <c r="J443" s="8" t="str">
        <f t="shared" si="28"/>
        <v>No</v>
      </c>
      <c r="K443" s="9">
        <v>4.2</v>
      </c>
      <c r="L443" s="9">
        <v>4</v>
      </c>
      <c r="M443" s="9">
        <f t="shared" si="32"/>
        <v>4.2333333333333334</v>
      </c>
      <c r="N443" s="4">
        <v>8258</v>
      </c>
      <c r="O443" s="4">
        <f t="shared" si="29"/>
        <v>16.581659606545003</v>
      </c>
      <c r="P443" s="18">
        <f t="shared" si="30"/>
        <v>5623698</v>
      </c>
      <c r="Q443" s="15" t="str" cm="1">
        <f t="array" ref="Q443">_xlfn.IFS(G443&lt;200,"&lt;₹200",G443&lt;=500,"₹200-₹500",G443&gt;500,"&gt;₹500")</f>
        <v>&gt;₹500</v>
      </c>
      <c r="R443" t="s">
        <v>5423</v>
      </c>
      <c r="S443" t="s">
        <v>5427</v>
      </c>
      <c r="T443" t="s">
        <v>13048</v>
      </c>
    </row>
    <row r="444" spans="1:20" x14ac:dyDescent="0.25">
      <c r="A444" t="s">
        <v>5154</v>
      </c>
      <c r="B444" t="s">
        <v>5155</v>
      </c>
      <c r="C444" t="s">
        <v>13084</v>
      </c>
      <c r="D444" t="s">
        <v>13085</v>
      </c>
      <c r="E444" t="s">
        <v>13141</v>
      </c>
      <c r="F444" t="s">
        <v>13159</v>
      </c>
      <c r="G444" s="17">
        <v>699</v>
      </c>
      <c r="H444" s="17">
        <v>999</v>
      </c>
      <c r="I444" s="8">
        <v>0.3</v>
      </c>
      <c r="J444" s="8" t="str">
        <f t="shared" si="28"/>
        <v>No</v>
      </c>
      <c r="K444" s="9">
        <v>3.5</v>
      </c>
      <c r="L444" s="9">
        <v>4</v>
      </c>
      <c r="M444" s="9">
        <f t="shared" si="32"/>
        <v>3.9599999999999995</v>
      </c>
      <c r="N444" s="4">
        <v>15295</v>
      </c>
      <c r="O444" s="4">
        <f t="shared" si="29"/>
        <v>16.570928384730816</v>
      </c>
      <c r="P444" s="18">
        <f t="shared" si="30"/>
        <v>10691205</v>
      </c>
      <c r="Q444" s="15" t="str" cm="1">
        <f t="array" ref="Q444">_xlfn.IFS(G444&lt;200,"&lt;₹200",G444&lt;=500,"₹200-₹500",G444&gt;500,"&gt;₹500")</f>
        <v>&gt;₹500</v>
      </c>
      <c r="R444" t="s">
        <v>5156</v>
      </c>
      <c r="S444" t="s">
        <v>5160</v>
      </c>
      <c r="T444" t="s">
        <v>5161</v>
      </c>
    </row>
    <row r="445" spans="1:20" x14ac:dyDescent="0.25">
      <c r="A445" t="s">
        <v>1983</v>
      </c>
      <c r="B445" t="s">
        <v>1984</v>
      </c>
      <c r="C445" t="s">
        <v>13075</v>
      </c>
      <c r="D445" t="s">
        <v>13091</v>
      </c>
      <c r="E445" t="s">
        <v>13103</v>
      </c>
      <c r="F445" t="s">
        <v>13104</v>
      </c>
      <c r="G445" s="17">
        <v>1249</v>
      </c>
      <c r="H445" s="17">
        <v>2299</v>
      </c>
      <c r="I445" s="8">
        <v>0.46</v>
      </c>
      <c r="J445" s="8" t="str">
        <f t="shared" si="28"/>
        <v>No</v>
      </c>
      <c r="K445" s="9">
        <v>4.3</v>
      </c>
      <c r="L445" s="9">
        <v>4</v>
      </c>
      <c r="M445" s="9">
        <f t="shared" si="32"/>
        <v>4.2666666666666666</v>
      </c>
      <c r="N445" s="4">
        <v>7636</v>
      </c>
      <c r="O445" s="4">
        <f t="shared" si="29"/>
        <v>16.567137239904422</v>
      </c>
      <c r="P445" s="18">
        <f t="shared" si="30"/>
        <v>9537364</v>
      </c>
      <c r="Q445" s="15" t="str" cm="1">
        <f t="array" ref="Q445">_xlfn.IFS(G445&lt;200,"&lt;₹200",G445&lt;=500,"₹200-₹500",G445&gt;500,"&gt;₹500")</f>
        <v>&gt;₹500</v>
      </c>
      <c r="R445" t="s">
        <v>1986</v>
      </c>
      <c r="S445" t="s">
        <v>1990</v>
      </c>
      <c r="T445" t="s">
        <v>1991</v>
      </c>
    </row>
    <row r="446" spans="1:20" x14ac:dyDescent="0.25">
      <c r="A446" t="s">
        <v>7325</v>
      </c>
      <c r="B446" t="s">
        <v>7326</v>
      </c>
      <c r="C446" t="s">
        <v>13084</v>
      </c>
      <c r="D446" t="s">
        <v>13085</v>
      </c>
      <c r="E446" t="s">
        <v>13196</v>
      </c>
      <c r="F446" t="s">
        <v>13206</v>
      </c>
      <c r="G446" s="17">
        <v>1890</v>
      </c>
      <c r="H446" s="17">
        <v>5490</v>
      </c>
      <c r="I446" s="8">
        <v>0.66</v>
      </c>
      <c r="J446" s="8" t="str">
        <f t="shared" si="28"/>
        <v>Yes</v>
      </c>
      <c r="K446" s="9">
        <v>4.0999999999999996</v>
      </c>
      <c r="L446" s="9">
        <v>4</v>
      </c>
      <c r="M446" s="9">
        <f t="shared" si="32"/>
        <v>4.0999999999999996</v>
      </c>
      <c r="N446" s="4">
        <v>10976</v>
      </c>
      <c r="O446" s="4">
        <f t="shared" si="29"/>
        <v>16.565983023245703</v>
      </c>
      <c r="P446" s="18">
        <f t="shared" si="30"/>
        <v>20744640</v>
      </c>
      <c r="Q446" s="15" t="str" cm="1">
        <f t="array" ref="Q446">_xlfn.IFS(G446&lt;200,"&lt;₹200",G446&lt;=500,"₹200-₹500",G446&gt;500,"&gt;₹500")</f>
        <v>&gt;₹500</v>
      </c>
      <c r="R446" t="s">
        <v>7327</v>
      </c>
      <c r="S446" t="s">
        <v>7331</v>
      </c>
      <c r="T446" t="s">
        <v>7332</v>
      </c>
    </row>
    <row r="447" spans="1:20" x14ac:dyDescent="0.25">
      <c r="A447" t="s">
        <v>5717</v>
      </c>
      <c r="B447" t="s">
        <v>5718</v>
      </c>
      <c r="C447" t="s">
        <v>13075</v>
      </c>
      <c r="D447" t="s">
        <v>13122</v>
      </c>
      <c r="E447" t="s">
        <v>13123</v>
      </c>
      <c r="F447" t="s">
        <v>13135</v>
      </c>
      <c r="G447" s="17">
        <v>745</v>
      </c>
      <c r="H447" s="17">
        <v>795</v>
      </c>
      <c r="I447" s="8">
        <v>0.06</v>
      </c>
      <c r="J447" s="8" t="str">
        <f t="shared" si="28"/>
        <v>No</v>
      </c>
      <c r="K447" s="9">
        <v>4</v>
      </c>
      <c r="L447" s="9">
        <v>4</v>
      </c>
      <c r="M447" s="9">
        <f t="shared" si="32"/>
        <v>4</v>
      </c>
      <c r="N447" s="4">
        <v>13797</v>
      </c>
      <c r="O447" s="4">
        <f t="shared" si="29"/>
        <v>16.559264562442305</v>
      </c>
      <c r="P447" s="18">
        <f t="shared" si="30"/>
        <v>10278765</v>
      </c>
      <c r="Q447" s="15" t="str" cm="1">
        <f t="array" ref="Q447">_xlfn.IFS(G447&lt;200,"&lt;₹200",G447&lt;=500,"₹200-₹500",G447&gt;500,"&gt;₹500")</f>
        <v>&gt;₹500</v>
      </c>
      <c r="R447" t="s">
        <v>5719</v>
      </c>
      <c r="S447" t="s">
        <v>5723</v>
      </c>
      <c r="T447" t="s">
        <v>5724</v>
      </c>
    </row>
    <row r="448" spans="1:20" x14ac:dyDescent="0.25">
      <c r="A448" t="s">
        <v>3542</v>
      </c>
      <c r="B448" t="s">
        <v>3543</v>
      </c>
      <c r="C448" t="s">
        <v>13075</v>
      </c>
      <c r="D448" t="s">
        <v>13113</v>
      </c>
      <c r="E448" t="s">
        <v>13117</v>
      </c>
      <c r="F448" t="s">
        <v>13118</v>
      </c>
      <c r="G448" s="17">
        <v>34999</v>
      </c>
      <c r="H448" s="17">
        <v>38999</v>
      </c>
      <c r="I448" s="8">
        <v>0.1</v>
      </c>
      <c r="J448" s="8" t="str">
        <f t="shared" si="28"/>
        <v>No</v>
      </c>
      <c r="K448" s="9">
        <v>4.2</v>
      </c>
      <c r="L448" s="9">
        <v>4</v>
      </c>
      <c r="M448" s="9">
        <f t="shared" si="32"/>
        <v>4.0949999999999998</v>
      </c>
      <c r="N448" s="4">
        <v>11029</v>
      </c>
      <c r="O448" s="4">
        <f t="shared" si="29"/>
        <v>16.554346723442581</v>
      </c>
      <c r="P448" s="18">
        <f t="shared" si="30"/>
        <v>386003971</v>
      </c>
      <c r="Q448" s="15" t="str" cm="1">
        <f t="array" ref="Q448">_xlfn.IFS(G448&lt;200,"&lt;₹200",G448&lt;=500,"₹200-₹500",G448&gt;500,"&gt;₹500")</f>
        <v>&gt;₹500</v>
      </c>
      <c r="R448" t="s">
        <v>3544</v>
      </c>
      <c r="S448" t="s">
        <v>3548</v>
      </c>
      <c r="T448" t="s">
        <v>3549</v>
      </c>
    </row>
    <row r="449" spans="1:20" x14ac:dyDescent="0.25">
      <c r="A449" t="s">
        <v>6440</v>
      </c>
      <c r="B449" t="s">
        <v>6441</v>
      </c>
      <c r="C449" t="s">
        <v>13075</v>
      </c>
      <c r="D449" t="s">
        <v>13122</v>
      </c>
      <c r="E449" t="s">
        <v>13123</v>
      </c>
      <c r="F449" t="s">
        <v>13124</v>
      </c>
      <c r="G449" s="17">
        <v>1199</v>
      </c>
      <c r="H449" s="17">
        <v>7999</v>
      </c>
      <c r="I449" s="8">
        <v>0.85</v>
      </c>
      <c r="J449" s="8" t="str">
        <f t="shared" si="28"/>
        <v>Yes</v>
      </c>
      <c r="K449" s="9">
        <v>3.6</v>
      </c>
      <c r="L449" s="9">
        <v>4</v>
      </c>
      <c r="M449" s="9">
        <f t="shared" si="32"/>
        <v>3.7500000000000004</v>
      </c>
      <c r="N449" s="4">
        <v>25910</v>
      </c>
      <c r="O449" s="4">
        <f t="shared" si="29"/>
        <v>16.550565653690278</v>
      </c>
      <c r="P449" s="18">
        <f t="shared" si="30"/>
        <v>31066090</v>
      </c>
      <c r="Q449" s="15" t="str" cm="1">
        <f t="array" ref="Q449">_xlfn.IFS(G449&lt;200,"&lt;₹200",G449&lt;=500,"₹200-₹500",G449&gt;500,"&gt;₹500")</f>
        <v>&gt;₹500</v>
      </c>
      <c r="R449" t="s">
        <v>6442</v>
      </c>
      <c r="S449" t="s">
        <v>6446</v>
      </c>
      <c r="T449" t="s">
        <v>6447</v>
      </c>
    </row>
    <row r="450" spans="1:20" x14ac:dyDescent="0.25">
      <c r="A450" t="s">
        <v>11746</v>
      </c>
      <c r="B450" t="s">
        <v>11747</v>
      </c>
      <c r="C450" t="s">
        <v>13156</v>
      </c>
      <c r="D450" t="s">
        <v>13247</v>
      </c>
      <c r="E450" t="s">
        <v>13254</v>
      </c>
      <c r="F450" t="s">
        <v>13272</v>
      </c>
      <c r="G450" s="17">
        <v>3799</v>
      </c>
      <c r="H450" s="17">
        <v>6000</v>
      </c>
      <c r="I450" s="8">
        <v>0.37</v>
      </c>
      <c r="J450" s="8" t="str">
        <f t="shared" ref="J450:J513" si="33">IF(I450&gt;=50%,"Yes","No")</f>
        <v>No</v>
      </c>
      <c r="K450" s="9">
        <v>4.2</v>
      </c>
      <c r="L450" s="9">
        <v>4</v>
      </c>
      <c r="M450" s="9">
        <f>AVERAGEIF(F450:F1800,F450,K450:K1800)</f>
        <v>4.0588235294117654</v>
      </c>
      <c r="N450" s="4">
        <v>11935</v>
      </c>
      <c r="O450" s="4">
        <f t="shared" ref="O450:O513" si="34">M450*LOG10(N450+1)</f>
        <v>16.547250464639585</v>
      </c>
      <c r="P450" s="18">
        <f t="shared" ref="P450:P513" si="35">G450*N450</f>
        <v>45341065</v>
      </c>
      <c r="Q450" s="15" t="str" cm="1">
        <f t="array" ref="Q450">_xlfn.IFS(G450&lt;200,"&lt;₹200",G450&lt;=500,"₹200-₹500",G450&gt;500,"&gt;₹500")</f>
        <v>&gt;₹500</v>
      </c>
      <c r="R450" t="s">
        <v>11748</v>
      </c>
      <c r="S450" t="s">
        <v>11752</v>
      </c>
      <c r="T450" t="s">
        <v>11753</v>
      </c>
    </row>
    <row r="451" spans="1:20" x14ac:dyDescent="0.25">
      <c r="A451" t="s">
        <v>7744</v>
      </c>
      <c r="B451" t="s">
        <v>7745</v>
      </c>
      <c r="C451" t="s">
        <v>13084</v>
      </c>
      <c r="D451" t="s">
        <v>13088</v>
      </c>
      <c r="E451" t="s">
        <v>13179</v>
      </c>
      <c r="F451" t="s">
        <v>13179</v>
      </c>
      <c r="G451" s="17">
        <v>1199</v>
      </c>
      <c r="H451" s="17">
        <v>2999</v>
      </c>
      <c r="I451" s="8">
        <v>0.6</v>
      </c>
      <c r="J451" s="8" t="str">
        <f t="shared" si="33"/>
        <v>Yes</v>
      </c>
      <c r="K451" s="9">
        <v>4.0999999999999996</v>
      </c>
      <c r="L451" s="9">
        <v>4</v>
      </c>
      <c r="M451" s="9">
        <f t="shared" ref="M451:M483" si="36">AVERAGEIF(F451:F1800,F451,K451:K1800)</f>
        <v>4.1333333333333329</v>
      </c>
      <c r="N451" s="4">
        <v>10725</v>
      </c>
      <c r="O451" s="4">
        <f t="shared" si="34"/>
        <v>16.659142876191801</v>
      </c>
      <c r="P451" s="18">
        <f t="shared" si="35"/>
        <v>12859275</v>
      </c>
      <c r="Q451" s="15" t="str" cm="1">
        <f t="array" ref="Q451">_xlfn.IFS(G451&lt;200,"&lt;₹200",G451&lt;=500,"₹200-₹500",G451&gt;500,"&gt;₹500")</f>
        <v>&gt;₹500</v>
      </c>
      <c r="R451" t="s">
        <v>7746</v>
      </c>
      <c r="S451" t="s">
        <v>7750</v>
      </c>
      <c r="T451" t="s">
        <v>13060</v>
      </c>
    </row>
    <row r="452" spans="1:20" x14ac:dyDescent="0.25">
      <c r="A452" t="s">
        <v>7481</v>
      </c>
      <c r="B452" t="s">
        <v>7482</v>
      </c>
      <c r="C452" t="s">
        <v>13075</v>
      </c>
      <c r="D452" t="s">
        <v>13113</v>
      </c>
      <c r="E452" t="s">
        <v>13114</v>
      </c>
      <c r="F452" t="s">
        <v>13133</v>
      </c>
      <c r="G452" s="17">
        <v>2025</v>
      </c>
      <c r="H452" s="17">
        <v>5999</v>
      </c>
      <c r="I452" s="8">
        <v>0.66</v>
      </c>
      <c r="J452" s="8" t="str">
        <f t="shared" si="33"/>
        <v>Yes</v>
      </c>
      <c r="K452" s="9">
        <v>4.2</v>
      </c>
      <c r="L452" s="9">
        <v>4</v>
      </c>
      <c r="M452" s="9">
        <f t="shared" si="36"/>
        <v>4.3499999999999996</v>
      </c>
      <c r="N452" s="4">
        <v>6233</v>
      </c>
      <c r="O452" s="4">
        <f t="shared" si="34"/>
        <v>16.507235571042571</v>
      </c>
      <c r="P452" s="18">
        <f t="shared" si="35"/>
        <v>12621825</v>
      </c>
      <c r="Q452" s="15" t="str" cm="1">
        <f t="array" ref="Q452">_xlfn.IFS(G452&lt;200,"&lt;₹200",G452&lt;=500,"₹200-₹500",G452&gt;500,"&gt;₹500")</f>
        <v>&gt;₹500</v>
      </c>
      <c r="R452" t="s">
        <v>7483</v>
      </c>
      <c r="S452" t="s">
        <v>7487</v>
      </c>
      <c r="T452" t="s">
        <v>7488</v>
      </c>
    </row>
    <row r="453" spans="1:20" x14ac:dyDescent="0.25">
      <c r="A453" t="s">
        <v>435</v>
      </c>
      <c r="B453" t="s">
        <v>436</v>
      </c>
      <c r="C453" t="s">
        <v>13084</v>
      </c>
      <c r="D453" t="s">
        <v>13085</v>
      </c>
      <c r="E453" t="s">
        <v>13086</v>
      </c>
      <c r="F453" t="s">
        <v>13087</v>
      </c>
      <c r="G453" s="17">
        <v>333</v>
      </c>
      <c r="H453" s="17">
        <v>999</v>
      </c>
      <c r="I453" s="8">
        <v>0.67</v>
      </c>
      <c r="J453" s="8" t="str">
        <f t="shared" si="33"/>
        <v>Yes</v>
      </c>
      <c r="K453" s="9">
        <v>3.3</v>
      </c>
      <c r="L453" s="9">
        <v>3</v>
      </c>
      <c r="M453" s="9">
        <f t="shared" si="36"/>
        <v>4.1296874999999993</v>
      </c>
      <c r="N453" s="4">
        <v>9792</v>
      </c>
      <c r="O453" s="4">
        <f t="shared" si="34"/>
        <v>16.481234904936844</v>
      </c>
      <c r="P453" s="18">
        <f t="shared" si="35"/>
        <v>3260736</v>
      </c>
      <c r="Q453" s="15" t="str" cm="1">
        <f t="array" ref="Q453">_xlfn.IFS(G453&lt;200,"&lt;₹200",G453&lt;=500,"₹200-₹500",G453&gt;500,"&gt;₹500")</f>
        <v>₹200-₹500</v>
      </c>
      <c r="R453" t="s">
        <v>437</v>
      </c>
      <c r="S453" t="s">
        <v>441</v>
      </c>
      <c r="T453" t="s">
        <v>442</v>
      </c>
    </row>
    <row r="454" spans="1:20" x14ac:dyDescent="0.25">
      <c r="A454" t="s">
        <v>9911</v>
      </c>
      <c r="B454" t="s">
        <v>9912</v>
      </c>
      <c r="C454" t="s">
        <v>13156</v>
      </c>
      <c r="D454" t="s">
        <v>13247</v>
      </c>
      <c r="E454" t="s">
        <v>13248</v>
      </c>
      <c r="F454" t="s">
        <v>13260</v>
      </c>
      <c r="G454" s="17">
        <v>2089</v>
      </c>
      <c r="H454" s="17">
        <v>4000</v>
      </c>
      <c r="I454" s="8">
        <v>0.48</v>
      </c>
      <c r="J454" s="8" t="str">
        <f t="shared" si="33"/>
        <v>No</v>
      </c>
      <c r="K454" s="9">
        <v>4.2</v>
      </c>
      <c r="L454" s="9">
        <v>4</v>
      </c>
      <c r="M454" s="9">
        <f t="shared" si="36"/>
        <v>4.0666666666666664</v>
      </c>
      <c r="N454" s="4">
        <v>11199</v>
      </c>
      <c r="O454" s="4">
        <f t="shared" si="34"/>
        <v>16.466819958858739</v>
      </c>
      <c r="P454" s="18">
        <f t="shared" si="35"/>
        <v>23394711</v>
      </c>
      <c r="Q454" s="15" t="str" cm="1">
        <f t="array" ref="Q454">_xlfn.IFS(G454&lt;200,"&lt;₹200",G454&lt;=500,"₹200-₹500",G454&gt;500,"&gt;₹500")</f>
        <v>&gt;₹500</v>
      </c>
      <c r="R454" t="s">
        <v>9913</v>
      </c>
      <c r="S454" t="s">
        <v>9917</v>
      </c>
      <c r="T454" t="s">
        <v>9918</v>
      </c>
    </row>
    <row r="455" spans="1:20" x14ac:dyDescent="0.25">
      <c r="A455" t="s">
        <v>762</v>
      </c>
      <c r="B455" t="s">
        <v>763</v>
      </c>
      <c r="C455" t="s">
        <v>13084</v>
      </c>
      <c r="D455" t="s">
        <v>13085</v>
      </c>
      <c r="E455" t="s">
        <v>13086</v>
      </c>
      <c r="F455" t="s">
        <v>13087</v>
      </c>
      <c r="G455" s="17">
        <v>139</v>
      </c>
      <c r="H455" s="17">
        <v>249</v>
      </c>
      <c r="I455" s="8">
        <v>0.44</v>
      </c>
      <c r="J455" s="8" t="str">
        <f t="shared" si="33"/>
        <v>No</v>
      </c>
      <c r="K455" s="9">
        <v>4</v>
      </c>
      <c r="L455" s="9">
        <v>4</v>
      </c>
      <c r="M455" s="9">
        <f t="shared" si="36"/>
        <v>4.1362204724409439</v>
      </c>
      <c r="N455" s="4">
        <v>9378</v>
      </c>
      <c r="O455" s="4">
        <f t="shared" si="34"/>
        <v>16.429715183362138</v>
      </c>
      <c r="P455" s="18">
        <f t="shared" si="35"/>
        <v>1303542</v>
      </c>
      <c r="Q455" s="15" t="str" cm="1">
        <f t="array" ref="Q455">_xlfn.IFS(G455&lt;200,"&lt;₹200",G455&lt;=500,"₹200-₹500",G455&gt;500,"&gt;₹500")</f>
        <v>&lt;₹200</v>
      </c>
      <c r="R455" t="s">
        <v>764</v>
      </c>
      <c r="S455" t="s">
        <v>239</v>
      </c>
      <c r="T455" t="s">
        <v>765</v>
      </c>
    </row>
    <row r="456" spans="1:20" x14ac:dyDescent="0.25">
      <c r="A456" t="s">
        <v>1724</v>
      </c>
      <c r="B456" t="s">
        <v>1725</v>
      </c>
      <c r="C456" t="s">
        <v>13084</v>
      </c>
      <c r="D456" t="s">
        <v>13085</v>
      </c>
      <c r="E456" t="s">
        <v>13086</v>
      </c>
      <c r="F456" t="s">
        <v>13087</v>
      </c>
      <c r="G456" s="17">
        <v>129</v>
      </c>
      <c r="H456" s="17">
        <v>249</v>
      </c>
      <c r="I456" s="8">
        <v>0.48</v>
      </c>
      <c r="J456" s="8" t="str">
        <f t="shared" si="33"/>
        <v>No</v>
      </c>
      <c r="K456" s="9">
        <v>4</v>
      </c>
      <c r="L456" s="9">
        <v>4</v>
      </c>
      <c r="M456" s="9">
        <f t="shared" si="36"/>
        <v>4.1373015873015868</v>
      </c>
      <c r="N456" s="4">
        <v>9378</v>
      </c>
      <c r="O456" s="4">
        <f t="shared" si="34"/>
        <v>16.434009540821855</v>
      </c>
      <c r="P456" s="18">
        <f t="shared" si="35"/>
        <v>1209762</v>
      </c>
      <c r="Q456" s="15" t="str" cm="1">
        <f t="array" ref="Q456">_xlfn.IFS(G456&lt;200,"&lt;₹200",G456&lt;=500,"₹200-₹500",G456&gt;500,"&gt;₹500")</f>
        <v>&lt;₹200</v>
      </c>
      <c r="R456" t="s">
        <v>1726</v>
      </c>
      <c r="S456" t="s">
        <v>239</v>
      </c>
      <c r="T456" t="s">
        <v>240</v>
      </c>
    </row>
    <row r="457" spans="1:20" x14ac:dyDescent="0.25">
      <c r="A457" t="s">
        <v>4050</v>
      </c>
      <c r="B457" t="s">
        <v>4051</v>
      </c>
      <c r="C457" t="s">
        <v>13084</v>
      </c>
      <c r="D457" t="s">
        <v>13085</v>
      </c>
      <c r="E457" t="s">
        <v>13086</v>
      </c>
      <c r="F457" t="s">
        <v>13087</v>
      </c>
      <c r="G457" s="17">
        <v>139</v>
      </c>
      <c r="H457" s="17">
        <v>249</v>
      </c>
      <c r="I457" s="8">
        <v>0.44</v>
      </c>
      <c r="J457" s="8" t="str">
        <f t="shared" si="33"/>
        <v>No</v>
      </c>
      <c r="K457" s="9">
        <v>4</v>
      </c>
      <c r="L457" s="9">
        <v>4</v>
      </c>
      <c r="M457" s="9">
        <f t="shared" si="36"/>
        <v>4.1383999999999999</v>
      </c>
      <c r="N457" s="4">
        <v>9377</v>
      </c>
      <c r="O457" s="4">
        <f t="shared" si="34"/>
        <v>16.438180969222273</v>
      </c>
      <c r="P457" s="18">
        <f t="shared" si="35"/>
        <v>1303403</v>
      </c>
      <c r="Q457" s="15" t="str" cm="1">
        <f t="array" ref="Q457">_xlfn.IFS(G457&lt;200,"&lt;₹200",G457&lt;=500,"₹200-₹500",G457&gt;500,"&gt;₹500")</f>
        <v>&lt;₹200</v>
      </c>
      <c r="R457" t="s">
        <v>764</v>
      </c>
      <c r="S457" t="s">
        <v>239</v>
      </c>
      <c r="T457" t="s">
        <v>240</v>
      </c>
    </row>
    <row r="458" spans="1:20" x14ac:dyDescent="0.25">
      <c r="A458" t="s">
        <v>7315</v>
      </c>
      <c r="B458" t="s">
        <v>7316</v>
      </c>
      <c r="C458" t="s">
        <v>13084</v>
      </c>
      <c r="D458" t="s">
        <v>13085</v>
      </c>
      <c r="E458" t="s">
        <v>13141</v>
      </c>
      <c r="F458" t="s">
        <v>13143</v>
      </c>
      <c r="G458" s="17">
        <v>3303</v>
      </c>
      <c r="H458" s="17">
        <v>4699</v>
      </c>
      <c r="I458" s="8">
        <v>0.3</v>
      </c>
      <c r="J458" s="8" t="str">
        <f t="shared" si="33"/>
        <v>No</v>
      </c>
      <c r="K458" s="9">
        <v>4.4000000000000004</v>
      </c>
      <c r="L458" s="9">
        <v>4</v>
      </c>
      <c r="M458" s="9">
        <f t="shared" si="36"/>
        <v>3.9818181818181824</v>
      </c>
      <c r="N458" s="4">
        <v>13544</v>
      </c>
      <c r="O458" s="4">
        <f t="shared" si="34"/>
        <v>16.451992782760946</v>
      </c>
      <c r="P458" s="18">
        <f t="shared" si="35"/>
        <v>44735832</v>
      </c>
      <c r="Q458" s="15" t="str" cm="1">
        <f t="array" ref="Q458">_xlfn.IFS(G458&lt;200,"&lt;₹200",G458&lt;=500,"₹200-₹500",G458&gt;500,"&gt;₹500")</f>
        <v>&gt;₹500</v>
      </c>
      <c r="R458" t="s">
        <v>7317</v>
      </c>
      <c r="S458" t="s">
        <v>7321</v>
      </c>
      <c r="T458" t="s">
        <v>7322</v>
      </c>
    </row>
    <row r="459" spans="1:20" x14ac:dyDescent="0.25">
      <c r="A459" t="s">
        <v>1570</v>
      </c>
      <c r="B459" t="s">
        <v>1571</v>
      </c>
      <c r="C459" t="s">
        <v>13084</v>
      </c>
      <c r="D459" t="s">
        <v>13085</v>
      </c>
      <c r="E459" t="s">
        <v>13086</v>
      </c>
      <c r="F459" t="s">
        <v>13087</v>
      </c>
      <c r="G459" s="17">
        <v>88</v>
      </c>
      <c r="H459" s="17">
        <v>299</v>
      </c>
      <c r="I459" s="8">
        <v>0.71</v>
      </c>
      <c r="J459" s="8" t="str">
        <f t="shared" si="33"/>
        <v>Yes</v>
      </c>
      <c r="K459" s="9">
        <v>4</v>
      </c>
      <c r="L459" s="9">
        <v>4</v>
      </c>
      <c r="M459" s="9">
        <f t="shared" si="36"/>
        <v>4.1395161290322573</v>
      </c>
      <c r="N459" s="4">
        <v>9378</v>
      </c>
      <c r="O459" s="4">
        <f t="shared" si="34"/>
        <v>16.442806047231272</v>
      </c>
      <c r="P459" s="18">
        <f t="shared" si="35"/>
        <v>825264</v>
      </c>
      <c r="Q459" s="15" t="str" cm="1">
        <f t="array" ref="Q459">_xlfn.IFS(G459&lt;200,"&lt;₹200",G459&lt;=500,"₹200-₹500",G459&gt;500,"&gt;₹500")</f>
        <v>&lt;₹200</v>
      </c>
      <c r="R459" t="s">
        <v>1572</v>
      </c>
      <c r="S459" t="s">
        <v>239</v>
      </c>
      <c r="T459" t="s">
        <v>1573</v>
      </c>
    </row>
    <row r="460" spans="1:20" x14ac:dyDescent="0.25">
      <c r="A460" t="s">
        <v>1581</v>
      </c>
      <c r="B460" t="s">
        <v>1582</v>
      </c>
      <c r="C460" t="s">
        <v>13084</v>
      </c>
      <c r="D460" t="s">
        <v>13085</v>
      </c>
      <c r="E460" t="s">
        <v>13086</v>
      </c>
      <c r="F460" t="s">
        <v>13087</v>
      </c>
      <c r="G460" s="17">
        <v>57.89</v>
      </c>
      <c r="H460" s="17">
        <v>199</v>
      </c>
      <c r="I460" s="8">
        <v>0.71</v>
      </c>
      <c r="J460" s="8" t="str">
        <f t="shared" si="33"/>
        <v>Yes</v>
      </c>
      <c r="K460" s="9">
        <v>4</v>
      </c>
      <c r="L460" s="9">
        <v>4</v>
      </c>
      <c r="M460" s="9">
        <f t="shared" si="36"/>
        <v>4.1406504065040641</v>
      </c>
      <c r="N460" s="4">
        <v>9378</v>
      </c>
      <c r="O460" s="4">
        <f t="shared" si="34"/>
        <v>16.447311574904386</v>
      </c>
      <c r="P460" s="18">
        <f t="shared" si="35"/>
        <v>542892.42000000004</v>
      </c>
      <c r="Q460" s="15" t="str" cm="1">
        <f t="array" ref="Q460">_xlfn.IFS(G460&lt;200,"&lt;₹200",G460&lt;=500,"₹200-₹500",G460&gt;500,"&gt;₹500")</f>
        <v>&lt;₹200</v>
      </c>
      <c r="R460" t="s">
        <v>1583</v>
      </c>
      <c r="S460" t="s">
        <v>239</v>
      </c>
      <c r="T460" t="s">
        <v>240</v>
      </c>
    </row>
    <row r="461" spans="1:20" x14ac:dyDescent="0.25">
      <c r="A461" t="s">
        <v>430</v>
      </c>
      <c r="B461" t="s">
        <v>431</v>
      </c>
      <c r="C461" t="s">
        <v>13084</v>
      </c>
      <c r="D461" t="s">
        <v>13085</v>
      </c>
      <c r="E461" t="s">
        <v>13086</v>
      </c>
      <c r="F461" t="s">
        <v>13087</v>
      </c>
      <c r="G461" s="17">
        <v>59</v>
      </c>
      <c r="H461" s="17">
        <v>199</v>
      </c>
      <c r="I461" s="8">
        <v>0.7</v>
      </c>
      <c r="J461" s="8" t="str">
        <f t="shared" si="33"/>
        <v>Yes</v>
      </c>
      <c r="K461" s="9">
        <v>4</v>
      </c>
      <c r="L461" s="9">
        <v>4</v>
      </c>
      <c r="M461" s="9">
        <f t="shared" si="36"/>
        <v>4.1418032786885242</v>
      </c>
      <c r="N461" s="4">
        <v>9378</v>
      </c>
      <c r="O461" s="4">
        <f t="shared" si="34"/>
        <v>16.4518909636869</v>
      </c>
      <c r="P461" s="18">
        <f t="shared" si="35"/>
        <v>553302</v>
      </c>
      <c r="Q461" s="15" t="str" cm="1">
        <f t="array" ref="Q461">_xlfn.IFS(G461&lt;200,"&lt;₹200",G461&lt;=500,"₹200-₹500",G461&gt;500,"&gt;₹500")</f>
        <v>&lt;₹200</v>
      </c>
      <c r="R461" t="s">
        <v>432</v>
      </c>
      <c r="S461" t="s">
        <v>239</v>
      </c>
      <c r="T461" t="s">
        <v>240</v>
      </c>
    </row>
    <row r="462" spans="1:20" x14ac:dyDescent="0.25">
      <c r="A462" t="s">
        <v>233</v>
      </c>
      <c r="B462" t="s">
        <v>234</v>
      </c>
      <c r="C462" t="s">
        <v>13084</v>
      </c>
      <c r="D462" t="s">
        <v>13085</v>
      </c>
      <c r="E462" t="s">
        <v>13086</v>
      </c>
      <c r="F462" t="s">
        <v>13087</v>
      </c>
      <c r="G462" s="17">
        <v>59</v>
      </c>
      <c r="H462" s="17">
        <v>199</v>
      </c>
      <c r="I462" s="8">
        <v>0.7</v>
      </c>
      <c r="J462" s="8" t="str">
        <f t="shared" si="33"/>
        <v>Yes</v>
      </c>
      <c r="K462" s="9">
        <v>4</v>
      </c>
      <c r="L462" s="9">
        <v>4</v>
      </c>
      <c r="M462" s="9">
        <f t="shared" si="36"/>
        <v>4.1429752066115695</v>
      </c>
      <c r="N462" s="4">
        <v>9378</v>
      </c>
      <c r="O462" s="4">
        <f t="shared" si="34"/>
        <v>16.456546044845982</v>
      </c>
      <c r="P462" s="18">
        <f t="shared" si="35"/>
        <v>553302</v>
      </c>
      <c r="Q462" s="15" t="str" cm="1">
        <f t="array" ref="Q462">_xlfn.IFS(G462&lt;200,"&lt;₹200",G462&lt;=500,"₹200-₹500",G462&gt;500,"&gt;₹500")</f>
        <v>&lt;₹200</v>
      </c>
      <c r="R462" t="s">
        <v>235</v>
      </c>
      <c r="S462" t="s">
        <v>239</v>
      </c>
      <c r="T462" t="s">
        <v>240</v>
      </c>
    </row>
    <row r="463" spans="1:20" x14ac:dyDescent="0.25">
      <c r="A463" t="s">
        <v>2241</v>
      </c>
      <c r="B463" t="s">
        <v>2242</v>
      </c>
      <c r="C463" t="s">
        <v>13084</v>
      </c>
      <c r="D463" t="s">
        <v>13085</v>
      </c>
      <c r="E463" t="s">
        <v>13086</v>
      </c>
      <c r="F463" t="s">
        <v>13087</v>
      </c>
      <c r="G463" s="17">
        <v>182</v>
      </c>
      <c r="H463" s="17">
        <v>599</v>
      </c>
      <c r="I463" s="8">
        <v>0.7</v>
      </c>
      <c r="J463" s="8" t="str">
        <f t="shared" si="33"/>
        <v>Yes</v>
      </c>
      <c r="K463" s="9">
        <v>4</v>
      </c>
      <c r="L463" s="9">
        <v>4</v>
      </c>
      <c r="M463" s="9">
        <f t="shared" si="36"/>
        <v>4.1441666666666661</v>
      </c>
      <c r="N463" s="4">
        <v>9378</v>
      </c>
      <c r="O463" s="4">
        <f t="shared" si="34"/>
        <v>16.461278710691051</v>
      </c>
      <c r="P463" s="18">
        <f t="shared" si="35"/>
        <v>1706796</v>
      </c>
      <c r="Q463" s="15" t="str" cm="1">
        <f t="array" ref="Q463">_xlfn.IFS(G463&lt;200,"&lt;₹200",G463&lt;=500,"₹200-₹500",G463&gt;500,"&gt;₹500")</f>
        <v>&lt;₹200</v>
      </c>
      <c r="R463" t="s">
        <v>2243</v>
      </c>
      <c r="S463" t="s">
        <v>239</v>
      </c>
      <c r="T463" t="s">
        <v>1573</v>
      </c>
    </row>
    <row r="464" spans="1:20" x14ac:dyDescent="0.25">
      <c r="A464" t="s">
        <v>9241</v>
      </c>
      <c r="B464" t="s">
        <v>9242</v>
      </c>
      <c r="C464" t="s">
        <v>13156</v>
      </c>
      <c r="D464" t="s">
        <v>13247</v>
      </c>
      <c r="E464" t="s">
        <v>13248</v>
      </c>
      <c r="F464" t="s">
        <v>13256</v>
      </c>
      <c r="G464" s="17">
        <v>799</v>
      </c>
      <c r="H464" s="17">
        <v>1500</v>
      </c>
      <c r="I464" s="8">
        <v>0.47</v>
      </c>
      <c r="J464" s="8" t="str">
        <f t="shared" si="33"/>
        <v>No</v>
      </c>
      <c r="K464" s="9">
        <v>4.3</v>
      </c>
      <c r="L464" s="9">
        <v>4</v>
      </c>
      <c r="M464" s="9">
        <f t="shared" si="36"/>
        <v>4.1199999999999992</v>
      </c>
      <c r="N464" s="4">
        <v>9695</v>
      </c>
      <c r="O464" s="4">
        <f t="shared" si="34"/>
        <v>16.424761540107507</v>
      </c>
      <c r="P464" s="18">
        <f t="shared" si="35"/>
        <v>7746305</v>
      </c>
      <c r="Q464" s="15" t="str" cm="1">
        <f t="array" ref="Q464">_xlfn.IFS(G464&lt;200,"&lt;₹200",G464&lt;=500,"₹200-₹500",G464&gt;500,"&gt;₹500")</f>
        <v>&gt;₹500</v>
      </c>
      <c r="R464" t="s">
        <v>9244</v>
      </c>
      <c r="S464" t="s">
        <v>9248</v>
      </c>
      <c r="T464" t="s">
        <v>9249</v>
      </c>
    </row>
    <row r="465" spans="1:20" x14ac:dyDescent="0.25">
      <c r="A465" t="s">
        <v>7962</v>
      </c>
      <c r="B465" t="s">
        <v>7963</v>
      </c>
      <c r="C465" t="s">
        <v>13084</v>
      </c>
      <c r="D465" t="s">
        <v>13085</v>
      </c>
      <c r="E465" t="s">
        <v>13141</v>
      </c>
      <c r="F465" t="s">
        <v>13171</v>
      </c>
      <c r="G465" s="17">
        <v>999</v>
      </c>
      <c r="H465" s="17">
        <v>1995</v>
      </c>
      <c r="I465" s="8">
        <v>0.5</v>
      </c>
      <c r="J465" s="8" t="str">
        <f t="shared" si="33"/>
        <v>Yes</v>
      </c>
      <c r="K465" s="9">
        <v>4.5</v>
      </c>
      <c r="L465" s="9">
        <v>5</v>
      </c>
      <c r="M465" s="9">
        <f t="shared" si="36"/>
        <v>4.25</v>
      </c>
      <c r="N465" s="4">
        <v>7317</v>
      </c>
      <c r="O465" s="4">
        <f t="shared" si="34"/>
        <v>16.423667721890002</v>
      </c>
      <c r="P465" s="18">
        <f t="shared" si="35"/>
        <v>7309683</v>
      </c>
      <c r="Q465" s="15" t="str" cm="1">
        <f t="array" ref="Q465">_xlfn.IFS(G465&lt;200,"&lt;₹200",G465&lt;=500,"₹200-₹500",G465&gt;500,"&gt;₹500")</f>
        <v>&gt;₹500</v>
      </c>
      <c r="R465" t="s">
        <v>7964</v>
      </c>
      <c r="S465" t="s">
        <v>7968</v>
      </c>
      <c r="T465" t="s">
        <v>7969</v>
      </c>
    </row>
    <row r="466" spans="1:20" x14ac:dyDescent="0.25">
      <c r="A466" t="s">
        <v>9663</v>
      </c>
      <c r="B466" t="s">
        <v>9664</v>
      </c>
      <c r="C466" t="s">
        <v>13156</v>
      </c>
      <c r="D466" t="s">
        <v>13247</v>
      </c>
      <c r="E466" t="s">
        <v>13248</v>
      </c>
      <c r="F466" t="s">
        <v>13262</v>
      </c>
      <c r="G466" s="17">
        <v>3599</v>
      </c>
      <c r="H466" s="17">
        <v>9455</v>
      </c>
      <c r="I466" s="8">
        <v>0.62</v>
      </c>
      <c r="J466" s="8" t="str">
        <f t="shared" si="33"/>
        <v>Yes</v>
      </c>
      <c r="K466" s="9">
        <v>4.0999999999999996</v>
      </c>
      <c r="L466" s="9">
        <v>4</v>
      </c>
      <c r="M466" s="9">
        <f t="shared" si="36"/>
        <v>4.03</v>
      </c>
      <c r="N466" s="4">
        <v>11828</v>
      </c>
      <c r="O466" s="4">
        <f t="shared" si="34"/>
        <v>16.413980568125332</v>
      </c>
      <c r="P466" s="18">
        <f t="shared" si="35"/>
        <v>42568972</v>
      </c>
      <c r="Q466" s="15" t="str" cm="1">
        <f t="array" ref="Q466">_xlfn.IFS(G466&lt;200,"&lt;₹200",G466&lt;=500,"₹200-₹500",G466&gt;500,"&gt;₹500")</f>
        <v>&gt;₹500</v>
      </c>
      <c r="R466" t="s">
        <v>9665</v>
      </c>
      <c r="S466" t="s">
        <v>9669</v>
      </c>
      <c r="T466" t="s">
        <v>9670</v>
      </c>
    </row>
    <row r="467" spans="1:20" x14ac:dyDescent="0.25">
      <c r="A467" t="s">
        <v>3160</v>
      </c>
      <c r="B467" t="s">
        <v>3161</v>
      </c>
      <c r="C467" t="s">
        <v>13075</v>
      </c>
      <c r="D467" t="s">
        <v>13113</v>
      </c>
      <c r="E467" t="s">
        <v>13114</v>
      </c>
      <c r="F467" t="s">
        <v>13115</v>
      </c>
      <c r="G467" s="17">
        <v>1219</v>
      </c>
      <c r="H467" s="17">
        <v>1699</v>
      </c>
      <c r="I467" s="8">
        <v>0.28000000000000003</v>
      </c>
      <c r="J467" s="8" t="str">
        <f t="shared" si="33"/>
        <v>No</v>
      </c>
      <c r="K467" s="9">
        <v>4.4000000000000004</v>
      </c>
      <c r="L467" s="9">
        <v>4</v>
      </c>
      <c r="M467" s="9">
        <f t="shared" si="36"/>
        <v>4.15625</v>
      </c>
      <c r="N467" s="4">
        <v>8891</v>
      </c>
      <c r="O467" s="4">
        <f t="shared" si="34"/>
        <v>16.413028980799524</v>
      </c>
      <c r="P467" s="18">
        <f t="shared" si="35"/>
        <v>10838129</v>
      </c>
      <c r="Q467" s="15" t="str" cm="1">
        <f t="array" ref="Q467">_xlfn.IFS(G467&lt;200,"&lt;₹200",G467&lt;=500,"₹200-₹500",G467&gt;500,"&gt;₹500")</f>
        <v>&gt;₹500</v>
      </c>
      <c r="R467" t="s">
        <v>3163</v>
      </c>
      <c r="S467" t="s">
        <v>3167</v>
      </c>
      <c r="T467" t="s">
        <v>3168</v>
      </c>
    </row>
    <row r="468" spans="1:20" x14ac:dyDescent="0.25">
      <c r="A468" t="s">
        <v>7419</v>
      </c>
      <c r="B468" t="s">
        <v>7420</v>
      </c>
      <c r="C468" t="s">
        <v>13084</v>
      </c>
      <c r="D468" t="s">
        <v>13085</v>
      </c>
      <c r="E468" t="s">
        <v>13141</v>
      </c>
      <c r="F468" t="s">
        <v>13159</v>
      </c>
      <c r="G468" s="17">
        <v>1149</v>
      </c>
      <c r="H468" s="17">
        <v>1499</v>
      </c>
      <c r="I468" s="8">
        <v>0.23</v>
      </c>
      <c r="J468" s="8" t="str">
        <f t="shared" si="33"/>
        <v>No</v>
      </c>
      <c r="K468" s="9">
        <v>4.0999999999999996</v>
      </c>
      <c r="L468" s="9">
        <v>4</v>
      </c>
      <c r="M468" s="9">
        <f t="shared" si="36"/>
        <v>4.0749999999999993</v>
      </c>
      <c r="N468" s="4">
        <v>10443</v>
      </c>
      <c r="O468" s="4">
        <f t="shared" si="34"/>
        <v>16.376882467339943</v>
      </c>
      <c r="P468" s="18">
        <f t="shared" si="35"/>
        <v>11999007</v>
      </c>
      <c r="Q468" s="15" t="str" cm="1">
        <f t="array" ref="Q468">_xlfn.IFS(G468&lt;200,"&lt;₹200",G468&lt;=500,"₹200-₹500",G468&gt;500,"&gt;₹500")</f>
        <v>&gt;₹500</v>
      </c>
      <c r="R468" t="s">
        <v>7421</v>
      </c>
      <c r="S468" t="s">
        <v>7425</v>
      </c>
      <c r="T468" t="s">
        <v>7426</v>
      </c>
    </row>
    <row r="469" spans="1:20" x14ac:dyDescent="0.25">
      <c r="A469" t="s">
        <v>6635</v>
      </c>
      <c r="B469" t="s">
        <v>6636</v>
      </c>
      <c r="C469" t="s">
        <v>13147</v>
      </c>
      <c r="D469" t="s">
        <v>13148</v>
      </c>
      <c r="E469" t="s">
        <v>13149</v>
      </c>
      <c r="F469" t="s">
        <v>13149</v>
      </c>
      <c r="G469" s="17">
        <v>478</v>
      </c>
      <c r="H469" s="17">
        <v>699</v>
      </c>
      <c r="I469" s="8">
        <v>0.32</v>
      </c>
      <c r="J469" s="8" t="str">
        <f t="shared" si="33"/>
        <v>No</v>
      </c>
      <c r="K469" s="9">
        <v>3.8</v>
      </c>
      <c r="L469" s="9">
        <v>4</v>
      </c>
      <c r="M469" s="9">
        <f t="shared" si="36"/>
        <v>3.8</v>
      </c>
      <c r="N469" s="4">
        <v>20218</v>
      </c>
      <c r="O469" s="4">
        <f t="shared" si="34"/>
        <v>16.361886754598721</v>
      </c>
      <c r="P469" s="18">
        <f t="shared" si="35"/>
        <v>9664204</v>
      </c>
      <c r="Q469" s="15" t="str" cm="1">
        <f t="array" ref="Q469">_xlfn.IFS(G469&lt;200,"&lt;₹200",G469&lt;=500,"₹200-₹500",G469&gt;500,"&gt;₹500")</f>
        <v>₹200-₹500</v>
      </c>
      <c r="R469" t="s">
        <v>6637</v>
      </c>
      <c r="S469" t="s">
        <v>6641</v>
      </c>
      <c r="T469" t="s">
        <v>6642</v>
      </c>
    </row>
    <row r="470" spans="1:20" x14ac:dyDescent="0.25">
      <c r="A470" t="s">
        <v>9262</v>
      </c>
      <c r="B470" t="s">
        <v>9263</v>
      </c>
      <c r="C470" t="s">
        <v>13156</v>
      </c>
      <c r="D470" t="s">
        <v>13247</v>
      </c>
      <c r="E470" t="s">
        <v>13248</v>
      </c>
      <c r="F470" t="s">
        <v>13262</v>
      </c>
      <c r="G470" s="17">
        <v>6999</v>
      </c>
      <c r="H470" s="17">
        <v>10590</v>
      </c>
      <c r="I470" s="8">
        <v>0.34</v>
      </c>
      <c r="J470" s="8" t="str">
        <f t="shared" si="33"/>
        <v>No</v>
      </c>
      <c r="K470" s="9">
        <v>4.4000000000000004</v>
      </c>
      <c r="L470" s="9">
        <v>4</v>
      </c>
      <c r="M470" s="9">
        <f t="shared" si="36"/>
        <v>4.0263157894736841</v>
      </c>
      <c r="N470" s="4">
        <v>11499</v>
      </c>
      <c r="O470" s="4">
        <f t="shared" si="34"/>
        <v>16.349651830897436</v>
      </c>
      <c r="P470" s="18">
        <f t="shared" si="35"/>
        <v>80481501</v>
      </c>
      <c r="Q470" s="15" t="str" cm="1">
        <f t="array" ref="Q470">_xlfn.IFS(G470&lt;200,"&lt;₹200",G470&lt;=500,"₹200-₹500",G470&gt;500,"&gt;₹500")</f>
        <v>&gt;₹500</v>
      </c>
      <c r="R470" t="s">
        <v>9264</v>
      </c>
      <c r="S470" t="s">
        <v>9268</v>
      </c>
      <c r="T470" t="s">
        <v>9269</v>
      </c>
    </row>
    <row r="471" spans="1:20" x14ac:dyDescent="0.25">
      <c r="A471" t="s">
        <v>8719</v>
      </c>
      <c r="B471" t="s">
        <v>8720</v>
      </c>
      <c r="C471" t="s">
        <v>13156</v>
      </c>
      <c r="D471" t="s">
        <v>13250</v>
      </c>
      <c r="E471" t="s">
        <v>13263</v>
      </c>
      <c r="F471" t="s">
        <v>13264</v>
      </c>
      <c r="G471" s="17">
        <v>3600</v>
      </c>
      <c r="H471" s="17">
        <v>6190</v>
      </c>
      <c r="I471" s="8">
        <v>0.42</v>
      </c>
      <c r="J471" s="8" t="str">
        <f t="shared" si="33"/>
        <v>No</v>
      </c>
      <c r="K471" s="9">
        <v>4.3</v>
      </c>
      <c r="L471" s="9">
        <v>4</v>
      </c>
      <c r="M471" s="9">
        <f t="shared" si="36"/>
        <v>4.01</v>
      </c>
      <c r="N471" s="4">
        <v>11924</v>
      </c>
      <c r="O471" s="4">
        <f t="shared" si="34"/>
        <v>16.346598134725728</v>
      </c>
      <c r="P471" s="18">
        <f t="shared" si="35"/>
        <v>42926400</v>
      </c>
      <c r="Q471" s="15" t="str" cm="1">
        <f t="array" ref="Q471">_xlfn.IFS(G471&lt;200,"&lt;₹200",G471&lt;=500,"₹200-₹500",G471&gt;500,"&gt;₹500")</f>
        <v>&gt;₹500</v>
      </c>
      <c r="R471" t="s">
        <v>8722</v>
      </c>
      <c r="S471" t="s">
        <v>8726</v>
      </c>
      <c r="T471" t="s">
        <v>8727</v>
      </c>
    </row>
    <row r="472" spans="1:20" x14ac:dyDescent="0.25">
      <c r="A472" t="s">
        <v>9794</v>
      </c>
      <c r="B472" t="s">
        <v>9795</v>
      </c>
      <c r="C472" t="s">
        <v>13156</v>
      </c>
      <c r="D472" t="s">
        <v>13247</v>
      </c>
      <c r="E472" t="s">
        <v>13248</v>
      </c>
      <c r="F472" t="s">
        <v>13290</v>
      </c>
      <c r="G472" s="17">
        <v>2719</v>
      </c>
      <c r="H472" s="17">
        <v>3945</v>
      </c>
      <c r="I472" s="8">
        <v>0.31</v>
      </c>
      <c r="J472" s="8" t="str">
        <f t="shared" si="33"/>
        <v>No</v>
      </c>
      <c r="K472" s="9">
        <v>3.7</v>
      </c>
      <c r="L472" s="9">
        <v>4</v>
      </c>
      <c r="M472" s="9">
        <f t="shared" si="36"/>
        <v>3.9599999999999995</v>
      </c>
      <c r="N472" s="4">
        <v>13406</v>
      </c>
      <c r="O472" s="4">
        <f t="shared" si="34"/>
        <v>16.344233173144886</v>
      </c>
      <c r="P472" s="18">
        <f t="shared" si="35"/>
        <v>36450914</v>
      </c>
      <c r="Q472" s="15" t="str" cm="1">
        <f t="array" ref="Q472">_xlfn.IFS(G472&lt;200,"&lt;₹200",G472&lt;=500,"₹200-₹500",G472&gt;500,"&gt;₹500")</f>
        <v>&gt;₹500</v>
      </c>
      <c r="R472" t="s">
        <v>9796</v>
      </c>
      <c r="S472" t="s">
        <v>9800</v>
      </c>
      <c r="T472" t="s">
        <v>9801</v>
      </c>
    </row>
    <row r="473" spans="1:20" x14ac:dyDescent="0.25">
      <c r="A473" t="s">
        <v>6721</v>
      </c>
      <c r="B473" t="s">
        <v>6722</v>
      </c>
      <c r="C473" t="s">
        <v>13084</v>
      </c>
      <c r="D473" t="s">
        <v>13088</v>
      </c>
      <c r="E473" t="s">
        <v>13179</v>
      </c>
      <c r="F473" t="s">
        <v>13179</v>
      </c>
      <c r="G473" s="17">
        <v>1499</v>
      </c>
      <c r="H473" s="17">
        <v>2999</v>
      </c>
      <c r="I473" s="8">
        <v>0.5</v>
      </c>
      <c r="J473" s="8" t="str">
        <f t="shared" si="33"/>
        <v>Yes</v>
      </c>
      <c r="K473" s="9">
        <v>4.5</v>
      </c>
      <c r="L473" s="9">
        <v>5</v>
      </c>
      <c r="M473" s="9">
        <f t="shared" si="36"/>
        <v>4.1500000000000004</v>
      </c>
      <c r="N473" s="4">
        <v>8656</v>
      </c>
      <c r="O473" s="4">
        <f t="shared" si="34"/>
        <v>16.340074782696753</v>
      </c>
      <c r="P473" s="18">
        <f t="shared" si="35"/>
        <v>12975344</v>
      </c>
      <c r="Q473" s="15" t="str" cm="1">
        <f t="array" ref="Q473">_xlfn.IFS(G473&lt;200,"&lt;₹200",G473&lt;=500,"₹200-₹500",G473&gt;500,"&gt;₹500")</f>
        <v>&gt;₹500</v>
      </c>
      <c r="R473" t="s">
        <v>6723</v>
      </c>
      <c r="S473" t="s">
        <v>6727</v>
      </c>
      <c r="T473" t="s">
        <v>6728</v>
      </c>
    </row>
    <row r="474" spans="1:20" x14ac:dyDescent="0.25">
      <c r="A474" t="s">
        <v>10103</v>
      </c>
      <c r="B474" t="s">
        <v>10104</v>
      </c>
      <c r="C474" t="s">
        <v>13156</v>
      </c>
      <c r="D474" t="s">
        <v>13250</v>
      </c>
      <c r="E474" t="s">
        <v>13277</v>
      </c>
      <c r="F474" t="s">
        <v>13278</v>
      </c>
      <c r="G474" s="17">
        <v>2199</v>
      </c>
      <c r="H474" s="17">
        <v>3190</v>
      </c>
      <c r="I474" s="8">
        <v>0.31</v>
      </c>
      <c r="J474" s="8" t="str">
        <f t="shared" si="33"/>
        <v>No</v>
      </c>
      <c r="K474" s="9">
        <v>4.3</v>
      </c>
      <c r="L474" s="9">
        <v>4</v>
      </c>
      <c r="M474" s="9">
        <f t="shared" si="36"/>
        <v>4.0999999999999996</v>
      </c>
      <c r="N474" s="4">
        <v>9650</v>
      </c>
      <c r="O474" s="4">
        <f t="shared" si="34"/>
        <v>16.33674649404869</v>
      </c>
      <c r="P474" s="18">
        <f t="shared" si="35"/>
        <v>21220350</v>
      </c>
      <c r="Q474" s="15" t="str" cm="1">
        <f t="array" ref="Q474">_xlfn.IFS(G474&lt;200,"&lt;₹200",G474&lt;=500,"₹200-₹500",G474&gt;500,"&gt;₹500")</f>
        <v>&gt;₹500</v>
      </c>
      <c r="R474" t="s">
        <v>10105</v>
      </c>
      <c r="S474" t="s">
        <v>10109</v>
      </c>
      <c r="T474" t="s">
        <v>10110</v>
      </c>
    </row>
    <row r="475" spans="1:20" x14ac:dyDescent="0.25">
      <c r="A475" t="s">
        <v>2289</v>
      </c>
      <c r="B475" t="s">
        <v>2290</v>
      </c>
      <c r="C475" t="s">
        <v>13075</v>
      </c>
      <c r="D475" t="s">
        <v>13091</v>
      </c>
      <c r="E475" t="s">
        <v>13092</v>
      </c>
      <c r="F475" t="s">
        <v>13087</v>
      </c>
      <c r="G475" s="17">
        <v>299</v>
      </c>
      <c r="H475" s="17">
        <v>700</v>
      </c>
      <c r="I475" s="8">
        <v>0.56999999999999995</v>
      </c>
      <c r="J475" s="8" t="str">
        <f t="shared" si="33"/>
        <v>Yes</v>
      </c>
      <c r="K475" s="9">
        <v>4.4000000000000004</v>
      </c>
      <c r="L475" s="9">
        <v>4</v>
      </c>
      <c r="M475" s="9">
        <f t="shared" si="36"/>
        <v>4.1453781512605037</v>
      </c>
      <c r="N475" s="4">
        <v>8714</v>
      </c>
      <c r="O475" s="4">
        <f t="shared" si="34"/>
        <v>16.333898354624516</v>
      </c>
      <c r="P475" s="18">
        <f t="shared" si="35"/>
        <v>2605486</v>
      </c>
      <c r="Q475" s="15" t="str" cm="1">
        <f t="array" ref="Q475">_xlfn.IFS(G475&lt;200,"&lt;₹200",G475&lt;=500,"₹200-₹500",G475&gt;500,"&gt;₹500")</f>
        <v>₹200-₹500</v>
      </c>
      <c r="R475" t="s">
        <v>2291</v>
      </c>
      <c r="S475" t="s">
        <v>2295</v>
      </c>
      <c r="T475" t="s">
        <v>2296</v>
      </c>
    </row>
    <row r="476" spans="1:20" x14ac:dyDescent="0.25">
      <c r="A476" t="s">
        <v>5952</v>
      </c>
      <c r="B476" t="s">
        <v>5953</v>
      </c>
      <c r="C476" t="s">
        <v>13152</v>
      </c>
      <c r="D476" t="s">
        <v>13153</v>
      </c>
      <c r="E476" t="s">
        <v>13154</v>
      </c>
      <c r="F476" t="s">
        <v>13155</v>
      </c>
      <c r="G476" s="17">
        <v>137</v>
      </c>
      <c r="H476" s="17">
        <v>160</v>
      </c>
      <c r="I476" s="8">
        <v>0.14000000000000001</v>
      </c>
      <c r="J476" s="8" t="str">
        <f t="shared" si="33"/>
        <v>No</v>
      </c>
      <c r="K476" s="9">
        <v>4.4000000000000004</v>
      </c>
      <c r="L476" s="9">
        <v>4</v>
      </c>
      <c r="M476" s="9">
        <f t="shared" si="36"/>
        <v>4.2809523809523808</v>
      </c>
      <c r="N476" s="4">
        <v>6537</v>
      </c>
      <c r="O476" s="4">
        <f t="shared" si="34"/>
        <v>16.333737998588909</v>
      </c>
      <c r="P476" s="18">
        <f t="shared" si="35"/>
        <v>895569</v>
      </c>
      <c r="Q476" s="15" t="str" cm="1">
        <f t="array" ref="Q476">_xlfn.IFS(G476&lt;200,"&lt;₹200",G476&lt;=500,"₹200-₹500",G476&gt;500,"&gt;₹500")</f>
        <v>&lt;₹200</v>
      </c>
      <c r="R476" t="s">
        <v>5954</v>
      </c>
      <c r="S476" t="s">
        <v>5958</v>
      </c>
      <c r="T476" t="s">
        <v>5959</v>
      </c>
    </row>
    <row r="477" spans="1:20" x14ac:dyDescent="0.25">
      <c r="A477" t="s">
        <v>10860</v>
      </c>
      <c r="B477" t="s">
        <v>10861</v>
      </c>
      <c r="C477" t="s">
        <v>13156</v>
      </c>
      <c r="D477" t="s">
        <v>13247</v>
      </c>
      <c r="E477" t="s">
        <v>13248</v>
      </c>
      <c r="F477" t="s">
        <v>13261</v>
      </c>
      <c r="G477" s="17">
        <v>2742</v>
      </c>
      <c r="H477" s="17">
        <v>3995</v>
      </c>
      <c r="I477" s="8">
        <v>0.31</v>
      </c>
      <c r="J477" s="8" t="str">
        <f t="shared" si="33"/>
        <v>No</v>
      </c>
      <c r="K477" s="9">
        <v>4.4000000000000004</v>
      </c>
      <c r="L477" s="9">
        <v>4</v>
      </c>
      <c r="M477" s="9">
        <f t="shared" si="36"/>
        <v>4.03125</v>
      </c>
      <c r="N477" s="4">
        <v>11148</v>
      </c>
      <c r="O477" s="4">
        <f t="shared" si="34"/>
        <v>16.315419784196841</v>
      </c>
      <c r="P477" s="18">
        <f t="shared" si="35"/>
        <v>30567816</v>
      </c>
      <c r="Q477" s="15" t="str" cm="1">
        <f t="array" ref="Q477">_xlfn.IFS(G477&lt;200,"&lt;₹200",G477&lt;=500,"₹200-₹500",G477&gt;500,"&gt;₹500")</f>
        <v>&gt;₹500</v>
      </c>
      <c r="R477" t="s">
        <v>10862</v>
      </c>
      <c r="S477" t="s">
        <v>10866</v>
      </c>
      <c r="T477" t="s">
        <v>10867</v>
      </c>
    </row>
    <row r="478" spans="1:20" x14ac:dyDescent="0.25">
      <c r="A478" t="s">
        <v>7941</v>
      </c>
      <c r="B478" t="s">
        <v>7942</v>
      </c>
      <c r="C478" t="s">
        <v>13075</v>
      </c>
      <c r="D478" t="s">
        <v>13161</v>
      </c>
      <c r="E478" t="s">
        <v>13092</v>
      </c>
      <c r="F478" t="s">
        <v>13236</v>
      </c>
      <c r="G478" s="17">
        <v>699</v>
      </c>
      <c r="H478" s="17">
        <v>1299</v>
      </c>
      <c r="I478" s="8">
        <v>0.46</v>
      </c>
      <c r="J478" s="8" t="str">
        <f t="shared" si="33"/>
        <v>No</v>
      </c>
      <c r="K478" s="9">
        <v>4.3</v>
      </c>
      <c r="L478" s="9">
        <v>4</v>
      </c>
      <c r="M478" s="9">
        <f t="shared" si="36"/>
        <v>4.3</v>
      </c>
      <c r="N478" s="4">
        <v>6183</v>
      </c>
      <c r="O478" s="4">
        <f t="shared" si="34"/>
        <v>16.302458767914153</v>
      </c>
      <c r="P478" s="18">
        <f t="shared" si="35"/>
        <v>4321917</v>
      </c>
      <c r="Q478" s="15" t="str" cm="1">
        <f t="array" ref="Q478">_xlfn.IFS(G478&lt;200,"&lt;₹200",G478&lt;=500,"₹200-₹500",G478&gt;500,"&gt;₹500")</f>
        <v>&gt;₹500</v>
      </c>
      <c r="R478" t="s">
        <v>7944</v>
      </c>
      <c r="S478" t="s">
        <v>7948</v>
      </c>
      <c r="T478" t="s">
        <v>7949</v>
      </c>
    </row>
    <row r="479" spans="1:20" x14ac:dyDescent="0.25">
      <c r="A479" t="s">
        <v>1878</v>
      </c>
      <c r="B479" t="s">
        <v>1879</v>
      </c>
      <c r="C479" t="s">
        <v>13084</v>
      </c>
      <c r="D479" t="s">
        <v>13085</v>
      </c>
      <c r="E479" t="s">
        <v>13086</v>
      </c>
      <c r="F479" t="s">
        <v>13087</v>
      </c>
      <c r="G479" s="17">
        <v>799</v>
      </c>
      <c r="H479" s="17">
        <v>1999</v>
      </c>
      <c r="I479" s="8">
        <v>0.6</v>
      </c>
      <c r="J479" s="8" t="str">
        <f t="shared" si="33"/>
        <v>Yes</v>
      </c>
      <c r="K479" s="9">
        <v>4.2</v>
      </c>
      <c r="L479" s="9">
        <v>4</v>
      </c>
      <c r="M479" s="9">
        <f t="shared" si="36"/>
        <v>4.14322033898305</v>
      </c>
      <c r="N479" s="4">
        <v>8583</v>
      </c>
      <c r="O479" s="4">
        <f t="shared" si="34"/>
        <v>16.298143209402664</v>
      </c>
      <c r="P479" s="18">
        <f t="shared" si="35"/>
        <v>6857817</v>
      </c>
      <c r="Q479" s="15" t="str" cm="1">
        <f t="array" ref="Q479">_xlfn.IFS(G479&lt;200,"&lt;₹200",G479&lt;=500,"₹200-₹500",G479&gt;500,"&gt;₹500")</f>
        <v>&gt;₹500</v>
      </c>
      <c r="R479" t="s">
        <v>1880</v>
      </c>
      <c r="S479" t="s">
        <v>1884</v>
      </c>
      <c r="T479" t="s">
        <v>1885</v>
      </c>
    </row>
    <row r="480" spans="1:20" x14ac:dyDescent="0.25">
      <c r="A480" t="s">
        <v>4910</v>
      </c>
      <c r="B480" t="s">
        <v>4911</v>
      </c>
      <c r="C480" t="s">
        <v>13075</v>
      </c>
      <c r="D480" t="s">
        <v>13122</v>
      </c>
      <c r="E480" t="s">
        <v>13123</v>
      </c>
      <c r="F480" t="s">
        <v>13124</v>
      </c>
      <c r="G480" s="17">
        <v>149</v>
      </c>
      <c r="H480" s="17">
        <v>399</v>
      </c>
      <c r="I480" s="8">
        <v>0.63</v>
      </c>
      <c r="J480" s="8" t="str">
        <f t="shared" si="33"/>
        <v>Yes</v>
      </c>
      <c r="K480" s="9">
        <v>3.5</v>
      </c>
      <c r="L480" s="9">
        <v>4</v>
      </c>
      <c r="M480" s="9">
        <f t="shared" si="36"/>
        <v>3.7571428571428576</v>
      </c>
      <c r="N480" s="4">
        <v>21764</v>
      </c>
      <c r="O480" s="4">
        <f t="shared" si="34"/>
        <v>16.297579008610985</v>
      </c>
      <c r="P480" s="18">
        <f t="shared" si="35"/>
        <v>3242836</v>
      </c>
      <c r="Q480" s="15" t="str" cm="1">
        <f t="array" ref="Q480">_xlfn.IFS(G480&lt;200,"&lt;₹200",G480&lt;=500,"₹200-₹500",G480&gt;500,"&gt;₹500")</f>
        <v>&lt;₹200</v>
      </c>
      <c r="R480" t="s">
        <v>4912</v>
      </c>
      <c r="S480" t="s">
        <v>4916</v>
      </c>
      <c r="T480" t="s">
        <v>4917</v>
      </c>
    </row>
    <row r="481" spans="1:20" x14ac:dyDescent="0.25">
      <c r="A481" t="s">
        <v>3451</v>
      </c>
      <c r="B481" t="s">
        <v>3452</v>
      </c>
      <c r="C481" t="s">
        <v>13075</v>
      </c>
      <c r="D481" t="s">
        <v>13113</v>
      </c>
      <c r="E481" t="s">
        <v>13114</v>
      </c>
      <c r="F481" t="s">
        <v>13115</v>
      </c>
      <c r="G481" s="17">
        <v>529</v>
      </c>
      <c r="H481" s="17">
        <v>1499</v>
      </c>
      <c r="I481" s="8">
        <v>0.65</v>
      </c>
      <c r="J481" s="8" t="str">
        <f t="shared" si="33"/>
        <v>Yes</v>
      </c>
      <c r="K481" s="9">
        <v>4.0999999999999996</v>
      </c>
      <c r="L481" s="9">
        <v>4</v>
      </c>
      <c r="M481" s="9">
        <f t="shared" si="36"/>
        <v>4.1399999999999997</v>
      </c>
      <c r="N481" s="4">
        <v>8599</v>
      </c>
      <c r="O481" s="4">
        <f t="shared" si="34"/>
        <v>16.288823588148368</v>
      </c>
      <c r="P481" s="18">
        <f t="shared" si="35"/>
        <v>4548871</v>
      </c>
      <c r="Q481" s="15" t="str" cm="1">
        <f t="array" ref="Q481">_xlfn.IFS(G481&lt;200,"&lt;₹200",G481&lt;=500,"₹200-₹500",G481&gt;500,"&gt;₹500")</f>
        <v>&gt;₹500</v>
      </c>
      <c r="R481" t="s">
        <v>3453</v>
      </c>
      <c r="S481" t="s">
        <v>3457</v>
      </c>
      <c r="T481" t="s">
        <v>3458</v>
      </c>
    </row>
    <row r="482" spans="1:20" x14ac:dyDescent="0.25">
      <c r="A482" t="s">
        <v>2946</v>
      </c>
      <c r="B482" t="s">
        <v>2947</v>
      </c>
      <c r="C482" t="s">
        <v>13075</v>
      </c>
      <c r="D482" t="s">
        <v>13111</v>
      </c>
      <c r="E482" t="s">
        <v>13112</v>
      </c>
      <c r="F482" t="s">
        <v>13112</v>
      </c>
      <c r="G482" s="17">
        <v>1799</v>
      </c>
      <c r="H482" s="17">
        <v>19999</v>
      </c>
      <c r="I482" s="8">
        <v>0.91</v>
      </c>
      <c r="J482" s="8" t="str">
        <f t="shared" si="33"/>
        <v>Yes</v>
      </c>
      <c r="K482" s="9">
        <v>4.2</v>
      </c>
      <c r="L482" s="9">
        <v>4</v>
      </c>
      <c r="M482" s="9">
        <f t="shared" si="36"/>
        <v>3.9299999999999997</v>
      </c>
      <c r="N482" s="4">
        <v>13937</v>
      </c>
      <c r="O482" s="4">
        <f t="shared" si="34"/>
        <v>16.286707808522642</v>
      </c>
      <c r="P482" s="18">
        <f t="shared" si="35"/>
        <v>25072663</v>
      </c>
      <c r="Q482" s="15" t="str" cm="1">
        <f t="array" ref="Q482">_xlfn.IFS(G482&lt;200,"&lt;₹200",G482&lt;=500,"₹200-₹500",G482&gt;500,"&gt;₹500")</f>
        <v>&gt;₹500</v>
      </c>
      <c r="R482" t="s">
        <v>2949</v>
      </c>
      <c r="S482" t="s">
        <v>2953</v>
      </c>
      <c r="T482" t="s">
        <v>2954</v>
      </c>
    </row>
    <row r="483" spans="1:20" x14ac:dyDescent="0.25">
      <c r="A483" t="s">
        <v>8337</v>
      </c>
      <c r="B483" t="s">
        <v>8338</v>
      </c>
      <c r="C483" t="s">
        <v>13084</v>
      </c>
      <c r="D483" t="s">
        <v>13085</v>
      </c>
      <c r="E483" t="s">
        <v>13187</v>
      </c>
      <c r="F483" t="s">
        <v>13188</v>
      </c>
      <c r="G483" s="17">
        <v>39</v>
      </c>
      <c r="H483" s="17">
        <v>39</v>
      </c>
      <c r="I483" s="8">
        <v>0</v>
      </c>
      <c r="J483" s="8" t="str">
        <f t="shared" si="33"/>
        <v>No</v>
      </c>
      <c r="K483" s="9">
        <v>3.6</v>
      </c>
      <c r="L483" s="9">
        <v>4</v>
      </c>
      <c r="M483" s="9">
        <f t="shared" si="36"/>
        <v>3.94</v>
      </c>
      <c r="N483" s="4">
        <v>13572</v>
      </c>
      <c r="O483" s="4">
        <f t="shared" si="34"/>
        <v>16.28274284542627</v>
      </c>
      <c r="P483" s="18">
        <f t="shared" si="35"/>
        <v>529308</v>
      </c>
      <c r="Q483" s="15" t="str" cm="1">
        <f t="array" ref="Q483">_xlfn.IFS(G483&lt;200,"&lt;₹200",G483&lt;=500,"₹200-₹500",G483&gt;500,"&gt;₹500")</f>
        <v>&lt;₹200</v>
      </c>
      <c r="R483" t="s">
        <v>8155</v>
      </c>
      <c r="S483" t="s">
        <v>8342</v>
      </c>
      <c r="T483" t="s">
        <v>8343</v>
      </c>
    </row>
    <row r="484" spans="1:20" x14ac:dyDescent="0.25">
      <c r="A484" t="s">
        <v>12742</v>
      </c>
      <c r="B484" t="s">
        <v>12743</v>
      </c>
      <c r="C484" t="s">
        <v>13156</v>
      </c>
      <c r="D484" t="s">
        <v>13247</v>
      </c>
      <c r="E484" t="s">
        <v>13254</v>
      </c>
      <c r="F484" t="s">
        <v>13272</v>
      </c>
      <c r="G484" s="17">
        <v>6199</v>
      </c>
      <c r="H484" s="17">
        <v>10999</v>
      </c>
      <c r="I484" s="8">
        <v>0.44</v>
      </c>
      <c r="J484" s="8" t="str">
        <f t="shared" si="33"/>
        <v>No</v>
      </c>
      <c r="K484" s="9">
        <v>4.2</v>
      </c>
      <c r="L484" s="9">
        <v>4</v>
      </c>
      <c r="M484" s="9">
        <f>AVERAGEIF(F484:F1834,F484,K484:K1834)</f>
        <v>4.05</v>
      </c>
      <c r="N484" s="4">
        <v>10429</v>
      </c>
      <c r="O484" s="4">
        <f t="shared" si="34"/>
        <v>16.274051449127448</v>
      </c>
      <c r="P484" s="18">
        <f t="shared" si="35"/>
        <v>64649371</v>
      </c>
      <c r="Q484" s="15" t="str" cm="1">
        <f t="array" ref="Q484">_xlfn.IFS(G484&lt;200,"&lt;₹200",G484&lt;=500,"₹200-₹500",G484&gt;500,"&gt;₹500")</f>
        <v>&gt;₹500</v>
      </c>
      <c r="R484" t="s">
        <v>12744</v>
      </c>
      <c r="S484" t="s">
        <v>12748</v>
      </c>
      <c r="T484" t="s">
        <v>12749</v>
      </c>
    </row>
    <row r="485" spans="1:20" x14ac:dyDescent="0.25">
      <c r="A485" t="s">
        <v>4136</v>
      </c>
      <c r="B485" t="s">
        <v>4137</v>
      </c>
      <c r="C485" t="s">
        <v>13075</v>
      </c>
      <c r="D485" t="s">
        <v>13113</v>
      </c>
      <c r="E485" t="s">
        <v>13117</v>
      </c>
      <c r="F485" t="s">
        <v>13118</v>
      </c>
      <c r="G485" s="17">
        <v>20999</v>
      </c>
      <c r="H485" s="17">
        <v>29990</v>
      </c>
      <c r="I485" s="8">
        <v>0.3</v>
      </c>
      <c r="J485" s="8" t="str">
        <f t="shared" si="33"/>
        <v>No</v>
      </c>
      <c r="K485" s="9">
        <v>4.3</v>
      </c>
      <c r="L485" s="9">
        <v>4</v>
      </c>
      <c r="M485" s="9">
        <f>AVERAGEIF(F485:F1834,F485,K485:K1834)</f>
        <v>4.0894736842105255</v>
      </c>
      <c r="N485" s="4">
        <v>9499</v>
      </c>
      <c r="O485" s="4">
        <f t="shared" si="34"/>
        <v>16.266796006891759</v>
      </c>
      <c r="P485" s="18">
        <f t="shared" si="35"/>
        <v>199469501</v>
      </c>
      <c r="Q485" s="15" t="str" cm="1">
        <f t="array" ref="Q485">_xlfn.IFS(G485&lt;200,"&lt;₹200",G485&lt;=500,"₹200-₹500",G485&gt;500,"&gt;₹500")</f>
        <v>&gt;₹500</v>
      </c>
      <c r="R485" t="s">
        <v>3801</v>
      </c>
      <c r="S485" t="s">
        <v>3805</v>
      </c>
      <c r="T485" t="s">
        <v>3806</v>
      </c>
    </row>
    <row r="486" spans="1:20" x14ac:dyDescent="0.25">
      <c r="A486" t="s">
        <v>12492</v>
      </c>
      <c r="B486" t="s">
        <v>12493</v>
      </c>
      <c r="C486" t="s">
        <v>13156</v>
      </c>
      <c r="D486" t="s">
        <v>13247</v>
      </c>
      <c r="E486" t="s">
        <v>13287</v>
      </c>
      <c r="F486" t="s">
        <v>13297</v>
      </c>
      <c r="G486" s="17">
        <v>8699</v>
      </c>
      <c r="H486" s="17">
        <v>13049</v>
      </c>
      <c r="I486" s="8">
        <v>0.33</v>
      </c>
      <c r="J486" s="8" t="str">
        <f t="shared" si="33"/>
        <v>No</v>
      </c>
      <c r="K486" s="9">
        <v>4.3</v>
      </c>
      <c r="L486" s="9">
        <v>4</v>
      </c>
      <c r="M486" s="9">
        <f>AVERAGEIF(F486:F1836,F486,K486:K1836)</f>
        <v>4.3142857142857141</v>
      </c>
      <c r="N486" s="4">
        <v>5891</v>
      </c>
      <c r="O486" s="4">
        <f t="shared" si="34"/>
        <v>16.26599067039313</v>
      </c>
      <c r="P486" s="18">
        <f t="shared" si="35"/>
        <v>51245809</v>
      </c>
      <c r="Q486" s="15" t="str" cm="1">
        <f t="array" ref="Q486">_xlfn.IFS(G486&lt;200,"&lt;₹200",G486&lt;=500,"₹200-₹500",G486&gt;500,"&gt;₹500")</f>
        <v>&gt;₹500</v>
      </c>
      <c r="R486" t="s">
        <v>12494</v>
      </c>
      <c r="S486" t="s">
        <v>12498</v>
      </c>
      <c r="T486" t="s">
        <v>12499</v>
      </c>
    </row>
    <row r="487" spans="1:20" x14ac:dyDescent="0.25">
      <c r="A487" t="s">
        <v>8561</v>
      </c>
      <c r="B487" t="s">
        <v>8562</v>
      </c>
      <c r="C487" t="s">
        <v>13156</v>
      </c>
      <c r="D487" t="s">
        <v>13250</v>
      </c>
      <c r="E487" t="s">
        <v>13251</v>
      </c>
      <c r="F487" t="s">
        <v>13253</v>
      </c>
      <c r="G487" s="17">
        <v>1199</v>
      </c>
      <c r="H487" s="17">
        <v>2000</v>
      </c>
      <c r="I487" s="8">
        <v>0.4</v>
      </c>
      <c r="J487" s="8" t="str">
        <f t="shared" si="33"/>
        <v>No</v>
      </c>
      <c r="K487" s="9">
        <v>4</v>
      </c>
      <c r="L487" s="9">
        <v>4</v>
      </c>
      <c r="M487" s="9">
        <f t="shared" ref="M487:M492" si="37">AVERAGEIF(F487:F1836,F487,K487:K1836)</f>
        <v>3.8099999999999987</v>
      </c>
      <c r="N487" s="4">
        <v>18543</v>
      </c>
      <c r="O487" s="4">
        <f t="shared" si="34"/>
        <v>16.26185502494037</v>
      </c>
      <c r="P487" s="18">
        <f t="shared" si="35"/>
        <v>22233057</v>
      </c>
      <c r="Q487" s="15" t="str" cm="1">
        <f t="array" ref="Q487">_xlfn.IFS(G487&lt;200,"&lt;₹200",G487&lt;=500,"₹200-₹500",G487&gt;500,"&gt;₹500")</f>
        <v>&gt;₹500</v>
      </c>
      <c r="R487" t="s">
        <v>8564</v>
      </c>
      <c r="S487" t="s">
        <v>8568</v>
      </c>
      <c r="T487" t="s">
        <v>8569</v>
      </c>
    </row>
    <row r="488" spans="1:20" x14ac:dyDescent="0.25">
      <c r="A488" t="s">
        <v>5067</v>
      </c>
      <c r="B488" t="s">
        <v>5068</v>
      </c>
      <c r="C488" t="s">
        <v>13156</v>
      </c>
      <c r="D488" t="s">
        <v>13157</v>
      </c>
      <c r="E488" t="s">
        <v>13158</v>
      </c>
      <c r="F488" t="s">
        <v>13083</v>
      </c>
      <c r="G488" s="17">
        <v>130</v>
      </c>
      <c r="H488" s="17">
        <v>165</v>
      </c>
      <c r="I488" s="8">
        <v>0.21</v>
      </c>
      <c r="J488" s="8" t="str">
        <f t="shared" si="33"/>
        <v>No</v>
      </c>
      <c r="K488" s="9">
        <v>3.9</v>
      </c>
      <c r="L488" s="9">
        <v>4</v>
      </c>
      <c r="M488" s="9">
        <f t="shared" si="37"/>
        <v>3.9</v>
      </c>
      <c r="N488" s="4">
        <v>14778</v>
      </c>
      <c r="O488" s="4">
        <f t="shared" si="34"/>
        <v>16.261615691626325</v>
      </c>
      <c r="P488" s="18">
        <f t="shared" si="35"/>
        <v>1921140</v>
      </c>
      <c r="Q488" s="15" t="str" cm="1">
        <f t="array" ref="Q488">_xlfn.IFS(G488&lt;200,"&lt;₹200",G488&lt;=500,"₹200-₹500",G488&gt;500,"&gt;₹500")</f>
        <v>&lt;₹200</v>
      </c>
      <c r="R488" t="s">
        <v>5070</v>
      </c>
      <c r="S488" t="s">
        <v>5074</v>
      </c>
      <c r="T488" t="s">
        <v>5075</v>
      </c>
    </row>
    <row r="489" spans="1:20" x14ac:dyDescent="0.25">
      <c r="A489" t="s">
        <v>6338</v>
      </c>
      <c r="B489" t="s">
        <v>6339</v>
      </c>
      <c r="C489" t="s">
        <v>13084</v>
      </c>
      <c r="D489" t="s">
        <v>13085</v>
      </c>
      <c r="E489" t="s">
        <v>13086</v>
      </c>
      <c r="F489" t="s">
        <v>13087</v>
      </c>
      <c r="G489" s="17">
        <v>238</v>
      </c>
      <c r="H489" s="17">
        <v>699</v>
      </c>
      <c r="I489" s="8">
        <v>0.66</v>
      </c>
      <c r="J489" s="8" t="str">
        <f t="shared" si="33"/>
        <v>Yes</v>
      </c>
      <c r="K489" s="9">
        <v>4.4000000000000004</v>
      </c>
      <c r="L489" s="9">
        <v>4</v>
      </c>
      <c r="M489" s="9">
        <f t="shared" si="37"/>
        <v>4.1427350427350422</v>
      </c>
      <c r="N489" s="4">
        <v>8372</v>
      </c>
      <c r="O489" s="4">
        <f t="shared" si="34"/>
        <v>16.251456965031281</v>
      </c>
      <c r="P489" s="18">
        <f t="shared" si="35"/>
        <v>1992536</v>
      </c>
      <c r="Q489" s="15" t="str" cm="1">
        <f t="array" ref="Q489">_xlfn.IFS(G489&lt;200,"&lt;₹200",G489&lt;=500,"₹200-₹500",G489&gt;500,"&gt;₹500")</f>
        <v>₹200-₹500</v>
      </c>
      <c r="R489" t="s">
        <v>6341</v>
      </c>
      <c r="S489" t="s">
        <v>6345</v>
      </c>
      <c r="T489" t="s">
        <v>6346</v>
      </c>
    </row>
    <row r="490" spans="1:20" x14ac:dyDescent="0.25">
      <c r="A490" t="s">
        <v>3216</v>
      </c>
      <c r="B490" t="s">
        <v>2947</v>
      </c>
      <c r="C490" t="s">
        <v>13075</v>
      </c>
      <c r="D490" t="s">
        <v>13111</v>
      </c>
      <c r="E490" t="s">
        <v>13112</v>
      </c>
      <c r="F490" t="s">
        <v>13112</v>
      </c>
      <c r="G490" s="17">
        <v>1799</v>
      </c>
      <c r="H490" s="17">
        <v>19999</v>
      </c>
      <c r="I490" s="8">
        <v>0.91</v>
      </c>
      <c r="J490" s="8" t="str">
        <f t="shared" si="33"/>
        <v>Yes</v>
      </c>
      <c r="K490" s="9">
        <v>4.2</v>
      </c>
      <c r="L490" s="9">
        <v>4</v>
      </c>
      <c r="M490" s="9">
        <f t="shared" si="37"/>
        <v>3.9206896551724131</v>
      </c>
      <c r="N490" s="4">
        <v>13937</v>
      </c>
      <c r="O490" s="4">
        <f t="shared" si="34"/>
        <v>16.248123873203689</v>
      </c>
      <c r="P490" s="18">
        <f t="shared" si="35"/>
        <v>25072663</v>
      </c>
      <c r="Q490" s="15" t="str" cm="1">
        <f t="array" ref="Q490">_xlfn.IFS(G490&lt;200,"&lt;₹200",G490&lt;=500,"₹200-₹500",G490&gt;500,"&gt;₹500")</f>
        <v>&gt;₹500</v>
      </c>
      <c r="R490" t="s">
        <v>3217</v>
      </c>
      <c r="S490" t="s">
        <v>2953</v>
      </c>
      <c r="T490" t="s">
        <v>2954</v>
      </c>
    </row>
    <row r="491" spans="1:20" x14ac:dyDescent="0.25">
      <c r="A491" t="s">
        <v>1823</v>
      </c>
      <c r="B491" t="s">
        <v>1824</v>
      </c>
      <c r="C491" t="s">
        <v>13084</v>
      </c>
      <c r="D491" t="s">
        <v>13085</v>
      </c>
      <c r="E491" t="s">
        <v>13086</v>
      </c>
      <c r="F491" t="s">
        <v>13087</v>
      </c>
      <c r="G491" s="17">
        <v>350</v>
      </c>
      <c r="H491" s="17">
        <v>599</v>
      </c>
      <c r="I491" s="8">
        <v>0.42</v>
      </c>
      <c r="J491" s="8" t="str">
        <f t="shared" si="33"/>
        <v>No</v>
      </c>
      <c r="K491" s="9">
        <v>3.9</v>
      </c>
      <c r="L491" s="9">
        <v>4</v>
      </c>
      <c r="M491" s="9">
        <f t="shared" si="37"/>
        <v>4.1405172413793103</v>
      </c>
      <c r="N491" s="4">
        <v>8314</v>
      </c>
      <c r="O491" s="4">
        <f t="shared" si="34"/>
        <v>16.230257244678665</v>
      </c>
      <c r="P491" s="18">
        <f t="shared" si="35"/>
        <v>2909900</v>
      </c>
      <c r="Q491" s="15" t="str" cm="1">
        <f t="array" ref="Q491">_xlfn.IFS(G491&lt;200,"&lt;₹200",G491&lt;=500,"₹200-₹500",G491&gt;500,"&gt;₹500")</f>
        <v>₹200-₹500</v>
      </c>
      <c r="R491" t="s">
        <v>1825</v>
      </c>
      <c r="S491" t="s">
        <v>1829</v>
      </c>
      <c r="T491" t="s">
        <v>1830</v>
      </c>
    </row>
    <row r="492" spans="1:20" x14ac:dyDescent="0.25">
      <c r="A492" t="s">
        <v>4160</v>
      </c>
      <c r="B492" t="s">
        <v>4161</v>
      </c>
      <c r="C492" t="s">
        <v>13075</v>
      </c>
      <c r="D492" t="s">
        <v>13113</v>
      </c>
      <c r="E492" t="s">
        <v>13117</v>
      </c>
      <c r="F492" t="s">
        <v>13118</v>
      </c>
      <c r="G492" s="17">
        <v>19999</v>
      </c>
      <c r="H492" s="17">
        <v>27990</v>
      </c>
      <c r="I492" s="8">
        <v>0.28999999999999998</v>
      </c>
      <c r="J492" s="8" t="str">
        <f t="shared" si="33"/>
        <v>No</v>
      </c>
      <c r="K492" s="9">
        <v>4.3</v>
      </c>
      <c r="L492" s="9">
        <v>4</v>
      </c>
      <c r="M492" s="9">
        <f t="shared" si="37"/>
        <v>4.0777777777777775</v>
      </c>
      <c r="N492" s="4">
        <v>9499</v>
      </c>
      <c r="O492" s="4">
        <f t="shared" si="34"/>
        <v>16.220272923788965</v>
      </c>
      <c r="P492" s="18">
        <f t="shared" si="35"/>
        <v>189970501</v>
      </c>
      <c r="Q492" s="15" t="str" cm="1">
        <f t="array" ref="Q492">_xlfn.IFS(G492&lt;200,"&lt;₹200",G492&lt;=500,"₹200-₹500",G492&gt;500,"&gt;₹500")</f>
        <v>&gt;₹500</v>
      </c>
      <c r="R492" t="s">
        <v>4162</v>
      </c>
      <c r="S492" t="s">
        <v>3805</v>
      </c>
      <c r="T492" t="s">
        <v>3806</v>
      </c>
    </row>
    <row r="493" spans="1:20" x14ac:dyDescent="0.25">
      <c r="A493" t="s">
        <v>12884</v>
      </c>
      <c r="B493" t="s">
        <v>12885</v>
      </c>
      <c r="C493" t="s">
        <v>13156</v>
      </c>
      <c r="D493" t="s">
        <v>13247</v>
      </c>
      <c r="E493" t="s">
        <v>13248</v>
      </c>
      <c r="F493" t="s">
        <v>13302</v>
      </c>
      <c r="G493" s="17">
        <v>1499</v>
      </c>
      <c r="H493" s="17">
        <v>2199</v>
      </c>
      <c r="I493" s="8">
        <v>0.32</v>
      </c>
      <c r="J493" s="8" t="str">
        <f t="shared" si="33"/>
        <v>No</v>
      </c>
      <c r="K493" s="9">
        <v>4.4000000000000004</v>
      </c>
      <c r="L493" s="9">
        <v>4</v>
      </c>
      <c r="M493" s="9">
        <f>AVERAGEIF(F493:F1843,F493,K493:K1843)</f>
        <v>4.25</v>
      </c>
      <c r="N493" s="4">
        <v>6531</v>
      </c>
      <c r="O493" s="4">
        <f t="shared" si="34"/>
        <v>16.213946248274681</v>
      </c>
      <c r="P493" s="18">
        <f t="shared" si="35"/>
        <v>9789969</v>
      </c>
      <c r="Q493" s="15" t="str" cm="1">
        <f t="array" ref="Q493">_xlfn.IFS(G493&lt;200,"&lt;₹200",G493&lt;=500,"₹200-₹500",G493&gt;500,"&gt;₹500")</f>
        <v>&gt;₹500</v>
      </c>
      <c r="R493" t="s">
        <v>12886</v>
      </c>
      <c r="S493" t="s">
        <v>12890</v>
      </c>
      <c r="T493" t="s">
        <v>12891</v>
      </c>
    </row>
    <row r="494" spans="1:20" x14ac:dyDescent="0.25">
      <c r="A494" t="s">
        <v>8296</v>
      </c>
      <c r="B494" t="s">
        <v>8297</v>
      </c>
      <c r="C494" t="s">
        <v>13152</v>
      </c>
      <c r="D494" t="s">
        <v>13153</v>
      </c>
      <c r="E494" t="s">
        <v>13154</v>
      </c>
      <c r="F494" t="s">
        <v>13155</v>
      </c>
      <c r="G494" s="17">
        <v>90</v>
      </c>
      <c r="H494" s="17">
        <v>100</v>
      </c>
      <c r="I494" s="8">
        <v>0.1</v>
      </c>
      <c r="J494" s="8" t="str">
        <f t="shared" si="33"/>
        <v>No</v>
      </c>
      <c r="K494" s="9">
        <v>4.0999999999999996</v>
      </c>
      <c r="L494" s="9">
        <v>4</v>
      </c>
      <c r="M494" s="9">
        <f t="shared" ref="M494:M499" si="38">AVERAGEIF(F494:F1843,F494,K494:K1843)</f>
        <v>4.2749999999999995</v>
      </c>
      <c r="N494" s="4">
        <v>6199</v>
      </c>
      <c r="O494" s="4">
        <f t="shared" si="34"/>
        <v>16.212474472605034</v>
      </c>
      <c r="P494" s="18">
        <f t="shared" si="35"/>
        <v>557910</v>
      </c>
      <c r="Q494" s="15" t="str" cm="1">
        <f t="array" ref="Q494">_xlfn.IFS(G494&lt;200,"&lt;₹200",G494&lt;=500,"₹200-₹500",G494&gt;500,"&gt;₹500")</f>
        <v>&lt;₹200</v>
      </c>
      <c r="R494" t="s">
        <v>8299</v>
      </c>
      <c r="S494" t="s">
        <v>8303</v>
      </c>
      <c r="T494" t="s">
        <v>8304</v>
      </c>
    </row>
    <row r="495" spans="1:20" x14ac:dyDescent="0.25">
      <c r="A495" t="s">
        <v>496</v>
      </c>
      <c r="B495" t="s">
        <v>497</v>
      </c>
      <c r="C495" t="s">
        <v>13084</v>
      </c>
      <c r="D495" t="s">
        <v>13085</v>
      </c>
      <c r="E495" t="s">
        <v>13086</v>
      </c>
      <c r="F495" t="s">
        <v>13087</v>
      </c>
      <c r="G495" s="17">
        <v>799</v>
      </c>
      <c r="H495" s="17">
        <v>2100</v>
      </c>
      <c r="I495" s="8">
        <v>0.62</v>
      </c>
      <c r="J495" s="8" t="str">
        <f t="shared" si="33"/>
        <v>Yes</v>
      </c>
      <c r="K495" s="9">
        <v>4.3</v>
      </c>
      <c r="L495" s="9">
        <v>4</v>
      </c>
      <c r="M495" s="9">
        <f t="shared" si="38"/>
        <v>4.1426086956521742</v>
      </c>
      <c r="N495" s="4">
        <v>8188</v>
      </c>
      <c r="O495" s="4">
        <f t="shared" si="34"/>
        <v>16.210984234769569</v>
      </c>
      <c r="P495" s="18">
        <f t="shared" si="35"/>
        <v>6542212</v>
      </c>
      <c r="Q495" s="15" t="str" cm="1">
        <f t="array" ref="Q495">_xlfn.IFS(G495&lt;200,"&lt;₹200",G495&lt;=500,"₹200-₹500",G495&gt;500,"&gt;₹500")</f>
        <v>&gt;₹500</v>
      </c>
      <c r="R495" t="s">
        <v>498</v>
      </c>
      <c r="S495" t="s">
        <v>502</v>
      </c>
      <c r="T495" t="s">
        <v>503</v>
      </c>
    </row>
    <row r="496" spans="1:20" x14ac:dyDescent="0.25">
      <c r="A496" t="s">
        <v>3245</v>
      </c>
      <c r="B496" t="s">
        <v>2947</v>
      </c>
      <c r="C496" t="s">
        <v>13075</v>
      </c>
      <c r="D496" t="s">
        <v>13111</v>
      </c>
      <c r="E496" t="s">
        <v>13112</v>
      </c>
      <c r="F496" t="s">
        <v>13112</v>
      </c>
      <c r="G496" s="17">
        <v>1799</v>
      </c>
      <c r="H496" s="17">
        <v>19999</v>
      </c>
      <c r="I496" s="8">
        <v>0.91</v>
      </c>
      <c r="J496" s="8" t="str">
        <f t="shared" si="33"/>
        <v>Yes</v>
      </c>
      <c r="K496" s="9">
        <v>4.2</v>
      </c>
      <c r="L496" s="9">
        <v>4</v>
      </c>
      <c r="M496" s="9">
        <f t="shared" si="38"/>
        <v>3.9107142857142847</v>
      </c>
      <c r="N496" s="4">
        <v>13937</v>
      </c>
      <c r="O496" s="4">
        <f t="shared" si="34"/>
        <v>16.20678394250481</v>
      </c>
      <c r="P496" s="18">
        <f t="shared" si="35"/>
        <v>25072663</v>
      </c>
      <c r="Q496" s="15" t="str" cm="1">
        <f t="array" ref="Q496">_xlfn.IFS(G496&lt;200,"&lt;₹200",G496&lt;=500,"₹200-₹500",G496&gt;500,"&gt;₹500")</f>
        <v>&gt;₹500</v>
      </c>
      <c r="R496" t="s">
        <v>3217</v>
      </c>
      <c r="S496" t="s">
        <v>2953</v>
      </c>
      <c r="T496" t="s">
        <v>2954</v>
      </c>
    </row>
    <row r="497" spans="1:20" x14ac:dyDescent="0.25">
      <c r="A497" t="s">
        <v>5260</v>
      </c>
      <c r="B497" t="s">
        <v>5261</v>
      </c>
      <c r="C497" t="s">
        <v>13084</v>
      </c>
      <c r="D497" t="s">
        <v>13168</v>
      </c>
      <c r="E497" t="s">
        <v>13169</v>
      </c>
      <c r="F497" t="s">
        <v>13170</v>
      </c>
      <c r="G497" s="17">
        <v>717</v>
      </c>
      <c r="H497" s="17">
        <v>761</v>
      </c>
      <c r="I497" s="8">
        <v>0.06</v>
      </c>
      <c r="J497" s="8" t="str">
        <f t="shared" si="33"/>
        <v>No</v>
      </c>
      <c r="K497" s="9">
        <v>4</v>
      </c>
      <c r="L497" s="9">
        <v>4</v>
      </c>
      <c r="M497" s="9">
        <f t="shared" si="38"/>
        <v>4.2</v>
      </c>
      <c r="N497" s="4">
        <v>7199</v>
      </c>
      <c r="O497" s="4">
        <f t="shared" si="34"/>
        <v>16.200796485011328</v>
      </c>
      <c r="P497" s="18">
        <f t="shared" si="35"/>
        <v>5161683</v>
      </c>
      <c r="Q497" s="15" t="str" cm="1">
        <f t="array" ref="Q497">_xlfn.IFS(G497&lt;200,"&lt;₹200",G497&lt;=500,"₹200-₹500",G497&gt;500,"&gt;₹500")</f>
        <v>&gt;₹500</v>
      </c>
      <c r="R497" t="s">
        <v>5263</v>
      </c>
      <c r="S497" t="s">
        <v>5267</v>
      </c>
      <c r="T497" t="s">
        <v>5268</v>
      </c>
    </row>
    <row r="498" spans="1:20" x14ac:dyDescent="0.25">
      <c r="A498" t="s">
        <v>798</v>
      </c>
      <c r="B498" t="s">
        <v>799</v>
      </c>
      <c r="C498" t="s">
        <v>13075</v>
      </c>
      <c r="D498" t="s">
        <v>13091</v>
      </c>
      <c r="E498" t="s">
        <v>13093</v>
      </c>
      <c r="F498" t="s">
        <v>13094</v>
      </c>
      <c r="G498" s="17">
        <v>29999</v>
      </c>
      <c r="H498" s="17">
        <v>39999</v>
      </c>
      <c r="I498" s="8">
        <v>0.25</v>
      </c>
      <c r="J498" s="8" t="str">
        <f t="shared" si="33"/>
        <v>No</v>
      </c>
      <c r="K498" s="9">
        <v>4.2</v>
      </c>
      <c r="L498" s="9">
        <v>4</v>
      </c>
      <c r="M498" s="9">
        <f t="shared" si="38"/>
        <v>4.1928571428571431</v>
      </c>
      <c r="N498" s="4">
        <v>7298</v>
      </c>
      <c r="O498" s="4">
        <f t="shared" si="34"/>
        <v>16.19811138902023</v>
      </c>
      <c r="P498" s="18">
        <f t="shared" si="35"/>
        <v>218932702</v>
      </c>
      <c r="Q498" s="15" t="str" cm="1">
        <f t="array" ref="Q498">_xlfn.IFS(G498&lt;200,"&lt;₹200",G498&lt;=500,"₹200-₹500",G498&gt;500,"&gt;₹500")</f>
        <v>&gt;₹500</v>
      </c>
      <c r="R498" t="s">
        <v>800</v>
      </c>
      <c r="S498" t="s">
        <v>382</v>
      </c>
      <c r="T498" t="s">
        <v>383</v>
      </c>
    </row>
    <row r="499" spans="1:20" x14ac:dyDescent="0.25">
      <c r="A499" t="s">
        <v>376</v>
      </c>
      <c r="B499" t="s">
        <v>377</v>
      </c>
      <c r="C499" t="s">
        <v>13075</v>
      </c>
      <c r="D499" t="s">
        <v>13091</v>
      </c>
      <c r="E499" t="s">
        <v>13093</v>
      </c>
      <c r="F499" t="s">
        <v>13094</v>
      </c>
      <c r="G499" s="17">
        <v>32999</v>
      </c>
      <c r="H499" s="17">
        <v>45999</v>
      </c>
      <c r="I499" s="8">
        <v>0.28000000000000003</v>
      </c>
      <c r="J499" s="8" t="str">
        <f t="shared" si="33"/>
        <v>No</v>
      </c>
      <c r="K499" s="9">
        <v>4.2</v>
      </c>
      <c r="L499" s="9">
        <v>4</v>
      </c>
      <c r="M499" s="9">
        <f t="shared" si="38"/>
        <v>4.192682926829268</v>
      </c>
      <c r="N499" s="4">
        <v>7298</v>
      </c>
      <c r="O499" s="4">
        <f t="shared" si="34"/>
        <v>16.197438346622381</v>
      </c>
      <c r="P499" s="18">
        <f t="shared" si="35"/>
        <v>240826702</v>
      </c>
      <c r="Q499" s="15" t="str" cm="1">
        <f t="array" ref="Q499">_xlfn.IFS(G499&lt;200,"&lt;₹200",G499&lt;=500,"₹200-₹500",G499&gt;500,"&gt;₹500")</f>
        <v>&gt;₹500</v>
      </c>
      <c r="R499" t="s">
        <v>378</v>
      </c>
      <c r="S499" t="s">
        <v>382</v>
      </c>
      <c r="T499" t="s">
        <v>383</v>
      </c>
    </row>
    <row r="500" spans="1:20" x14ac:dyDescent="0.25">
      <c r="A500" t="s">
        <v>11886</v>
      </c>
      <c r="B500" t="s">
        <v>11887</v>
      </c>
      <c r="C500" t="s">
        <v>13156</v>
      </c>
      <c r="D500" t="s">
        <v>13247</v>
      </c>
      <c r="E500" t="s">
        <v>13248</v>
      </c>
      <c r="F500" t="s">
        <v>13262</v>
      </c>
      <c r="G500" s="17">
        <v>2237.81</v>
      </c>
      <c r="H500" s="17">
        <v>3899</v>
      </c>
      <c r="I500" s="8">
        <v>0.43</v>
      </c>
      <c r="J500" s="8" t="str">
        <f t="shared" si="33"/>
        <v>No</v>
      </c>
      <c r="K500" s="9">
        <v>3.9</v>
      </c>
      <c r="L500" s="9">
        <v>4</v>
      </c>
      <c r="M500" s="9">
        <f>AVERAGEIF(F500:F1850,F500,K500:K1850)</f>
        <v>4.0055555555555564</v>
      </c>
      <c r="N500" s="4">
        <v>11004</v>
      </c>
      <c r="O500" s="4">
        <f t="shared" si="34"/>
        <v>16.188813465595743</v>
      </c>
      <c r="P500" s="18">
        <f t="shared" si="35"/>
        <v>24624861.239999998</v>
      </c>
      <c r="Q500" s="15" t="str" cm="1">
        <f t="array" ref="Q500">_xlfn.IFS(G500&lt;200,"&lt;₹200",G500&lt;=500,"₹200-₹500",G500&gt;500,"&gt;₹500")</f>
        <v>&gt;₹500</v>
      </c>
      <c r="R500" t="s">
        <v>11888</v>
      </c>
      <c r="S500" t="s">
        <v>11892</v>
      </c>
      <c r="T500" t="s">
        <v>11893</v>
      </c>
    </row>
    <row r="501" spans="1:20" x14ac:dyDescent="0.25">
      <c r="A501" t="s">
        <v>10449</v>
      </c>
      <c r="B501" t="s">
        <v>10450</v>
      </c>
      <c r="C501" t="s">
        <v>13156</v>
      </c>
      <c r="D501" t="s">
        <v>13247</v>
      </c>
      <c r="E501" t="s">
        <v>13254</v>
      </c>
      <c r="F501" t="s">
        <v>13255</v>
      </c>
      <c r="G501" s="17">
        <v>1099</v>
      </c>
      <c r="H501" s="17">
        <v>1920</v>
      </c>
      <c r="I501" s="8">
        <v>0.43</v>
      </c>
      <c r="J501" s="8" t="str">
        <f t="shared" si="33"/>
        <v>No</v>
      </c>
      <c r="K501" s="9">
        <v>4.2</v>
      </c>
      <c r="L501" s="9">
        <v>4</v>
      </c>
      <c r="M501" s="9">
        <f t="shared" ref="M501:M516" si="39">AVERAGEIF(F501:F1850,F501,K501:K1850)</f>
        <v>4.0571428571428561</v>
      </c>
      <c r="N501" s="4">
        <v>9772</v>
      </c>
      <c r="O501" s="4">
        <f t="shared" si="34"/>
        <v>16.188113189296619</v>
      </c>
      <c r="P501" s="18">
        <f t="shared" si="35"/>
        <v>10739428</v>
      </c>
      <c r="Q501" s="15" t="str" cm="1">
        <f t="array" ref="Q501">_xlfn.IFS(G501&lt;200,"&lt;₹200",G501&lt;=500,"₹200-₹500",G501&gt;500,"&gt;₹500")</f>
        <v>&gt;₹500</v>
      </c>
      <c r="R501" t="s">
        <v>10451</v>
      </c>
      <c r="S501" t="s">
        <v>10455</v>
      </c>
      <c r="T501" t="s">
        <v>10456</v>
      </c>
    </row>
    <row r="502" spans="1:20" x14ac:dyDescent="0.25">
      <c r="A502" t="s">
        <v>10418</v>
      </c>
      <c r="B502" t="s">
        <v>10419</v>
      </c>
      <c r="C502" t="s">
        <v>13156</v>
      </c>
      <c r="D502" t="s">
        <v>13247</v>
      </c>
      <c r="E502" t="s">
        <v>13248</v>
      </c>
      <c r="F502" t="s">
        <v>13304</v>
      </c>
      <c r="G502" s="17">
        <v>1699</v>
      </c>
      <c r="H502" s="17">
        <v>1999</v>
      </c>
      <c r="I502" s="8">
        <v>0.15</v>
      </c>
      <c r="J502" s="8" t="str">
        <f t="shared" si="33"/>
        <v>No</v>
      </c>
      <c r="K502" s="9">
        <v>4.0999999999999996</v>
      </c>
      <c r="L502" s="9">
        <v>4</v>
      </c>
      <c r="M502" s="9">
        <f t="shared" si="39"/>
        <v>4.0999999999999996</v>
      </c>
      <c r="N502" s="4">
        <v>8873</v>
      </c>
      <c r="O502" s="4">
        <f t="shared" si="34"/>
        <v>16.187289639960198</v>
      </c>
      <c r="P502" s="18">
        <f t="shared" si="35"/>
        <v>15075227</v>
      </c>
      <c r="Q502" s="15" t="str" cm="1">
        <f t="array" ref="Q502">_xlfn.IFS(G502&lt;200,"&lt;₹200",G502&lt;=500,"₹200-₹500",G502&gt;500,"&gt;₹500")</f>
        <v>&gt;₹500</v>
      </c>
      <c r="R502" t="s">
        <v>10421</v>
      </c>
      <c r="S502" t="s">
        <v>10425</v>
      </c>
      <c r="T502" t="s">
        <v>10426</v>
      </c>
    </row>
    <row r="503" spans="1:20" x14ac:dyDescent="0.25">
      <c r="A503" t="s">
        <v>6937</v>
      </c>
      <c r="B503" t="s">
        <v>6938</v>
      </c>
      <c r="C503" t="s">
        <v>13084</v>
      </c>
      <c r="D503" t="s">
        <v>13085</v>
      </c>
      <c r="E503" t="s">
        <v>13086</v>
      </c>
      <c r="F503" t="s">
        <v>13087</v>
      </c>
      <c r="G503" s="17">
        <v>287</v>
      </c>
      <c r="H503" s="17">
        <v>499</v>
      </c>
      <c r="I503" s="8">
        <v>0.42</v>
      </c>
      <c r="J503" s="8" t="str">
        <f t="shared" si="33"/>
        <v>No</v>
      </c>
      <c r="K503" s="9">
        <v>4.4000000000000004</v>
      </c>
      <c r="L503" s="9">
        <v>4</v>
      </c>
      <c r="M503" s="9">
        <f t="shared" si="39"/>
        <v>4.1412280701754387</v>
      </c>
      <c r="N503" s="4">
        <v>8076</v>
      </c>
      <c r="O503" s="4">
        <f t="shared" si="34"/>
        <v>16.180813720423465</v>
      </c>
      <c r="P503" s="18">
        <f t="shared" si="35"/>
        <v>2317812</v>
      </c>
      <c r="Q503" s="15" t="str" cm="1">
        <f t="array" ref="Q503">_xlfn.IFS(G503&lt;200,"&lt;₹200",G503&lt;=500,"₹200-₹500",G503&gt;500,"&gt;₹500")</f>
        <v>₹200-₹500</v>
      </c>
      <c r="R503" t="s">
        <v>6939</v>
      </c>
      <c r="S503" t="s">
        <v>6943</v>
      </c>
      <c r="T503" t="s">
        <v>6944</v>
      </c>
    </row>
    <row r="504" spans="1:20" x14ac:dyDescent="0.25">
      <c r="A504" t="s">
        <v>3799</v>
      </c>
      <c r="B504" t="s">
        <v>3800</v>
      </c>
      <c r="C504" t="s">
        <v>13075</v>
      </c>
      <c r="D504" t="s">
        <v>13113</v>
      </c>
      <c r="E504" t="s">
        <v>13117</v>
      </c>
      <c r="F504" t="s">
        <v>13118</v>
      </c>
      <c r="G504" s="17">
        <v>20999</v>
      </c>
      <c r="H504" s="17">
        <v>29990</v>
      </c>
      <c r="I504" s="8">
        <v>0.3</v>
      </c>
      <c r="J504" s="8" t="str">
        <f t="shared" si="33"/>
        <v>No</v>
      </c>
      <c r="K504" s="9">
        <v>4.3</v>
      </c>
      <c r="L504" s="9">
        <v>4</v>
      </c>
      <c r="M504" s="9">
        <f t="shared" si="39"/>
        <v>4.0647058823529409</v>
      </c>
      <c r="N504" s="4">
        <v>9499</v>
      </c>
      <c r="O504" s="4">
        <f t="shared" si="34"/>
        <v>16.168276536791726</v>
      </c>
      <c r="P504" s="18">
        <f t="shared" si="35"/>
        <v>199469501</v>
      </c>
      <c r="Q504" s="15" t="str" cm="1">
        <f t="array" ref="Q504">_xlfn.IFS(G504&lt;200,"&lt;₹200",G504&lt;=500,"₹200-₹500",G504&gt;500,"&gt;₹500")</f>
        <v>&gt;₹500</v>
      </c>
      <c r="R504" t="s">
        <v>3801</v>
      </c>
      <c r="S504" t="s">
        <v>3805</v>
      </c>
      <c r="T504" t="s">
        <v>3806</v>
      </c>
    </row>
    <row r="505" spans="1:20" x14ac:dyDescent="0.25">
      <c r="A505" t="s">
        <v>10144</v>
      </c>
      <c r="B505" t="s">
        <v>10145</v>
      </c>
      <c r="C505" t="s">
        <v>13156</v>
      </c>
      <c r="D505" t="s">
        <v>13250</v>
      </c>
      <c r="E505" t="s">
        <v>13277</v>
      </c>
      <c r="F505" t="s">
        <v>13278</v>
      </c>
      <c r="G505" s="17">
        <v>1399</v>
      </c>
      <c r="H505" s="17">
        <v>2660</v>
      </c>
      <c r="I505" s="8">
        <v>0.47</v>
      </c>
      <c r="J505" s="8" t="str">
        <f t="shared" si="33"/>
        <v>No</v>
      </c>
      <c r="K505" s="9">
        <v>4.0999999999999996</v>
      </c>
      <c r="L505" s="9">
        <v>4</v>
      </c>
      <c r="M505" s="9">
        <f t="shared" si="39"/>
        <v>4.0714285714285712</v>
      </c>
      <c r="N505" s="4">
        <v>9349</v>
      </c>
      <c r="O505" s="4">
        <f t="shared" si="34"/>
        <v>16.166875844266677</v>
      </c>
      <c r="P505" s="18">
        <f t="shared" si="35"/>
        <v>13079251</v>
      </c>
      <c r="Q505" s="15" t="str" cm="1">
        <f t="array" ref="Q505">_xlfn.IFS(G505&lt;200,"&lt;₹200",G505&lt;=500,"₹200-₹500",G505&gt;500,"&gt;₹500")</f>
        <v>&gt;₹500</v>
      </c>
      <c r="R505" t="s">
        <v>10146</v>
      </c>
      <c r="S505" t="s">
        <v>10150</v>
      </c>
      <c r="T505" t="s">
        <v>10151</v>
      </c>
    </row>
    <row r="506" spans="1:20" x14ac:dyDescent="0.25">
      <c r="A506" t="s">
        <v>3265</v>
      </c>
      <c r="B506" t="s">
        <v>2947</v>
      </c>
      <c r="C506" t="s">
        <v>13075</v>
      </c>
      <c r="D506" t="s">
        <v>13111</v>
      </c>
      <c r="E506" t="s">
        <v>13112</v>
      </c>
      <c r="F506" t="s">
        <v>13112</v>
      </c>
      <c r="G506" s="17">
        <v>1799</v>
      </c>
      <c r="H506" s="17">
        <v>19999</v>
      </c>
      <c r="I506" s="8">
        <v>0.91</v>
      </c>
      <c r="J506" s="8" t="str">
        <f t="shared" si="33"/>
        <v>Yes</v>
      </c>
      <c r="K506" s="9">
        <v>4.2</v>
      </c>
      <c r="L506" s="9">
        <v>4</v>
      </c>
      <c r="M506" s="9">
        <f t="shared" si="39"/>
        <v>3.8999999999999995</v>
      </c>
      <c r="N506" s="4">
        <v>13937</v>
      </c>
      <c r="O506" s="4">
        <f t="shared" si="34"/>
        <v>16.162381794717128</v>
      </c>
      <c r="P506" s="18">
        <f t="shared" si="35"/>
        <v>25072663</v>
      </c>
      <c r="Q506" s="15" t="str" cm="1">
        <f t="array" ref="Q506">_xlfn.IFS(G506&lt;200,"&lt;₹200",G506&lt;=500,"₹200-₹500",G506&gt;500,"&gt;₹500")</f>
        <v>&gt;₹500</v>
      </c>
      <c r="R506" t="s">
        <v>3266</v>
      </c>
      <c r="S506" t="s">
        <v>2953</v>
      </c>
      <c r="T506" t="s">
        <v>2954</v>
      </c>
    </row>
    <row r="507" spans="1:20" x14ac:dyDescent="0.25">
      <c r="A507" t="s">
        <v>808</v>
      </c>
      <c r="B507" t="s">
        <v>809</v>
      </c>
      <c r="C507" t="s">
        <v>13075</v>
      </c>
      <c r="D507" t="s">
        <v>13091</v>
      </c>
      <c r="E507" t="s">
        <v>13093</v>
      </c>
      <c r="F507" t="s">
        <v>13094</v>
      </c>
      <c r="G507" s="17">
        <v>30990</v>
      </c>
      <c r="H507" s="17">
        <v>52900</v>
      </c>
      <c r="I507" s="8">
        <v>0.41</v>
      </c>
      <c r="J507" s="8" t="str">
        <f t="shared" si="33"/>
        <v>No</v>
      </c>
      <c r="K507" s="9">
        <v>4.3</v>
      </c>
      <c r="L507" s="9">
        <v>4</v>
      </c>
      <c r="M507" s="9">
        <f t="shared" si="39"/>
        <v>4.1924999999999999</v>
      </c>
      <c r="N507" s="4">
        <v>7109</v>
      </c>
      <c r="O507" s="4">
        <f t="shared" si="34"/>
        <v>16.148963301059545</v>
      </c>
      <c r="P507" s="18">
        <f t="shared" si="35"/>
        <v>220307910</v>
      </c>
      <c r="Q507" s="15" t="str" cm="1">
        <f t="array" ref="Q507">_xlfn.IFS(G507&lt;200,"&lt;₹200",G507&lt;=500,"₹200-₹500",G507&gt;500,"&gt;₹500")</f>
        <v>&gt;₹500</v>
      </c>
      <c r="R507" t="s">
        <v>810</v>
      </c>
      <c r="S507" t="s">
        <v>582</v>
      </c>
      <c r="T507" t="s">
        <v>583</v>
      </c>
    </row>
    <row r="508" spans="1:20" x14ac:dyDescent="0.25">
      <c r="A508" t="s">
        <v>37</v>
      </c>
      <c r="B508" t="s">
        <v>38</v>
      </c>
      <c r="C508" t="s">
        <v>13084</v>
      </c>
      <c r="D508" t="s">
        <v>13085</v>
      </c>
      <c r="E508" t="s">
        <v>13086</v>
      </c>
      <c r="F508" t="s">
        <v>13087</v>
      </c>
      <c r="G508" s="17">
        <v>199</v>
      </c>
      <c r="H508" s="17">
        <v>1899</v>
      </c>
      <c r="I508" s="8">
        <v>0.9</v>
      </c>
      <c r="J508" s="8" t="str">
        <f t="shared" si="33"/>
        <v>Yes</v>
      </c>
      <c r="K508" s="9">
        <v>3.9</v>
      </c>
      <c r="L508" s="9">
        <v>4</v>
      </c>
      <c r="M508" s="9">
        <f t="shared" si="39"/>
        <v>4.1389380530973447</v>
      </c>
      <c r="N508" s="4">
        <v>7928</v>
      </c>
      <c r="O508" s="4">
        <f t="shared" si="34"/>
        <v>16.138623486983072</v>
      </c>
      <c r="P508" s="18">
        <f t="shared" si="35"/>
        <v>1577672</v>
      </c>
      <c r="Q508" s="15" t="str" cm="1">
        <f t="array" ref="Q508">_xlfn.IFS(G508&lt;200,"&lt;₹200",G508&lt;=500,"₹200-₹500",G508&gt;500,"&gt;₹500")</f>
        <v>&lt;₹200</v>
      </c>
      <c r="R508" t="s">
        <v>39</v>
      </c>
      <c r="S508" t="s">
        <v>43</v>
      </c>
      <c r="T508" t="s">
        <v>44</v>
      </c>
    </row>
    <row r="509" spans="1:20" x14ac:dyDescent="0.25">
      <c r="A509" t="s">
        <v>1690</v>
      </c>
      <c r="B509" t="s">
        <v>1691</v>
      </c>
      <c r="C509" t="s">
        <v>13075</v>
      </c>
      <c r="D509" t="s">
        <v>13091</v>
      </c>
      <c r="E509" t="s">
        <v>13093</v>
      </c>
      <c r="F509" t="s">
        <v>13094</v>
      </c>
      <c r="G509" s="17">
        <v>47990</v>
      </c>
      <c r="H509" s="17">
        <v>70900</v>
      </c>
      <c r="I509" s="8">
        <v>0.32</v>
      </c>
      <c r="J509" s="8" t="str">
        <f t="shared" si="33"/>
        <v>No</v>
      </c>
      <c r="K509" s="9">
        <v>4.3</v>
      </c>
      <c r="L509" s="9">
        <v>4</v>
      </c>
      <c r="M509" s="9">
        <f t="shared" si="39"/>
        <v>4.1897435897435891</v>
      </c>
      <c r="N509" s="4">
        <v>7109</v>
      </c>
      <c r="O509" s="4">
        <f t="shared" si="34"/>
        <v>16.138345968185735</v>
      </c>
      <c r="P509" s="18">
        <f t="shared" si="35"/>
        <v>341160910</v>
      </c>
      <c r="Q509" s="15" t="str" cm="1">
        <f t="array" ref="Q509">_xlfn.IFS(G509&lt;200,"&lt;₹200",G509&lt;=500,"₹200-₹500",G509&gt;500,"&gt;₹500")</f>
        <v>&gt;₹500</v>
      </c>
      <c r="R509" t="s">
        <v>578</v>
      </c>
      <c r="S509" t="s">
        <v>582</v>
      </c>
      <c r="T509" t="s">
        <v>583</v>
      </c>
    </row>
    <row r="510" spans="1:20" x14ac:dyDescent="0.25">
      <c r="A510" t="s">
        <v>576</v>
      </c>
      <c r="B510" t="s">
        <v>577</v>
      </c>
      <c r="C510" t="s">
        <v>13075</v>
      </c>
      <c r="D510" t="s">
        <v>13091</v>
      </c>
      <c r="E510" t="s">
        <v>13093</v>
      </c>
      <c r="F510" t="s">
        <v>13094</v>
      </c>
      <c r="G510" s="17">
        <v>32990</v>
      </c>
      <c r="H510" s="17">
        <v>47900</v>
      </c>
      <c r="I510" s="8">
        <v>0.31</v>
      </c>
      <c r="J510" s="8" t="str">
        <f t="shared" si="33"/>
        <v>No</v>
      </c>
      <c r="K510" s="9">
        <v>4.3</v>
      </c>
      <c r="L510" s="9">
        <v>4</v>
      </c>
      <c r="M510" s="9">
        <f t="shared" si="39"/>
        <v>4.1868421052631568</v>
      </c>
      <c r="N510" s="4">
        <v>7109</v>
      </c>
      <c r="O510" s="4">
        <f t="shared" si="34"/>
        <v>16.127169828318568</v>
      </c>
      <c r="P510" s="18">
        <f t="shared" si="35"/>
        <v>234525910</v>
      </c>
      <c r="Q510" s="15" t="str" cm="1">
        <f t="array" ref="Q510">_xlfn.IFS(G510&lt;200,"&lt;₹200",G510&lt;=500,"₹200-₹500",G510&gt;500,"&gt;₹500")</f>
        <v>&gt;₹500</v>
      </c>
      <c r="R510" t="s">
        <v>578</v>
      </c>
      <c r="S510" t="s">
        <v>582</v>
      </c>
      <c r="T510" t="s">
        <v>583</v>
      </c>
    </row>
    <row r="511" spans="1:20" x14ac:dyDescent="0.25">
      <c r="A511" t="s">
        <v>8988</v>
      </c>
      <c r="B511" t="s">
        <v>8989</v>
      </c>
      <c r="C511" t="s">
        <v>13156</v>
      </c>
      <c r="D511" t="s">
        <v>13247</v>
      </c>
      <c r="E511" t="s">
        <v>13248</v>
      </c>
      <c r="F511" t="s">
        <v>13260</v>
      </c>
      <c r="G511" s="17">
        <v>1799</v>
      </c>
      <c r="H511" s="17">
        <v>3595</v>
      </c>
      <c r="I511" s="8">
        <v>0.5</v>
      </c>
      <c r="J511" s="8" t="str">
        <f t="shared" si="33"/>
        <v>Yes</v>
      </c>
      <c r="K511" s="9">
        <v>3.8</v>
      </c>
      <c r="L511" s="9">
        <v>4</v>
      </c>
      <c r="M511" s="9">
        <f t="shared" si="39"/>
        <v>4.04</v>
      </c>
      <c r="N511" s="4">
        <v>9791</v>
      </c>
      <c r="O511" s="4">
        <f t="shared" si="34"/>
        <v>16.123120475398004</v>
      </c>
      <c r="P511" s="18">
        <f t="shared" si="35"/>
        <v>17614009</v>
      </c>
      <c r="Q511" s="15" t="str" cm="1">
        <f t="array" ref="Q511">_xlfn.IFS(G511&lt;200,"&lt;₹200",G511&lt;=500,"₹200-₹500",G511&gt;500,"&gt;₹500")</f>
        <v>&gt;₹500</v>
      </c>
      <c r="R511" t="s">
        <v>8990</v>
      </c>
      <c r="S511" t="s">
        <v>8994</v>
      </c>
      <c r="T511" t="s">
        <v>8995</v>
      </c>
    </row>
    <row r="512" spans="1:20" x14ac:dyDescent="0.25">
      <c r="A512" t="s">
        <v>5056</v>
      </c>
      <c r="B512" t="s">
        <v>5057</v>
      </c>
      <c r="C512" t="s">
        <v>13152</v>
      </c>
      <c r="D512" t="s">
        <v>13153</v>
      </c>
      <c r="E512" t="s">
        <v>13154</v>
      </c>
      <c r="F512" t="s">
        <v>13155</v>
      </c>
      <c r="G512" s="17">
        <v>50</v>
      </c>
      <c r="H512" s="17">
        <v>50</v>
      </c>
      <c r="I512" s="8">
        <v>0</v>
      </c>
      <c r="J512" s="8" t="str">
        <f t="shared" si="33"/>
        <v>No</v>
      </c>
      <c r="K512" s="9">
        <v>4.3</v>
      </c>
      <c r="L512" s="9">
        <v>4</v>
      </c>
      <c r="M512" s="9">
        <f t="shared" si="39"/>
        <v>4.284210526315789</v>
      </c>
      <c r="N512" s="4">
        <v>5792</v>
      </c>
      <c r="O512" s="4">
        <f t="shared" si="34"/>
        <v>16.121070906306485</v>
      </c>
      <c r="P512" s="18">
        <f t="shared" si="35"/>
        <v>289600</v>
      </c>
      <c r="Q512" s="15" t="str" cm="1">
        <f t="array" ref="Q512">_xlfn.IFS(G512&lt;200,"&lt;₹200",G512&lt;=500,"₹200-₹500",G512&gt;500,"&gt;₹500")</f>
        <v>&lt;₹200</v>
      </c>
      <c r="R512" t="s">
        <v>5059</v>
      </c>
      <c r="S512" t="s">
        <v>5063</v>
      </c>
      <c r="T512" t="s">
        <v>5064</v>
      </c>
    </row>
    <row r="513" spans="1:20" x14ac:dyDescent="0.25">
      <c r="A513" t="s">
        <v>5561</v>
      </c>
      <c r="B513" t="s">
        <v>5562</v>
      </c>
      <c r="C513" t="s">
        <v>13084</v>
      </c>
      <c r="D513" t="s">
        <v>13085</v>
      </c>
      <c r="E513" t="s">
        <v>13141</v>
      </c>
      <c r="F513" t="s">
        <v>13171</v>
      </c>
      <c r="G513" s="17">
        <v>169</v>
      </c>
      <c r="H513" s="17">
        <v>299</v>
      </c>
      <c r="I513" s="8">
        <v>0.43</v>
      </c>
      <c r="J513" s="8" t="str">
        <f t="shared" si="33"/>
        <v>No</v>
      </c>
      <c r="K513" s="9">
        <v>4.4000000000000004</v>
      </c>
      <c r="L513" s="9">
        <v>4</v>
      </c>
      <c r="M513" s="9">
        <f t="shared" si="39"/>
        <v>4.2142857142857135</v>
      </c>
      <c r="N513" s="4">
        <v>5176</v>
      </c>
      <c r="O513" s="4">
        <f t="shared" si="34"/>
        <v>15.652186552423533</v>
      </c>
      <c r="P513" s="18">
        <f t="shared" si="35"/>
        <v>874744</v>
      </c>
      <c r="Q513" s="15" t="str" cm="1">
        <f t="array" ref="Q513">_xlfn.IFS(G513&lt;200,"&lt;₹200",G513&lt;=500,"₹200-₹500",G513&gt;500,"&gt;₹500")</f>
        <v>&lt;₹200</v>
      </c>
      <c r="R513" t="s">
        <v>5563</v>
      </c>
      <c r="S513" t="s">
        <v>5567</v>
      </c>
      <c r="T513" t="s">
        <v>5568</v>
      </c>
    </row>
    <row r="514" spans="1:20" x14ac:dyDescent="0.25">
      <c r="A514" t="s">
        <v>2427</v>
      </c>
      <c r="B514" t="s">
        <v>2428</v>
      </c>
      <c r="C514" t="s">
        <v>13075</v>
      </c>
      <c r="D514" t="s">
        <v>13091</v>
      </c>
      <c r="E514" t="s">
        <v>13093</v>
      </c>
      <c r="F514" t="s">
        <v>13094</v>
      </c>
      <c r="G514" s="17">
        <v>45999</v>
      </c>
      <c r="H514" s="17">
        <v>69900</v>
      </c>
      <c r="I514" s="8">
        <v>0.34</v>
      </c>
      <c r="J514" s="8" t="str">
        <f t="shared" ref="J514:J577" si="40">IF(I514&gt;=50%,"Yes","No")</f>
        <v>No</v>
      </c>
      <c r="K514" s="9">
        <v>4.3</v>
      </c>
      <c r="L514" s="9">
        <v>4</v>
      </c>
      <c r="M514" s="9">
        <f t="shared" si="39"/>
        <v>4.1837837837837828</v>
      </c>
      <c r="N514" s="4">
        <v>7109</v>
      </c>
      <c r="O514" s="4">
        <f t="shared" ref="O514:O577" si="41">M514*LOG10(N514+1)</f>
        <v>16.11538957278291</v>
      </c>
      <c r="P514" s="18">
        <f t="shared" ref="P514:P577" si="42">G514*N514</f>
        <v>327006891</v>
      </c>
      <c r="Q514" s="15" t="str" cm="1">
        <f t="array" ref="Q514">_xlfn.IFS(G514&lt;200,"&lt;₹200",G514&lt;=500,"₹200-₹500",G514&gt;500,"&gt;₹500")</f>
        <v>&gt;₹500</v>
      </c>
      <c r="R514" t="s">
        <v>2429</v>
      </c>
      <c r="S514" t="s">
        <v>582</v>
      </c>
      <c r="T514" t="s">
        <v>583</v>
      </c>
    </row>
    <row r="515" spans="1:20" x14ac:dyDescent="0.25">
      <c r="A515" t="s">
        <v>3316</v>
      </c>
      <c r="B515" t="s">
        <v>2947</v>
      </c>
      <c r="C515" t="s">
        <v>13075</v>
      </c>
      <c r="D515" t="s">
        <v>13111</v>
      </c>
      <c r="E515" t="s">
        <v>13112</v>
      </c>
      <c r="F515" t="s">
        <v>13112</v>
      </c>
      <c r="G515" s="17">
        <v>1799</v>
      </c>
      <c r="H515" s="17">
        <v>19999</v>
      </c>
      <c r="I515" s="8">
        <v>0.91</v>
      </c>
      <c r="J515" s="8" t="str">
        <f t="shared" si="40"/>
        <v>Yes</v>
      </c>
      <c r="K515" s="9">
        <v>4.2</v>
      </c>
      <c r="L515" s="9">
        <v>4</v>
      </c>
      <c r="M515" s="9">
        <f t="shared" si="39"/>
        <v>3.8884615384615375</v>
      </c>
      <c r="N515" s="4">
        <v>13937</v>
      </c>
      <c r="O515" s="4">
        <f t="shared" si="41"/>
        <v>16.114564097099617</v>
      </c>
      <c r="P515" s="18">
        <f t="shared" si="42"/>
        <v>25072663</v>
      </c>
      <c r="Q515" s="15" t="str" cm="1">
        <f t="array" ref="Q515">_xlfn.IFS(G515&lt;200,"&lt;₹200",G515&lt;=500,"₹200-₹500",G515&gt;500,"&gt;₹500")</f>
        <v>&gt;₹500</v>
      </c>
      <c r="R515" t="s">
        <v>2949</v>
      </c>
      <c r="S515" t="s">
        <v>2953</v>
      </c>
      <c r="T515" t="s">
        <v>2954</v>
      </c>
    </row>
    <row r="516" spans="1:20" x14ac:dyDescent="0.25">
      <c r="A516" t="s">
        <v>687</v>
      </c>
      <c r="B516" t="s">
        <v>688</v>
      </c>
      <c r="C516" t="s">
        <v>13084</v>
      </c>
      <c r="D516" t="s">
        <v>13085</v>
      </c>
      <c r="E516" t="s">
        <v>13086</v>
      </c>
      <c r="F516" t="s">
        <v>13087</v>
      </c>
      <c r="G516" s="17">
        <v>115</v>
      </c>
      <c r="H516" s="17">
        <v>499</v>
      </c>
      <c r="I516" s="8">
        <v>0.77</v>
      </c>
      <c r="J516" s="8" t="str">
        <f t="shared" si="40"/>
        <v>Yes</v>
      </c>
      <c r="K516" s="9">
        <v>4</v>
      </c>
      <c r="L516" s="9">
        <v>4</v>
      </c>
      <c r="M516" s="9">
        <f t="shared" si="39"/>
        <v>4.1410714285714274</v>
      </c>
      <c r="N516" s="4">
        <v>7732</v>
      </c>
      <c r="O516" s="4">
        <f t="shared" si="41"/>
        <v>16.10192684929088</v>
      </c>
      <c r="P516" s="18">
        <f t="shared" si="42"/>
        <v>889180</v>
      </c>
      <c r="Q516" s="15" t="str" cm="1">
        <f t="array" ref="Q516">_xlfn.IFS(G516&lt;200,"&lt;₹200",G516&lt;=500,"₹200-₹500",G516&gt;500,"&gt;₹500")</f>
        <v>&lt;₹200</v>
      </c>
      <c r="R516" t="s">
        <v>689</v>
      </c>
      <c r="S516" t="s">
        <v>693</v>
      </c>
      <c r="T516" t="s">
        <v>694</v>
      </c>
    </row>
    <row r="517" spans="1:20" x14ac:dyDescent="0.25">
      <c r="A517" t="s">
        <v>11405</v>
      </c>
      <c r="B517" t="s">
        <v>11406</v>
      </c>
      <c r="C517" t="s">
        <v>13156</v>
      </c>
      <c r="D517" t="s">
        <v>13247</v>
      </c>
      <c r="E517" t="s">
        <v>13248</v>
      </c>
      <c r="F517" t="s">
        <v>13314</v>
      </c>
      <c r="G517" s="17">
        <v>635</v>
      </c>
      <c r="H517" s="17">
        <v>635</v>
      </c>
      <c r="I517" s="8">
        <v>0</v>
      </c>
      <c r="J517" s="8" t="str">
        <f t="shared" si="40"/>
        <v>No</v>
      </c>
      <c r="K517" s="9">
        <v>4.3</v>
      </c>
      <c r="L517" s="9">
        <v>4</v>
      </c>
      <c r="M517" s="9">
        <f>AVERAGEIF(F517:F1867,F517,K517:K1867)</f>
        <v>4.4000000000000004</v>
      </c>
      <c r="N517" s="4">
        <v>4570</v>
      </c>
      <c r="O517" s="4">
        <f t="shared" si="41"/>
        <v>16.104049373673057</v>
      </c>
      <c r="P517" s="18">
        <f t="shared" si="42"/>
        <v>2901950</v>
      </c>
      <c r="Q517" s="15" t="str" cm="1">
        <f t="array" ref="Q517">_xlfn.IFS(G517&lt;200,"&lt;₹200",G517&lt;=500,"₹200-₹500",G517&gt;500,"&gt;₹500")</f>
        <v>&gt;₹500</v>
      </c>
      <c r="R517" t="s">
        <v>11408</v>
      </c>
      <c r="S517" t="s">
        <v>11412</v>
      </c>
      <c r="T517" t="s">
        <v>11413</v>
      </c>
    </row>
    <row r="518" spans="1:20" x14ac:dyDescent="0.25">
      <c r="A518" t="s">
        <v>1452</v>
      </c>
      <c r="B518" t="s">
        <v>1453</v>
      </c>
      <c r="C518" t="s">
        <v>13084</v>
      </c>
      <c r="D518" t="s">
        <v>13085</v>
      </c>
      <c r="E518" t="s">
        <v>13086</v>
      </c>
      <c r="F518" t="s">
        <v>13087</v>
      </c>
      <c r="G518" s="17">
        <v>149</v>
      </c>
      <c r="H518" s="17">
        <v>499</v>
      </c>
      <c r="I518" s="8">
        <v>0.7</v>
      </c>
      <c r="J518" s="8" t="str">
        <f t="shared" si="40"/>
        <v>Yes</v>
      </c>
      <c r="K518" s="9">
        <v>4</v>
      </c>
      <c r="L518" s="9">
        <v>4</v>
      </c>
      <c r="M518" s="9">
        <f t="shared" ref="M518:M528" si="43">AVERAGEIF(F518:F1867,F518,K518:K1867)</f>
        <v>4.1423423423423413</v>
      </c>
      <c r="N518" s="4">
        <v>7732</v>
      </c>
      <c r="O518" s="4">
        <f t="shared" si="41"/>
        <v>16.106868604323122</v>
      </c>
      <c r="P518" s="18">
        <f t="shared" si="42"/>
        <v>1152068</v>
      </c>
      <c r="Q518" s="15" t="str" cm="1">
        <f t="array" ref="Q518">_xlfn.IFS(G518&lt;200,"&lt;₹200",G518&lt;=500,"₹200-₹500",G518&gt;500,"&gt;₹500")</f>
        <v>&lt;₹200</v>
      </c>
      <c r="R518" t="s">
        <v>1454</v>
      </c>
      <c r="S518" t="s">
        <v>693</v>
      </c>
      <c r="T518" t="s">
        <v>694</v>
      </c>
    </row>
    <row r="519" spans="1:20" x14ac:dyDescent="0.25">
      <c r="A519" t="s">
        <v>7386</v>
      </c>
      <c r="B519" t="s">
        <v>7387</v>
      </c>
      <c r="C519" t="s">
        <v>13084</v>
      </c>
      <c r="D519" t="s">
        <v>13085</v>
      </c>
      <c r="E519" t="s">
        <v>13192</v>
      </c>
      <c r="F519" t="s">
        <v>13218</v>
      </c>
      <c r="G519" s="17">
        <v>549</v>
      </c>
      <c r="H519" s="17">
        <v>2499</v>
      </c>
      <c r="I519" s="8">
        <v>0.78</v>
      </c>
      <c r="J519" s="8" t="str">
        <f t="shared" si="40"/>
        <v>Yes</v>
      </c>
      <c r="K519" s="9">
        <v>4.3</v>
      </c>
      <c r="L519" s="9">
        <v>4</v>
      </c>
      <c r="M519" s="9">
        <f t="shared" si="43"/>
        <v>4.3</v>
      </c>
      <c r="N519" s="4">
        <v>5556</v>
      </c>
      <c r="O519" s="4">
        <f t="shared" si="41"/>
        <v>16.10281370617713</v>
      </c>
      <c r="P519" s="18">
        <f t="shared" si="42"/>
        <v>3050244</v>
      </c>
      <c r="Q519" s="15" t="str" cm="1">
        <f t="array" ref="Q519">_xlfn.IFS(G519&lt;200,"&lt;₹200",G519&lt;=500,"₹200-₹500",G519&gt;500,"&gt;₹500")</f>
        <v>&gt;₹500</v>
      </c>
      <c r="R519" t="s">
        <v>7388</v>
      </c>
      <c r="S519" t="s">
        <v>7392</v>
      </c>
      <c r="T519" t="s">
        <v>7393</v>
      </c>
    </row>
    <row r="520" spans="1:20" x14ac:dyDescent="0.25">
      <c r="A520" t="s">
        <v>6833</v>
      </c>
      <c r="B520" t="s">
        <v>6834</v>
      </c>
      <c r="C520" t="s">
        <v>13084</v>
      </c>
      <c r="D520" t="s">
        <v>13085</v>
      </c>
      <c r="E520" t="s">
        <v>13141</v>
      </c>
      <c r="F520" t="s">
        <v>13142</v>
      </c>
      <c r="G520" s="17">
        <v>629</v>
      </c>
      <c r="H520" s="17">
        <v>1390</v>
      </c>
      <c r="I520" s="8">
        <v>0.55000000000000004</v>
      </c>
      <c r="J520" s="8" t="str">
        <f t="shared" si="40"/>
        <v>Yes</v>
      </c>
      <c r="K520" s="9">
        <v>4.4000000000000004</v>
      </c>
      <c r="L520" s="9">
        <v>4</v>
      </c>
      <c r="M520" s="9">
        <f t="shared" si="43"/>
        <v>4.2363636363636363</v>
      </c>
      <c r="N520" s="4">
        <v>6301</v>
      </c>
      <c r="O520" s="4">
        <f t="shared" si="41"/>
        <v>16.095972125986357</v>
      </c>
      <c r="P520" s="18">
        <f t="shared" si="42"/>
        <v>3963329</v>
      </c>
      <c r="Q520" s="15" t="str" cm="1">
        <f t="array" ref="Q520">_xlfn.IFS(G520&lt;200,"&lt;₹200",G520&lt;=500,"₹200-₹500",G520&gt;500,"&gt;₹500")</f>
        <v>&gt;₹500</v>
      </c>
      <c r="R520" t="s">
        <v>6835</v>
      </c>
      <c r="S520" t="s">
        <v>6839</v>
      </c>
      <c r="T520" t="s">
        <v>6840</v>
      </c>
    </row>
    <row r="521" spans="1:20" x14ac:dyDescent="0.25">
      <c r="A521" t="s">
        <v>6312</v>
      </c>
      <c r="B521" t="s">
        <v>6313</v>
      </c>
      <c r="C521" t="s">
        <v>13152</v>
      </c>
      <c r="D521" t="s">
        <v>13153</v>
      </c>
      <c r="E521" t="s">
        <v>13154</v>
      </c>
      <c r="F521" t="s">
        <v>13155</v>
      </c>
      <c r="G521" s="17">
        <v>480</v>
      </c>
      <c r="H521" s="17">
        <v>600</v>
      </c>
      <c r="I521" s="8">
        <v>0.2</v>
      </c>
      <c r="J521" s="8" t="str">
        <f t="shared" si="40"/>
        <v>No</v>
      </c>
      <c r="K521" s="9">
        <v>4.3</v>
      </c>
      <c r="L521" s="9">
        <v>4</v>
      </c>
      <c r="M521" s="9">
        <f t="shared" si="43"/>
        <v>4.2833333333333332</v>
      </c>
      <c r="N521" s="4">
        <v>5719</v>
      </c>
      <c r="O521" s="4">
        <f t="shared" si="41"/>
        <v>16.094179656663453</v>
      </c>
      <c r="P521" s="18">
        <f t="shared" si="42"/>
        <v>2745120</v>
      </c>
      <c r="Q521" s="15" t="str" cm="1">
        <f t="array" ref="Q521">_xlfn.IFS(G521&lt;200,"&lt;₹200",G521&lt;=500,"₹200-₹500",G521&gt;500,"&gt;₹500")</f>
        <v>₹200-₹500</v>
      </c>
      <c r="R521" t="s">
        <v>6315</v>
      </c>
      <c r="S521" t="s">
        <v>6319</v>
      </c>
      <c r="T521" t="s">
        <v>6320</v>
      </c>
    </row>
    <row r="522" spans="1:20" x14ac:dyDescent="0.25">
      <c r="A522" t="s">
        <v>10336</v>
      </c>
      <c r="B522" t="s">
        <v>10337</v>
      </c>
      <c r="C522" t="s">
        <v>13156</v>
      </c>
      <c r="D522" t="s">
        <v>13250</v>
      </c>
      <c r="E522" t="s">
        <v>13277</v>
      </c>
      <c r="F522" t="s">
        <v>13278</v>
      </c>
      <c r="G522" s="17">
        <v>1449</v>
      </c>
      <c r="H522" s="17">
        <v>2349</v>
      </c>
      <c r="I522" s="8">
        <v>0.38</v>
      </c>
      <c r="J522" s="8" t="str">
        <f t="shared" si="40"/>
        <v>No</v>
      </c>
      <c r="K522" s="9">
        <v>3.9</v>
      </c>
      <c r="L522" s="9">
        <v>4</v>
      </c>
      <c r="M522" s="9">
        <f t="shared" si="43"/>
        <v>4.0666666666666664</v>
      </c>
      <c r="N522" s="4">
        <v>9019</v>
      </c>
      <c r="O522" s="4">
        <f t="shared" si="41"/>
        <v>16.084506586003894</v>
      </c>
      <c r="P522" s="18">
        <f t="shared" si="42"/>
        <v>13068531</v>
      </c>
      <c r="Q522" s="15" t="str" cm="1">
        <f t="array" ref="Q522">_xlfn.IFS(G522&lt;200,"&lt;₹200",G522&lt;=500,"₹200-₹500",G522&gt;500,"&gt;₹500")</f>
        <v>&gt;₹500</v>
      </c>
      <c r="R522" t="s">
        <v>10338</v>
      </c>
      <c r="S522" t="s">
        <v>10342</v>
      </c>
      <c r="T522" t="s">
        <v>10343</v>
      </c>
    </row>
    <row r="523" spans="1:20" x14ac:dyDescent="0.25">
      <c r="A523" t="s">
        <v>4765</v>
      </c>
      <c r="B523" t="s">
        <v>4766</v>
      </c>
      <c r="C523" t="s">
        <v>13075</v>
      </c>
      <c r="D523" t="s">
        <v>13113</v>
      </c>
      <c r="E523" t="s">
        <v>13114</v>
      </c>
      <c r="F523" t="s">
        <v>13100</v>
      </c>
      <c r="G523" s="17">
        <v>89</v>
      </c>
      <c r="H523" s="17">
        <v>499</v>
      </c>
      <c r="I523" s="8">
        <v>0.82</v>
      </c>
      <c r="J523" s="8" t="str">
        <f t="shared" si="40"/>
        <v>Yes</v>
      </c>
      <c r="K523" s="9">
        <v>4.0999999999999996</v>
      </c>
      <c r="L523" s="9">
        <v>4</v>
      </c>
      <c r="M523" s="9">
        <f t="shared" si="43"/>
        <v>4.05</v>
      </c>
      <c r="N523" s="4">
        <v>9340</v>
      </c>
      <c r="O523" s="4">
        <f t="shared" si="41"/>
        <v>16.080093156922381</v>
      </c>
      <c r="P523" s="18">
        <f t="shared" si="42"/>
        <v>831260</v>
      </c>
      <c r="Q523" s="15" t="str" cm="1">
        <f t="array" ref="Q523">_xlfn.IFS(G523&lt;200,"&lt;₹200",G523&lt;=500,"₹200-₹500",G523&gt;500,"&gt;₹500")</f>
        <v>&lt;₹200</v>
      </c>
      <c r="R523" t="s">
        <v>4768</v>
      </c>
      <c r="S523" t="s">
        <v>4772</v>
      </c>
      <c r="T523" t="s">
        <v>4773</v>
      </c>
    </row>
    <row r="524" spans="1:20" x14ac:dyDescent="0.25">
      <c r="A524" t="s">
        <v>7884</v>
      </c>
      <c r="B524" t="s">
        <v>7885</v>
      </c>
      <c r="C524" t="s">
        <v>13084</v>
      </c>
      <c r="D524" t="s">
        <v>13085</v>
      </c>
      <c r="E524" t="s">
        <v>13172</v>
      </c>
      <c r="F524" t="s">
        <v>13232</v>
      </c>
      <c r="G524" s="17">
        <v>749</v>
      </c>
      <c r="H524" s="17">
        <v>1799</v>
      </c>
      <c r="I524" s="8">
        <v>0.57999999999999996</v>
      </c>
      <c r="J524" s="8" t="str">
        <f t="shared" si="40"/>
        <v>Yes</v>
      </c>
      <c r="K524" s="9">
        <v>4</v>
      </c>
      <c r="L524" s="9">
        <v>4</v>
      </c>
      <c r="M524" s="9">
        <f t="shared" si="43"/>
        <v>3.9</v>
      </c>
      <c r="N524" s="4">
        <v>13199</v>
      </c>
      <c r="O524" s="4">
        <f t="shared" si="41"/>
        <v>16.070238331702814</v>
      </c>
      <c r="P524" s="18">
        <f t="shared" si="42"/>
        <v>9886051</v>
      </c>
      <c r="Q524" s="15" t="str" cm="1">
        <f t="array" ref="Q524">_xlfn.IFS(G524&lt;200,"&lt;₹200",G524&lt;=500,"₹200-₹500",G524&gt;500,"&gt;₹500")</f>
        <v>&gt;₹500</v>
      </c>
      <c r="R524" t="s">
        <v>7886</v>
      </c>
      <c r="S524" t="s">
        <v>7890</v>
      </c>
      <c r="T524" t="s">
        <v>13062</v>
      </c>
    </row>
    <row r="525" spans="1:20" x14ac:dyDescent="0.25">
      <c r="A525" t="s">
        <v>10920</v>
      </c>
      <c r="B525" t="s">
        <v>10921</v>
      </c>
      <c r="C525" t="s">
        <v>13156</v>
      </c>
      <c r="D525" t="s">
        <v>13250</v>
      </c>
      <c r="E525" t="s">
        <v>13263</v>
      </c>
      <c r="F525" t="s">
        <v>13266</v>
      </c>
      <c r="G525" s="17">
        <v>999</v>
      </c>
      <c r="H525" s="17">
        <v>1075</v>
      </c>
      <c r="I525" s="8">
        <v>7.0000000000000007E-2</v>
      </c>
      <c r="J525" s="8" t="str">
        <f t="shared" si="40"/>
        <v>No</v>
      </c>
      <c r="K525" s="9">
        <v>4.0999999999999996</v>
      </c>
      <c r="L525" s="9">
        <v>4</v>
      </c>
      <c r="M525" s="9">
        <f t="shared" si="43"/>
        <v>4.05</v>
      </c>
      <c r="N525" s="4">
        <v>9275</v>
      </c>
      <c r="O525" s="4">
        <f t="shared" si="41"/>
        <v>16.067810996862097</v>
      </c>
      <c r="P525" s="18">
        <f t="shared" si="42"/>
        <v>9265725</v>
      </c>
      <c r="Q525" s="15" t="str" cm="1">
        <f t="array" ref="Q525">_xlfn.IFS(G525&lt;200,"&lt;₹200",G525&lt;=500,"₹200-₹500",G525&gt;500,"&gt;₹500")</f>
        <v>&gt;₹500</v>
      </c>
      <c r="R525" t="s">
        <v>10922</v>
      </c>
      <c r="S525" t="s">
        <v>10926</v>
      </c>
      <c r="T525" t="s">
        <v>10927</v>
      </c>
    </row>
    <row r="526" spans="1:20" x14ac:dyDescent="0.25">
      <c r="A526" t="s">
        <v>6927</v>
      </c>
      <c r="B526" t="s">
        <v>6928</v>
      </c>
      <c r="C526" t="s">
        <v>13075</v>
      </c>
      <c r="D526" t="s">
        <v>13161</v>
      </c>
      <c r="E526" t="s">
        <v>13092</v>
      </c>
      <c r="F526" t="s">
        <v>13163</v>
      </c>
      <c r="G526" s="17">
        <v>349</v>
      </c>
      <c r="H526" s="17">
        <v>995</v>
      </c>
      <c r="I526" s="8">
        <v>0.65</v>
      </c>
      <c r="J526" s="8" t="str">
        <f t="shared" si="40"/>
        <v>Yes</v>
      </c>
      <c r="K526" s="9">
        <v>4.2</v>
      </c>
      <c r="L526" s="9">
        <v>4</v>
      </c>
      <c r="M526" s="9">
        <f t="shared" si="43"/>
        <v>4.2</v>
      </c>
      <c r="N526" s="4">
        <v>6676</v>
      </c>
      <c r="O526" s="4">
        <f t="shared" si="41"/>
        <v>16.063241780180629</v>
      </c>
      <c r="P526" s="18">
        <f t="shared" si="42"/>
        <v>2329924</v>
      </c>
      <c r="Q526" s="15" t="str" cm="1">
        <f t="array" ref="Q526">_xlfn.IFS(G526&lt;200,"&lt;₹200",G526&lt;=500,"₹200-₹500",G526&gt;500,"&gt;₹500")</f>
        <v>₹200-₹500</v>
      </c>
      <c r="R526" t="s">
        <v>6929</v>
      </c>
      <c r="S526" t="s">
        <v>6933</v>
      </c>
      <c r="T526" t="s">
        <v>6934</v>
      </c>
    </row>
    <row r="527" spans="1:20" x14ac:dyDescent="0.25">
      <c r="A527" t="s">
        <v>3528</v>
      </c>
      <c r="B527" t="s">
        <v>3529</v>
      </c>
      <c r="C527" t="s">
        <v>13075</v>
      </c>
      <c r="D527" t="s">
        <v>13122</v>
      </c>
      <c r="E527" t="s">
        <v>13123</v>
      </c>
      <c r="F527" t="s">
        <v>13124</v>
      </c>
      <c r="G527" s="17">
        <v>299</v>
      </c>
      <c r="H527" s="17">
        <v>1900</v>
      </c>
      <c r="I527" s="8">
        <v>0.84</v>
      </c>
      <c r="J527" s="8" t="str">
        <f t="shared" si="40"/>
        <v>Yes</v>
      </c>
      <c r="K527" s="9">
        <v>3.6</v>
      </c>
      <c r="L527" s="9">
        <v>4</v>
      </c>
      <c r="M527" s="9">
        <f t="shared" si="43"/>
        <v>3.7700000000000005</v>
      </c>
      <c r="N527" s="4">
        <v>18202</v>
      </c>
      <c r="O527" s="4">
        <f t="shared" si="41"/>
        <v>16.060738993462543</v>
      </c>
      <c r="P527" s="18">
        <f t="shared" si="42"/>
        <v>5442398</v>
      </c>
      <c r="Q527" s="15" t="str" cm="1">
        <f t="array" ref="Q527">_xlfn.IFS(G527&lt;200,"&lt;₹200",G527&lt;=500,"₹200-₹500",G527&gt;500,"&gt;₹500")</f>
        <v>₹200-₹500</v>
      </c>
      <c r="R527" t="s">
        <v>3530</v>
      </c>
      <c r="S527" t="s">
        <v>3534</v>
      </c>
      <c r="T527" t="s">
        <v>3535</v>
      </c>
    </row>
    <row r="528" spans="1:20" x14ac:dyDescent="0.25">
      <c r="A528" t="s">
        <v>7659</v>
      </c>
      <c r="B528" t="s">
        <v>7660</v>
      </c>
      <c r="C528" t="s">
        <v>13075</v>
      </c>
      <c r="D528" t="s">
        <v>13122</v>
      </c>
      <c r="E528" t="s">
        <v>13123</v>
      </c>
      <c r="F528" t="s">
        <v>13180</v>
      </c>
      <c r="G528" s="17">
        <v>649</v>
      </c>
      <c r="H528" s="17">
        <v>2499</v>
      </c>
      <c r="I528" s="8">
        <v>0.74</v>
      </c>
      <c r="J528" s="8" t="str">
        <f t="shared" si="40"/>
        <v>Yes</v>
      </c>
      <c r="K528" s="9">
        <v>3.9</v>
      </c>
      <c r="L528" s="9">
        <v>4</v>
      </c>
      <c r="M528" s="9">
        <f t="shared" si="43"/>
        <v>3.9</v>
      </c>
      <c r="N528" s="4">
        <v>13049</v>
      </c>
      <c r="O528" s="4">
        <f t="shared" si="41"/>
        <v>16.050880995529766</v>
      </c>
      <c r="P528" s="18">
        <f t="shared" si="42"/>
        <v>8468801</v>
      </c>
      <c r="Q528" s="15" t="str" cm="1">
        <f t="array" ref="Q528">_xlfn.IFS(G528&lt;200,"&lt;₹200",G528&lt;=500,"₹200-₹500",G528&gt;500,"&gt;₹500")</f>
        <v>&gt;₹500</v>
      </c>
      <c r="R528" t="s">
        <v>7661</v>
      </c>
      <c r="S528" t="s">
        <v>7665</v>
      </c>
      <c r="T528" t="s">
        <v>13059</v>
      </c>
    </row>
    <row r="529" spans="1:20" x14ac:dyDescent="0.25">
      <c r="A529" t="s">
        <v>11355</v>
      </c>
      <c r="B529" t="s">
        <v>11356</v>
      </c>
      <c r="C529" t="s">
        <v>13156</v>
      </c>
      <c r="D529" t="s">
        <v>13247</v>
      </c>
      <c r="E529" t="s">
        <v>13248</v>
      </c>
      <c r="F529" t="s">
        <v>13267</v>
      </c>
      <c r="G529" s="17">
        <v>4995</v>
      </c>
      <c r="H529" s="17">
        <v>20049</v>
      </c>
      <c r="I529" s="8">
        <v>0.75</v>
      </c>
      <c r="J529" s="8" t="str">
        <f t="shared" si="40"/>
        <v>Yes</v>
      </c>
      <c r="K529" s="9">
        <v>4.8</v>
      </c>
      <c r="L529" s="9">
        <v>5</v>
      </c>
      <c r="M529" s="9">
        <f>AVERAGEIF(F529:F1879,F529,K529:K1879)</f>
        <v>4.46</v>
      </c>
      <c r="N529" s="4">
        <v>3964</v>
      </c>
      <c r="O529" s="4">
        <f t="shared" si="41"/>
        <v>16.048164634775159</v>
      </c>
      <c r="P529" s="18">
        <f t="shared" si="42"/>
        <v>19800180</v>
      </c>
      <c r="Q529" s="15" t="str" cm="1">
        <f t="array" ref="Q529">_xlfn.IFS(G529&lt;200,"&lt;₹200",G529&lt;=500,"₹200-₹500",G529&gt;500,"&gt;₹500")</f>
        <v>&gt;₹500</v>
      </c>
      <c r="R529" t="s">
        <v>11357</v>
      </c>
      <c r="S529" t="s">
        <v>11361</v>
      </c>
      <c r="T529" t="s">
        <v>11362</v>
      </c>
    </row>
    <row r="530" spans="1:20" x14ac:dyDescent="0.25">
      <c r="A530" t="s">
        <v>3378</v>
      </c>
      <c r="B530" t="s">
        <v>3379</v>
      </c>
      <c r="C530" t="s">
        <v>13075</v>
      </c>
      <c r="D530" t="s">
        <v>13113</v>
      </c>
      <c r="E530" t="s">
        <v>13114</v>
      </c>
      <c r="F530" t="s">
        <v>13115</v>
      </c>
      <c r="G530" s="17">
        <v>1075</v>
      </c>
      <c r="H530" s="17">
        <v>1699</v>
      </c>
      <c r="I530" s="8">
        <v>0.37</v>
      </c>
      <c r="J530" s="8" t="str">
        <f t="shared" si="40"/>
        <v>No</v>
      </c>
      <c r="K530" s="9">
        <v>4.4000000000000004</v>
      </c>
      <c r="L530" s="9">
        <v>4</v>
      </c>
      <c r="M530" s="9">
        <f t="shared" ref="M530:M545" si="44">AVERAGEIF(F530:F1879,F530,K530:K1879)</f>
        <v>4.1428571428571423</v>
      </c>
      <c r="N530" s="4">
        <v>7462</v>
      </c>
      <c r="O530" s="4">
        <f t="shared" si="41"/>
        <v>16.044927115284494</v>
      </c>
      <c r="P530" s="18">
        <f t="shared" si="42"/>
        <v>8021650</v>
      </c>
      <c r="Q530" s="15" t="str" cm="1">
        <f t="array" ref="Q530">_xlfn.IFS(G530&lt;200,"&lt;₹200",G530&lt;=500,"₹200-₹500",G530&gt;500,"&gt;₹500")</f>
        <v>&gt;₹500</v>
      </c>
      <c r="R530" t="s">
        <v>3380</v>
      </c>
      <c r="S530" t="s">
        <v>3384</v>
      </c>
      <c r="T530" t="s">
        <v>3385</v>
      </c>
    </row>
    <row r="531" spans="1:20" x14ac:dyDescent="0.25">
      <c r="A531" t="s">
        <v>8317</v>
      </c>
      <c r="B531" t="s">
        <v>8318</v>
      </c>
      <c r="C531" t="s">
        <v>13084</v>
      </c>
      <c r="D531" t="s">
        <v>13085</v>
      </c>
      <c r="E531" t="s">
        <v>13172</v>
      </c>
      <c r="F531" t="s">
        <v>13224</v>
      </c>
      <c r="G531" s="17">
        <v>1149</v>
      </c>
      <c r="H531" s="17">
        <v>1800</v>
      </c>
      <c r="I531" s="8">
        <v>0.36</v>
      </c>
      <c r="J531" s="8" t="str">
        <f t="shared" si="40"/>
        <v>No</v>
      </c>
      <c r="K531" s="9">
        <v>4.3</v>
      </c>
      <c r="L531" s="9">
        <v>4</v>
      </c>
      <c r="M531" s="9">
        <f t="shared" si="44"/>
        <v>4.3666666666666671</v>
      </c>
      <c r="N531" s="4">
        <v>4723</v>
      </c>
      <c r="O531" s="4">
        <f t="shared" si="41"/>
        <v>16.044486515044454</v>
      </c>
      <c r="P531" s="18">
        <f t="shared" si="42"/>
        <v>5426727</v>
      </c>
      <c r="Q531" s="15" t="str" cm="1">
        <f t="array" ref="Q531">_xlfn.IFS(G531&lt;200,"&lt;₹200",G531&lt;=500,"₹200-₹500",G531&gt;500,"&gt;₹500")</f>
        <v>&gt;₹500</v>
      </c>
      <c r="R531" t="s">
        <v>8319</v>
      </c>
      <c r="S531" t="s">
        <v>8323</v>
      </c>
      <c r="T531" t="s">
        <v>8324</v>
      </c>
    </row>
    <row r="532" spans="1:20" x14ac:dyDescent="0.25">
      <c r="A532" t="s">
        <v>7972</v>
      </c>
      <c r="B532" t="s">
        <v>7973</v>
      </c>
      <c r="C532" t="s">
        <v>13152</v>
      </c>
      <c r="D532" t="s">
        <v>13164</v>
      </c>
      <c r="E532" t="s">
        <v>13165</v>
      </c>
      <c r="F532" t="s">
        <v>13165</v>
      </c>
      <c r="G532" s="17">
        <v>535</v>
      </c>
      <c r="H532" s="17">
        <v>535</v>
      </c>
      <c r="I532" s="8">
        <v>0</v>
      </c>
      <c r="J532" s="8" t="str">
        <f t="shared" si="40"/>
        <v>No</v>
      </c>
      <c r="K532" s="9">
        <v>4.4000000000000004</v>
      </c>
      <c r="L532" s="9">
        <v>4</v>
      </c>
      <c r="M532" s="9">
        <f t="shared" si="44"/>
        <v>4.4000000000000004</v>
      </c>
      <c r="N532" s="4">
        <v>4426</v>
      </c>
      <c r="O532" s="4">
        <f t="shared" si="41"/>
        <v>16.04288189670693</v>
      </c>
      <c r="P532" s="18">
        <f t="shared" si="42"/>
        <v>2367910</v>
      </c>
      <c r="Q532" s="15" t="str" cm="1">
        <f t="array" ref="Q532">_xlfn.IFS(G532&lt;200,"&lt;₹200",G532&lt;=500,"₹200-₹500",G532&gt;500,"&gt;₹500")</f>
        <v>&gt;₹500</v>
      </c>
      <c r="R532" t="s">
        <v>7975</v>
      </c>
      <c r="S532" t="s">
        <v>7979</v>
      </c>
      <c r="T532" t="s">
        <v>7980</v>
      </c>
    </row>
    <row r="533" spans="1:20" x14ac:dyDescent="0.25">
      <c r="A533" t="s">
        <v>8550</v>
      </c>
      <c r="B533" t="s">
        <v>8551</v>
      </c>
      <c r="C533" t="s">
        <v>13156</v>
      </c>
      <c r="D533" t="s">
        <v>13250</v>
      </c>
      <c r="E533" t="s">
        <v>13251</v>
      </c>
      <c r="F533" t="s">
        <v>13252</v>
      </c>
      <c r="G533" s="17">
        <v>1199</v>
      </c>
      <c r="H533" s="17">
        <v>1695</v>
      </c>
      <c r="I533" s="8">
        <v>0.28999999999999998</v>
      </c>
      <c r="J533" s="8" t="str">
        <f t="shared" si="40"/>
        <v>No</v>
      </c>
      <c r="K533" s="9">
        <v>3.6</v>
      </c>
      <c r="L533" s="9">
        <v>4</v>
      </c>
      <c r="M533" s="9">
        <f t="shared" si="44"/>
        <v>3.8899999999999992</v>
      </c>
      <c r="N533" s="4">
        <v>13300</v>
      </c>
      <c r="O533" s="4">
        <f t="shared" si="41"/>
        <v>16.041909901559428</v>
      </c>
      <c r="P533" s="18">
        <f t="shared" si="42"/>
        <v>15946700</v>
      </c>
      <c r="Q533" s="15" t="str" cm="1">
        <f t="array" ref="Q533">_xlfn.IFS(G533&lt;200,"&lt;₹200",G533&lt;=500,"₹200-₹500",G533&gt;500,"&gt;₹500")</f>
        <v>&gt;₹500</v>
      </c>
      <c r="R533" t="s">
        <v>8553</v>
      </c>
      <c r="S533" t="s">
        <v>8557</v>
      </c>
      <c r="T533" t="s">
        <v>8558</v>
      </c>
    </row>
    <row r="534" spans="1:20" x14ac:dyDescent="0.25">
      <c r="A534" t="s">
        <v>9355</v>
      </c>
      <c r="B534" t="s">
        <v>9356</v>
      </c>
      <c r="C534" t="s">
        <v>13156</v>
      </c>
      <c r="D534" t="s">
        <v>13250</v>
      </c>
      <c r="E534" t="s">
        <v>13263</v>
      </c>
      <c r="F534" t="s">
        <v>13264</v>
      </c>
      <c r="G534" s="17">
        <v>3599</v>
      </c>
      <c r="H534" s="17">
        <v>7299</v>
      </c>
      <c r="I534" s="8">
        <v>0.51</v>
      </c>
      <c r="J534" s="8" t="str">
        <f t="shared" si="40"/>
        <v>Yes</v>
      </c>
      <c r="K534" s="9">
        <v>4</v>
      </c>
      <c r="L534" s="9">
        <v>4</v>
      </c>
      <c r="M534" s="9">
        <f t="shared" si="44"/>
        <v>3.9947368421052629</v>
      </c>
      <c r="N534" s="4">
        <v>10324</v>
      </c>
      <c r="O534" s="4">
        <f t="shared" si="41"/>
        <v>16.034434504154127</v>
      </c>
      <c r="P534" s="18">
        <f t="shared" si="42"/>
        <v>37156076</v>
      </c>
      <c r="Q534" s="15" t="str" cm="1">
        <f t="array" ref="Q534">_xlfn.IFS(G534&lt;200,"&lt;₹200",G534&lt;=500,"₹200-₹500",G534&gt;500,"&gt;₹500")</f>
        <v>&gt;₹500</v>
      </c>
      <c r="R534" t="s">
        <v>9357</v>
      </c>
      <c r="S534" t="s">
        <v>9361</v>
      </c>
      <c r="T534" t="s">
        <v>9362</v>
      </c>
    </row>
    <row r="535" spans="1:20" x14ac:dyDescent="0.25">
      <c r="A535" t="s">
        <v>7649</v>
      </c>
      <c r="B535" t="s">
        <v>7650</v>
      </c>
      <c r="C535" t="s">
        <v>13084</v>
      </c>
      <c r="D535" t="s">
        <v>13085</v>
      </c>
      <c r="E535" t="s">
        <v>13195</v>
      </c>
      <c r="F535" t="s">
        <v>13195</v>
      </c>
      <c r="G535" s="17">
        <v>330</v>
      </c>
      <c r="H535" s="17">
        <v>499</v>
      </c>
      <c r="I535" s="8">
        <v>0.34</v>
      </c>
      <c r="J535" s="8" t="str">
        <f t="shared" si="40"/>
        <v>No</v>
      </c>
      <c r="K535" s="9">
        <v>3.7</v>
      </c>
      <c r="L535" s="9">
        <v>4</v>
      </c>
      <c r="M535" s="9">
        <f t="shared" si="44"/>
        <v>3.9400000000000004</v>
      </c>
      <c r="N535" s="4">
        <v>8566</v>
      </c>
      <c r="O535" s="4">
        <f t="shared" si="41"/>
        <v>15.495345341589337</v>
      </c>
      <c r="P535" s="18">
        <f t="shared" si="42"/>
        <v>2826780</v>
      </c>
      <c r="Q535" s="15" t="str" cm="1">
        <f t="array" ref="Q535">_xlfn.IFS(G535&lt;200,"&lt;₹200",G535&lt;=500,"₹200-₹500",G535&gt;500,"&gt;₹500")</f>
        <v>₹200-₹500</v>
      </c>
      <c r="R535" t="s">
        <v>7651</v>
      </c>
      <c r="S535" t="s">
        <v>7655</v>
      </c>
      <c r="T535" t="s">
        <v>7656</v>
      </c>
    </row>
    <row r="536" spans="1:20" x14ac:dyDescent="0.25">
      <c r="A536" t="s">
        <v>4531</v>
      </c>
      <c r="B536" t="s">
        <v>4532</v>
      </c>
      <c r="C536" t="s">
        <v>13075</v>
      </c>
      <c r="D536" t="s">
        <v>13113</v>
      </c>
      <c r="E536" t="s">
        <v>13114</v>
      </c>
      <c r="F536" t="s">
        <v>13131</v>
      </c>
      <c r="G536" s="17">
        <v>299</v>
      </c>
      <c r="H536" s="17">
        <v>599</v>
      </c>
      <c r="I536" s="8">
        <v>0.5</v>
      </c>
      <c r="J536" s="8" t="str">
        <f t="shared" si="40"/>
        <v>Yes</v>
      </c>
      <c r="K536" s="9">
        <v>4.3</v>
      </c>
      <c r="L536" s="9">
        <v>4</v>
      </c>
      <c r="M536" s="9">
        <f t="shared" si="44"/>
        <v>4.3666666666666663</v>
      </c>
      <c r="N536" s="4">
        <v>4674</v>
      </c>
      <c r="O536" s="4">
        <f t="shared" si="41"/>
        <v>16.024713053077274</v>
      </c>
      <c r="P536" s="18">
        <f t="shared" si="42"/>
        <v>1397526</v>
      </c>
      <c r="Q536" s="15" t="str" cm="1">
        <f t="array" ref="Q536">_xlfn.IFS(G536&lt;200,"&lt;₹200",G536&lt;=500,"₹200-₹500",G536&gt;500,"&gt;₹500")</f>
        <v>₹200-₹500</v>
      </c>
      <c r="R536" t="s">
        <v>4533</v>
      </c>
      <c r="S536" t="s">
        <v>4537</v>
      </c>
      <c r="T536" t="s">
        <v>4538</v>
      </c>
    </row>
    <row r="537" spans="1:20" x14ac:dyDescent="0.25">
      <c r="A537" t="s">
        <v>1908</v>
      </c>
      <c r="B537" t="s">
        <v>1909</v>
      </c>
      <c r="C537" t="s">
        <v>13075</v>
      </c>
      <c r="D537" t="s">
        <v>13091</v>
      </c>
      <c r="E537" t="s">
        <v>13093</v>
      </c>
      <c r="F537" t="s">
        <v>13094</v>
      </c>
      <c r="G537" s="17">
        <v>42999</v>
      </c>
      <c r="H537" s="17">
        <v>59999</v>
      </c>
      <c r="I537" s="8">
        <v>0.28000000000000003</v>
      </c>
      <c r="J537" s="8" t="str">
        <f t="shared" si="40"/>
        <v>No</v>
      </c>
      <c r="K537" s="9">
        <v>4.0999999999999996</v>
      </c>
      <c r="L537" s="9">
        <v>4</v>
      </c>
      <c r="M537" s="9">
        <f t="shared" si="44"/>
        <v>4.1805555555555536</v>
      </c>
      <c r="N537" s="4">
        <v>6753</v>
      </c>
      <c r="O537" s="4">
        <f t="shared" si="41"/>
        <v>16.00969274925162</v>
      </c>
      <c r="P537" s="18">
        <f t="shared" si="42"/>
        <v>290372247</v>
      </c>
      <c r="Q537" s="15" t="str" cm="1">
        <f t="array" ref="Q537">_xlfn.IFS(G537&lt;200,"&lt;₹200",G537&lt;=500,"₹200-₹500",G537&gt;500,"&gt;₹500")</f>
        <v>&gt;₹500</v>
      </c>
      <c r="R537" t="s">
        <v>1910</v>
      </c>
      <c r="S537" t="s">
        <v>1914</v>
      </c>
      <c r="T537" t="s">
        <v>1915</v>
      </c>
    </row>
    <row r="538" spans="1:20" x14ac:dyDescent="0.25">
      <c r="A538" t="s">
        <v>2304</v>
      </c>
      <c r="B538" t="s">
        <v>2305</v>
      </c>
      <c r="C538" t="s">
        <v>13084</v>
      </c>
      <c r="D538" t="s">
        <v>13085</v>
      </c>
      <c r="E538" t="s">
        <v>13086</v>
      </c>
      <c r="F538" t="s">
        <v>13087</v>
      </c>
      <c r="G538" s="17">
        <v>1299</v>
      </c>
      <c r="H538" s="17">
        <v>1999</v>
      </c>
      <c r="I538" s="8">
        <v>0.35</v>
      </c>
      <c r="J538" s="8" t="str">
        <f t="shared" si="40"/>
        <v>No</v>
      </c>
      <c r="K538" s="9">
        <v>4.4000000000000004</v>
      </c>
      <c r="L538" s="9">
        <v>4</v>
      </c>
      <c r="M538" s="9">
        <f t="shared" si="44"/>
        <v>4.1436363636363636</v>
      </c>
      <c r="N538" s="4">
        <v>7318</v>
      </c>
      <c r="O538" s="4">
        <f t="shared" si="41"/>
        <v>16.012882785042727</v>
      </c>
      <c r="P538" s="18">
        <f t="shared" si="42"/>
        <v>9506082</v>
      </c>
      <c r="Q538" s="15" t="str" cm="1">
        <f t="array" ref="Q538">_xlfn.IFS(G538&lt;200,"&lt;₹200",G538&lt;=500,"₹200-₹500",G538&gt;500,"&gt;₹500")</f>
        <v>&gt;₹500</v>
      </c>
      <c r="R538" t="s">
        <v>2306</v>
      </c>
      <c r="S538" t="s">
        <v>1740</v>
      </c>
      <c r="T538" t="s">
        <v>1741</v>
      </c>
    </row>
    <row r="539" spans="1:20" x14ac:dyDescent="0.25">
      <c r="A539" t="s">
        <v>2871</v>
      </c>
      <c r="B539" t="s">
        <v>2872</v>
      </c>
      <c r="C539" t="s">
        <v>13075</v>
      </c>
      <c r="D539" t="s">
        <v>13091</v>
      </c>
      <c r="E539" t="s">
        <v>13093</v>
      </c>
      <c r="F539" t="s">
        <v>13094</v>
      </c>
      <c r="G539" s="17">
        <v>61999</v>
      </c>
      <c r="H539" s="17">
        <v>69999</v>
      </c>
      <c r="I539" s="8">
        <v>0.11</v>
      </c>
      <c r="J539" s="8" t="str">
        <f t="shared" si="40"/>
        <v>No</v>
      </c>
      <c r="K539" s="9">
        <v>4.0999999999999996</v>
      </c>
      <c r="L539" s="9">
        <v>4</v>
      </c>
      <c r="M539" s="9">
        <f t="shared" si="44"/>
        <v>4.1828571428571415</v>
      </c>
      <c r="N539" s="4">
        <v>6753</v>
      </c>
      <c r="O539" s="4">
        <f t="shared" si="41"/>
        <v>16.018506818349454</v>
      </c>
      <c r="P539" s="18">
        <f t="shared" si="42"/>
        <v>418679247</v>
      </c>
      <c r="Q539" s="15" t="str" cm="1">
        <f t="array" ref="Q539">_xlfn.IFS(G539&lt;200,"&lt;₹200",G539&lt;=500,"₹200-₹500",G539&gt;500,"&gt;₹500")</f>
        <v>&gt;₹500</v>
      </c>
      <c r="R539" t="s">
        <v>2873</v>
      </c>
      <c r="S539" t="s">
        <v>1914</v>
      </c>
      <c r="T539" t="s">
        <v>1915</v>
      </c>
    </row>
    <row r="540" spans="1:20" x14ac:dyDescent="0.25">
      <c r="A540" t="s">
        <v>10346</v>
      </c>
      <c r="B540" t="s">
        <v>10347</v>
      </c>
      <c r="C540" t="s">
        <v>13156</v>
      </c>
      <c r="D540" t="s">
        <v>13268</v>
      </c>
      <c r="E540" t="s">
        <v>13269</v>
      </c>
      <c r="F540" t="s">
        <v>13270</v>
      </c>
      <c r="G540" s="17">
        <v>199</v>
      </c>
      <c r="H540" s="17">
        <v>499</v>
      </c>
      <c r="I540" s="8">
        <v>0.6</v>
      </c>
      <c r="J540" s="8" t="str">
        <f t="shared" si="40"/>
        <v>Yes</v>
      </c>
      <c r="K540" s="9">
        <v>4</v>
      </c>
      <c r="L540" s="9">
        <v>4</v>
      </c>
      <c r="M540" s="9">
        <f t="shared" si="44"/>
        <v>3.9923076923076923</v>
      </c>
      <c r="N540" s="4">
        <v>10234</v>
      </c>
      <c r="O540" s="4">
        <f t="shared" si="41"/>
        <v>16.009504558401801</v>
      </c>
      <c r="P540" s="18">
        <f t="shared" si="42"/>
        <v>2036566</v>
      </c>
      <c r="Q540" s="15" t="str" cm="1">
        <f t="array" ref="Q540">_xlfn.IFS(G540&lt;200,"&lt;₹200",G540&lt;=500,"₹200-₹500",G540&gt;500,"&gt;₹500")</f>
        <v>&lt;₹200</v>
      </c>
      <c r="R540" t="s">
        <v>10348</v>
      </c>
      <c r="S540" t="s">
        <v>10352</v>
      </c>
      <c r="T540" t="s">
        <v>10353</v>
      </c>
    </row>
    <row r="541" spans="1:20" x14ac:dyDescent="0.25">
      <c r="A541" t="s">
        <v>1734</v>
      </c>
      <c r="B541" t="s">
        <v>1735</v>
      </c>
      <c r="C541" t="s">
        <v>13084</v>
      </c>
      <c r="D541" t="s">
        <v>13085</v>
      </c>
      <c r="E541" t="s">
        <v>13086</v>
      </c>
      <c r="F541" t="s">
        <v>13087</v>
      </c>
      <c r="G541" s="17">
        <v>999</v>
      </c>
      <c r="H541" s="17">
        <v>1699</v>
      </c>
      <c r="I541" s="8">
        <v>0.41</v>
      </c>
      <c r="J541" s="8" t="str">
        <f t="shared" si="40"/>
        <v>No</v>
      </c>
      <c r="K541" s="9">
        <v>4.4000000000000004</v>
      </c>
      <c r="L541" s="9">
        <v>4</v>
      </c>
      <c r="M541" s="9">
        <f t="shared" si="44"/>
        <v>4.1412844036697241</v>
      </c>
      <c r="N541" s="4">
        <v>7318</v>
      </c>
      <c r="O541" s="4">
        <f t="shared" si="41"/>
        <v>16.003793749240401</v>
      </c>
      <c r="P541" s="18">
        <f t="shared" si="42"/>
        <v>7310682</v>
      </c>
      <c r="Q541" s="15" t="str" cm="1">
        <f t="array" ref="Q541">_xlfn.IFS(G541&lt;200,"&lt;₹200",G541&lt;=500,"₹200-₹500",G541&gt;500,"&gt;₹500")</f>
        <v>&gt;₹500</v>
      </c>
      <c r="R541" t="s">
        <v>1736</v>
      </c>
      <c r="S541" t="s">
        <v>1740</v>
      </c>
      <c r="T541" t="s">
        <v>1741</v>
      </c>
    </row>
    <row r="542" spans="1:20" x14ac:dyDescent="0.25">
      <c r="A542" t="s">
        <v>857</v>
      </c>
      <c r="B542" t="s">
        <v>858</v>
      </c>
      <c r="C542" t="s">
        <v>13075</v>
      </c>
      <c r="D542" t="s">
        <v>13091</v>
      </c>
      <c r="E542" t="s">
        <v>13093</v>
      </c>
      <c r="F542" t="s">
        <v>13094</v>
      </c>
      <c r="G542" s="17">
        <v>18990</v>
      </c>
      <c r="H542" s="17">
        <v>40990</v>
      </c>
      <c r="I542" s="8">
        <v>0.54</v>
      </c>
      <c r="J542" s="8" t="str">
        <f t="shared" si="40"/>
        <v>Yes</v>
      </c>
      <c r="K542" s="9">
        <v>4.2</v>
      </c>
      <c r="L542" s="9">
        <v>4</v>
      </c>
      <c r="M542" s="9">
        <f t="shared" si="44"/>
        <v>4.1852941176470564</v>
      </c>
      <c r="N542" s="4">
        <v>6659</v>
      </c>
      <c r="O542" s="4">
        <f t="shared" si="41"/>
        <v>16.002364200321573</v>
      </c>
      <c r="P542" s="18">
        <f t="shared" si="42"/>
        <v>126454410</v>
      </c>
      <c r="Q542" s="15" t="str" cm="1">
        <f t="array" ref="Q542">_xlfn.IFS(G542&lt;200,"&lt;₹200",G542&lt;=500,"₹200-₹500",G542&gt;500,"&gt;₹500")</f>
        <v>&gt;₹500</v>
      </c>
      <c r="R542" t="s">
        <v>859</v>
      </c>
      <c r="S542" t="s">
        <v>863</v>
      </c>
      <c r="T542" t="s">
        <v>864</v>
      </c>
    </row>
    <row r="543" spans="1:20" x14ac:dyDescent="0.25">
      <c r="A543" t="s">
        <v>7503</v>
      </c>
      <c r="B543" t="s">
        <v>7504</v>
      </c>
      <c r="C543" t="s">
        <v>13075</v>
      </c>
      <c r="D543" t="s">
        <v>13098</v>
      </c>
      <c r="E543" t="s">
        <v>13108</v>
      </c>
      <c r="F543" t="s">
        <v>13181</v>
      </c>
      <c r="G543" s="17">
        <v>899</v>
      </c>
      <c r="H543" s="17">
        <v>1199</v>
      </c>
      <c r="I543" s="8">
        <v>0.25</v>
      </c>
      <c r="J543" s="8" t="str">
        <f t="shared" si="40"/>
        <v>No</v>
      </c>
      <c r="K543" s="9">
        <v>3.8</v>
      </c>
      <c r="L543" s="9">
        <v>4</v>
      </c>
      <c r="M543" s="9">
        <f t="shared" si="44"/>
        <v>3.9666666666666668</v>
      </c>
      <c r="N543" s="4">
        <v>10751</v>
      </c>
      <c r="O543" s="4">
        <f t="shared" si="41"/>
        <v>15.991574047648674</v>
      </c>
      <c r="P543" s="18">
        <f t="shared" si="42"/>
        <v>9665149</v>
      </c>
      <c r="Q543" s="15" t="str" cm="1">
        <f t="array" ref="Q543">_xlfn.IFS(G543&lt;200,"&lt;₹200",G543&lt;=500,"₹200-₹500",G543&gt;500,"&gt;₹500")</f>
        <v>&gt;₹500</v>
      </c>
      <c r="R543" t="s">
        <v>7505</v>
      </c>
      <c r="S543" t="s">
        <v>7509</v>
      </c>
      <c r="T543" t="s">
        <v>7510</v>
      </c>
    </row>
    <row r="544" spans="1:20" x14ac:dyDescent="0.25">
      <c r="A544" t="s">
        <v>4481</v>
      </c>
      <c r="B544" t="s">
        <v>4482</v>
      </c>
      <c r="C544" t="s">
        <v>13075</v>
      </c>
      <c r="D544" t="s">
        <v>13113</v>
      </c>
      <c r="E544" t="s">
        <v>13117</v>
      </c>
      <c r="F544" t="s">
        <v>13118</v>
      </c>
      <c r="G544" s="17">
        <v>23999</v>
      </c>
      <c r="H544" s="17">
        <v>32999</v>
      </c>
      <c r="I544" s="8">
        <v>0.27</v>
      </c>
      <c r="J544" s="8" t="str">
        <f t="shared" si="40"/>
        <v>No</v>
      </c>
      <c r="K544" s="9">
        <v>3.9</v>
      </c>
      <c r="L544" s="9">
        <v>4</v>
      </c>
      <c r="M544" s="9">
        <f t="shared" si="44"/>
        <v>4.05</v>
      </c>
      <c r="N544" s="4">
        <v>8866</v>
      </c>
      <c r="O544" s="4">
        <f t="shared" si="41"/>
        <v>15.988495669282189</v>
      </c>
      <c r="P544" s="18">
        <f t="shared" si="42"/>
        <v>212775134</v>
      </c>
      <c r="Q544" s="15" t="str" cm="1">
        <f t="array" ref="Q544">_xlfn.IFS(G544&lt;200,"&lt;₹200",G544&lt;=500,"₹200-₹500",G544&gt;500,"&gt;₹500")</f>
        <v>&gt;₹500</v>
      </c>
      <c r="R544" t="s">
        <v>4483</v>
      </c>
      <c r="S544" t="s">
        <v>4487</v>
      </c>
      <c r="T544" t="s">
        <v>4488</v>
      </c>
    </row>
    <row r="545" spans="1:20" x14ac:dyDescent="0.25">
      <c r="A545" t="s">
        <v>4949</v>
      </c>
      <c r="B545" t="s">
        <v>4950</v>
      </c>
      <c r="C545" t="s">
        <v>13084</v>
      </c>
      <c r="D545" t="s">
        <v>13085</v>
      </c>
      <c r="E545" t="s">
        <v>13086</v>
      </c>
      <c r="F545" t="s">
        <v>13129</v>
      </c>
      <c r="G545" s="17">
        <v>99</v>
      </c>
      <c r="H545" s="17">
        <v>999</v>
      </c>
      <c r="I545" s="8">
        <v>0.9</v>
      </c>
      <c r="J545" s="8" t="str">
        <f t="shared" si="40"/>
        <v>Yes</v>
      </c>
      <c r="K545" s="9">
        <v>4.0999999999999996</v>
      </c>
      <c r="L545" s="9">
        <v>4</v>
      </c>
      <c r="M545" s="9">
        <f t="shared" si="44"/>
        <v>4.05</v>
      </c>
      <c r="N545" s="4">
        <v>8751</v>
      </c>
      <c r="O545" s="4">
        <f t="shared" si="41"/>
        <v>15.965534601406889</v>
      </c>
      <c r="P545" s="18">
        <f t="shared" si="42"/>
        <v>866349</v>
      </c>
      <c r="Q545" s="15" t="str" cm="1">
        <f t="array" ref="Q545">_xlfn.IFS(G545&lt;200,"&lt;₹200",G545&lt;=500,"₹200-₹500",G545&gt;500,"&gt;₹500")</f>
        <v>&lt;₹200</v>
      </c>
      <c r="R545" t="s">
        <v>4612</v>
      </c>
      <c r="S545" t="s">
        <v>4954</v>
      </c>
      <c r="T545" t="s">
        <v>4955</v>
      </c>
    </row>
    <row r="546" spans="1:20" x14ac:dyDescent="0.25">
      <c r="A546" t="s">
        <v>12683</v>
      </c>
      <c r="B546" t="s">
        <v>12684</v>
      </c>
      <c r="C546" t="s">
        <v>13156</v>
      </c>
      <c r="D546" t="s">
        <v>13250</v>
      </c>
      <c r="E546" t="s">
        <v>13277</v>
      </c>
      <c r="F546" t="s">
        <v>13285</v>
      </c>
      <c r="G546" s="17">
        <v>1999</v>
      </c>
      <c r="H546" s="17">
        <v>2360</v>
      </c>
      <c r="I546" s="8">
        <v>0.15</v>
      </c>
      <c r="J546" s="8" t="str">
        <f t="shared" si="40"/>
        <v>No</v>
      </c>
      <c r="K546" s="9">
        <v>4.2</v>
      </c>
      <c r="L546" s="9">
        <v>4</v>
      </c>
      <c r="M546" s="9">
        <f>AVERAGEIF(F546:F1896,F546,K546:K1896)</f>
        <v>4.0999999999999996</v>
      </c>
      <c r="N546" s="4">
        <v>7801</v>
      </c>
      <c r="O546" s="4">
        <f t="shared" si="41"/>
        <v>15.958044378500666</v>
      </c>
      <c r="P546" s="18">
        <f t="shared" si="42"/>
        <v>15594199</v>
      </c>
      <c r="Q546" s="15" t="str" cm="1">
        <f t="array" ref="Q546">_xlfn.IFS(G546&lt;200,"&lt;₹200",G546&lt;=500,"₹200-₹500",G546&gt;500,"&gt;₹500")</f>
        <v>&gt;₹500</v>
      </c>
      <c r="R546" t="s">
        <v>12685</v>
      </c>
      <c r="S546" t="s">
        <v>12689</v>
      </c>
      <c r="T546" t="s">
        <v>12690</v>
      </c>
    </row>
    <row r="547" spans="1:20" x14ac:dyDescent="0.25">
      <c r="A547" t="s">
        <v>4403</v>
      </c>
      <c r="B547" t="s">
        <v>4404</v>
      </c>
      <c r="C547" t="s">
        <v>13075</v>
      </c>
      <c r="D547" t="s">
        <v>13113</v>
      </c>
      <c r="E547" t="s">
        <v>13117</v>
      </c>
      <c r="F547" t="s">
        <v>13121</v>
      </c>
      <c r="G547" s="17">
        <v>2599</v>
      </c>
      <c r="H547" s="17">
        <v>2999</v>
      </c>
      <c r="I547" s="8">
        <v>0.13</v>
      </c>
      <c r="J547" s="8" t="str">
        <f t="shared" si="40"/>
        <v>No</v>
      </c>
      <c r="K547" s="9">
        <v>3.9</v>
      </c>
      <c r="L547" s="9">
        <v>4</v>
      </c>
      <c r="M547" s="9">
        <f t="shared" ref="M547:M565" si="45">AVERAGEIF(F547:F1896,F547,K547:K1896)</f>
        <v>3.84</v>
      </c>
      <c r="N547" s="4">
        <v>14266</v>
      </c>
      <c r="O547" s="4">
        <f t="shared" si="41"/>
        <v>15.952637419170452</v>
      </c>
      <c r="P547" s="18">
        <f t="shared" si="42"/>
        <v>37077334</v>
      </c>
      <c r="Q547" s="15" t="str" cm="1">
        <f t="array" ref="Q547">_xlfn.IFS(G547&lt;200,"&lt;₹200",G547&lt;=500,"₹200-₹500",G547&gt;500,"&gt;₹500")</f>
        <v>&gt;₹500</v>
      </c>
      <c r="R547" t="s">
        <v>4405</v>
      </c>
      <c r="S547" t="s">
        <v>4409</v>
      </c>
      <c r="T547" t="s">
        <v>4410</v>
      </c>
    </row>
    <row r="548" spans="1:20" x14ac:dyDescent="0.25">
      <c r="A548" t="s">
        <v>6906</v>
      </c>
      <c r="B548" t="s">
        <v>6907</v>
      </c>
      <c r="C548" t="s">
        <v>13084</v>
      </c>
      <c r="D548" t="s">
        <v>13085</v>
      </c>
      <c r="E548" t="s">
        <v>13136</v>
      </c>
      <c r="F548" t="s">
        <v>13215</v>
      </c>
      <c r="G548" s="17">
        <v>179</v>
      </c>
      <c r="H548" s="17">
        <v>499</v>
      </c>
      <c r="I548" s="8">
        <v>0.64</v>
      </c>
      <c r="J548" s="8" t="str">
        <f t="shared" si="40"/>
        <v>Yes</v>
      </c>
      <c r="K548" s="9">
        <v>4.0999999999999996</v>
      </c>
      <c r="L548" s="9">
        <v>4</v>
      </c>
      <c r="M548" s="9">
        <f t="shared" si="45"/>
        <v>3.9799999999999995</v>
      </c>
      <c r="N548" s="4">
        <v>10174</v>
      </c>
      <c r="O548" s="4">
        <f t="shared" si="41"/>
        <v>15.949986983231085</v>
      </c>
      <c r="P548" s="18">
        <f t="shared" si="42"/>
        <v>1821146</v>
      </c>
      <c r="Q548" s="15" t="str" cm="1">
        <f t="array" ref="Q548">_xlfn.IFS(G548&lt;200,"&lt;₹200",G548&lt;=500,"₹200-₹500",G548&gt;500,"&gt;₹500")</f>
        <v>&lt;₹200</v>
      </c>
      <c r="R548" t="s">
        <v>6909</v>
      </c>
      <c r="S548" t="s">
        <v>6913</v>
      </c>
      <c r="T548" t="s">
        <v>6914</v>
      </c>
    </row>
    <row r="549" spans="1:20" x14ac:dyDescent="0.25">
      <c r="A549" t="s">
        <v>4491</v>
      </c>
      <c r="B549" t="s">
        <v>4492</v>
      </c>
      <c r="C549" t="s">
        <v>13075</v>
      </c>
      <c r="D549" t="s">
        <v>13113</v>
      </c>
      <c r="E549" t="s">
        <v>13117</v>
      </c>
      <c r="F549" t="s">
        <v>13118</v>
      </c>
      <c r="G549" s="17">
        <v>29990</v>
      </c>
      <c r="H549" s="17">
        <v>39990</v>
      </c>
      <c r="I549" s="8">
        <v>0.25</v>
      </c>
      <c r="J549" s="8" t="str">
        <f t="shared" si="40"/>
        <v>No</v>
      </c>
      <c r="K549" s="9">
        <v>4.3</v>
      </c>
      <c r="L549" s="9">
        <v>4</v>
      </c>
      <c r="M549" s="9">
        <f t="shared" si="45"/>
        <v>4.0599999999999996</v>
      </c>
      <c r="N549" s="4">
        <v>8399</v>
      </c>
      <c r="O549" s="4">
        <f t="shared" si="41"/>
        <v>15.932573901411237</v>
      </c>
      <c r="P549" s="18">
        <f t="shared" si="42"/>
        <v>251886010</v>
      </c>
      <c r="Q549" s="15" t="str" cm="1">
        <f t="array" ref="Q549">_xlfn.IFS(G549&lt;200,"&lt;₹200",G549&lt;=500,"₹200-₹500",G549&gt;500,"&gt;₹500")</f>
        <v>&gt;₹500</v>
      </c>
      <c r="R549" t="s">
        <v>4493</v>
      </c>
      <c r="S549" t="s">
        <v>4497</v>
      </c>
      <c r="T549" t="s">
        <v>4498</v>
      </c>
    </row>
    <row r="550" spans="1:20" x14ac:dyDescent="0.25">
      <c r="A550" t="s">
        <v>556</v>
      </c>
      <c r="B550" t="s">
        <v>557</v>
      </c>
      <c r="C550" t="s">
        <v>13084</v>
      </c>
      <c r="D550" t="s">
        <v>13085</v>
      </c>
      <c r="E550" t="s">
        <v>13086</v>
      </c>
      <c r="F550" t="s">
        <v>13087</v>
      </c>
      <c r="G550" s="17">
        <v>154</v>
      </c>
      <c r="H550" s="17">
        <v>349</v>
      </c>
      <c r="I550" s="8">
        <v>0.56000000000000005</v>
      </c>
      <c r="J550" s="8" t="str">
        <f t="shared" si="40"/>
        <v>Yes</v>
      </c>
      <c r="K550" s="9">
        <v>4.3</v>
      </c>
      <c r="L550" s="9">
        <v>4</v>
      </c>
      <c r="M550" s="9">
        <f t="shared" si="45"/>
        <v>4.1388888888888884</v>
      </c>
      <c r="N550" s="4">
        <v>7064</v>
      </c>
      <c r="O550" s="4">
        <f t="shared" si="41"/>
        <v>15.931047576708389</v>
      </c>
      <c r="P550" s="18">
        <f t="shared" si="42"/>
        <v>1087856</v>
      </c>
      <c r="Q550" s="15" t="str" cm="1">
        <f t="array" ref="Q550">_xlfn.IFS(G550&lt;200,"&lt;₹200",G550&lt;=500,"₹200-₹500",G550&gt;500,"&gt;₹500")</f>
        <v>&lt;₹200</v>
      </c>
      <c r="R550" t="s">
        <v>558</v>
      </c>
      <c r="S550" t="s">
        <v>562</v>
      </c>
      <c r="T550" t="s">
        <v>563</v>
      </c>
    </row>
    <row r="551" spans="1:20" x14ac:dyDescent="0.25">
      <c r="A551" t="s">
        <v>7111</v>
      </c>
      <c r="B551" t="s">
        <v>7112</v>
      </c>
      <c r="C551" t="s">
        <v>13156</v>
      </c>
      <c r="D551" t="s">
        <v>13157</v>
      </c>
      <c r="E551" t="s">
        <v>13219</v>
      </c>
      <c r="F551" t="s">
        <v>13220</v>
      </c>
      <c r="G551" s="17">
        <v>99</v>
      </c>
      <c r="H551" s="17">
        <v>99</v>
      </c>
      <c r="I551" s="8">
        <v>0</v>
      </c>
      <c r="J551" s="8" t="str">
        <f t="shared" si="40"/>
        <v>No</v>
      </c>
      <c r="K551" s="9">
        <v>4.3</v>
      </c>
      <c r="L551" s="9">
        <v>4</v>
      </c>
      <c r="M551" s="9">
        <f t="shared" si="45"/>
        <v>4.3</v>
      </c>
      <c r="N551" s="4">
        <v>5036</v>
      </c>
      <c r="O551" s="4">
        <f t="shared" si="41"/>
        <v>15.919339388688158</v>
      </c>
      <c r="P551" s="18">
        <f t="shared" si="42"/>
        <v>498564</v>
      </c>
      <c r="Q551" s="15" t="str" cm="1">
        <f t="array" ref="Q551">_xlfn.IFS(G551&lt;200,"&lt;₹200",G551&lt;=500,"₹200-₹500",G551&gt;500,"&gt;₹500")</f>
        <v>&lt;₹200</v>
      </c>
      <c r="R551" t="s">
        <v>7114</v>
      </c>
      <c r="S551" t="s">
        <v>7118</v>
      </c>
      <c r="T551" t="s">
        <v>7119</v>
      </c>
    </row>
    <row r="552" spans="1:20" x14ac:dyDescent="0.25">
      <c r="A552" t="s">
        <v>8163</v>
      </c>
      <c r="B552" t="s">
        <v>8164</v>
      </c>
      <c r="C552" t="s">
        <v>13084</v>
      </c>
      <c r="D552" t="s">
        <v>13240</v>
      </c>
      <c r="E552" t="s">
        <v>13240</v>
      </c>
      <c r="F552" t="s">
        <v>13240</v>
      </c>
      <c r="G552" s="17">
        <v>26999</v>
      </c>
      <c r="H552" s="17">
        <v>37999</v>
      </c>
      <c r="I552" s="8">
        <v>0.28999999999999998</v>
      </c>
      <c r="J552" s="8" t="str">
        <f t="shared" si="40"/>
        <v>No</v>
      </c>
      <c r="K552" s="9">
        <v>4.5999999999999996</v>
      </c>
      <c r="L552" s="9">
        <v>5</v>
      </c>
      <c r="M552" s="9">
        <f t="shared" si="45"/>
        <v>4.5999999999999996</v>
      </c>
      <c r="N552" s="4">
        <v>2886</v>
      </c>
      <c r="O552" s="4">
        <f t="shared" si="41"/>
        <v>15.918055205851314</v>
      </c>
      <c r="P552" s="18">
        <f t="shared" si="42"/>
        <v>77919114</v>
      </c>
      <c r="Q552" s="15" t="str" cm="1">
        <f t="array" ref="Q552">_xlfn.IFS(G552&lt;200,"&lt;₹200",G552&lt;=500,"₹200-₹500",G552&gt;500,"&gt;₹500")</f>
        <v>&gt;₹500</v>
      </c>
      <c r="R552" t="s">
        <v>8166</v>
      </c>
      <c r="S552" t="s">
        <v>8170</v>
      </c>
      <c r="T552" t="s">
        <v>8171</v>
      </c>
    </row>
    <row r="553" spans="1:20" x14ac:dyDescent="0.25">
      <c r="A553" t="s">
        <v>2397</v>
      </c>
      <c r="B553" t="s">
        <v>2398</v>
      </c>
      <c r="C553" t="s">
        <v>13075</v>
      </c>
      <c r="D553" t="s">
        <v>13091</v>
      </c>
      <c r="E553" t="s">
        <v>13093</v>
      </c>
      <c r="F553" t="s">
        <v>13094</v>
      </c>
      <c r="G553" s="17">
        <v>8999</v>
      </c>
      <c r="H553" s="17">
        <v>18999</v>
      </c>
      <c r="I553" s="8">
        <v>0.53</v>
      </c>
      <c r="J553" s="8" t="str">
        <f t="shared" si="40"/>
        <v>Yes</v>
      </c>
      <c r="K553" s="9">
        <v>4</v>
      </c>
      <c r="L553" s="9">
        <v>4</v>
      </c>
      <c r="M553" s="9">
        <f t="shared" si="45"/>
        <v>4.1848484848484837</v>
      </c>
      <c r="N553" s="4">
        <v>6347</v>
      </c>
      <c r="O553" s="4">
        <f t="shared" si="41"/>
        <v>15.913459345067759</v>
      </c>
      <c r="P553" s="18">
        <f t="shared" si="42"/>
        <v>57116653</v>
      </c>
      <c r="Q553" s="15" t="str" cm="1">
        <f t="array" ref="Q553">_xlfn.IFS(G553&lt;200,"&lt;₹200",G553&lt;=500,"₹200-₹500",G553&gt;500,"&gt;₹500")</f>
        <v>&gt;₹500</v>
      </c>
      <c r="R553" t="s">
        <v>2399</v>
      </c>
      <c r="S553" t="s">
        <v>2403</v>
      </c>
      <c r="T553" t="s">
        <v>2404</v>
      </c>
    </row>
    <row r="554" spans="1:20" x14ac:dyDescent="0.25">
      <c r="A554" t="s">
        <v>3564</v>
      </c>
      <c r="B554" t="s">
        <v>3565</v>
      </c>
      <c r="C554" t="s">
        <v>13075</v>
      </c>
      <c r="D554" t="s">
        <v>13113</v>
      </c>
      <c r="E554" t="s">
        <v>13114</v>
      </c>
      <c r="F554" t="s">
        <v>13115</v>
      </c>
      <c r="G554" s="17">
        <v>999</v>
      </c>
      <c r="H554" s="17">
        <v>1599</v>
      </c>
      <c r="I554" s="8">
        <v>0.38</v>
      </c>
      <c r="J554" s="8" t="str">
        <f t="shared" si="40"/>
        <v>No</v>
      </c>
      <c r="K554" s="9">
        <v>4</v>
      </c>
      <c r="L554" s="9">
        <v>4</v>
      </c>
      <c r="M554" s="9">
        <f t="shared" si="45"/>
        <v>4.1230769230769226</v>
      </c>
      <c r="N554" s="4">
        <v>7222</v>
      </c>
      <c r="O554" s="4">
        <f t="shared" si="41"/>
        <v>15.909789550500893</v>
      </c>
      <c r="P554" s="18">
        <f t="shared" si="42"/>
        <v>7214778</v>
      </c>
      <c r="Q554" s="15" t="str" cm="1">
        <f t="array" ref="Q554">_xlfn.IFS(G554&lt;200,"&lt;₹200",G554&lt;=500,"₹200-₹500",G554&gt;500,"&gt;₹500")</f>
        <v>&gt;₹500</v>
      </c>
      <c r="R554" t="s">
        <v>3566</v>
      </c>
      <c r="S554" t="s">
        <v>3570</v>
      </c>
      <c r="T554" t="s">
        <v>3571</v>
      </c>
    </row>
    <row r="555" spans="1:20" x14ac:dyDescent="0.25">
      <c r="A555" t="s">
        <v>7284</v>
      </c>
      <c r="B555" t="s">
        <v>7285</v>
      </c>
      <c r="C555" t="s">
        <v>13084</v>
      </c>
      <c r="D555" t="s">
        <v>13168</v>
      </c>
      <c r="E555" t="s">
        <v>13222</v>
      </c>
      <c r="F555" t="s">
        <v>13222</v>
      </c>
      <c r="G555" s="17">
        <v>3999</v>
      </c>
      <c r="H555" s="17">
        <v>4332.96</v>
      </c>
      <c r="I555" s="8">
        <v>0.08</v>
      </c>
      <c r="J555" s="8" t="str">
        <f t="shared" si="40"/>
        <v>No</v>
      </c>
      <c r="K555" s="9">
        <v>3.5</v>
      </c>
      <c r="L555" s="9">
        <v>4</v>
      </c>
      <c r="M555" s="9">
        <f t="shared" si="45"/>
        <v>3.6666666666666665</v>
      </c>
      <c r="N555" s="4">
        <v>21762</v>
      </c>
      <c r="O555" s="4">
        <f t="shared" si="41"/>
        <v>15.904968794210646</v>
      </c>
      <c r="P555" s="18">
        <f t="shared" si="42"/>
        <v>87026238</v>
      </c>
      <c r="Q555" s="15" t="str" cm="1">
        <f t="array" ref="Q555">_xlfn.IFS(G555&lt;200,"&lt;₹200",G555&lt;=500,"₹200-₹500",G555&gt;500,"&gt;₹500")</f>
        <v>&gt;₹500</v>
      </c>
      <c r="R555" t="s">
        <v>7287</v>
      </c>
      <c r="S555" t="s">
        <v>7291</v>
      </c>
      <c r="T555" t="s">
        <v>7292</v>
      </c>
    </row>
    <row r="556" spans="1:20" x14ac:dyDescent="0.25">
      <c r="A556" t="s">
        <v>10285</v>
      </c>
      <c r="B556" t="s">
        <v>10286</v>
      </c>
      <c r="C556" t="s">
        <v>13156</v>
      </c>
      <c r="D556" t="s">
        <v>13247</v>
      </c>
      <c r="E556" t="s">
        <v>13248</v>
      </c>
      <c r="F556" t="s">
        <v>13271</v>
      </c>
      <c r="G556" s="17">
        <v>3299</v>
      </c>
      <c r="H556" s="17">
        <v>6500</v>
      </c>
      <c r="I556" s="8">
        <v>0.49</v>
      </c>
      <c r="J556" s="8" t="str">
        <f t="shared" si="40"/>
        <v>No</v>
      </c>
      <c r="K556" s="9">
        <v>3.7</v>
      </c>
      <c r="L556" s="9">
        <v>4</v>
      </c>
      <c r="M556" s="9">
        <f t="shared" si="45"/>
        <v>3.9249999999999994</v>
      </c>
      <c r="N556" s="4">
        <v>11217</v>
      </c>
      <c r="O556" s="4">
        <f t="shared" si="41"/>
        <v>15.895918085018476</v>
      </c>
      <c r="P556" s="18">
        <f t="shared" si="42"/>
        <v>37004883</v>
      </c>
      <c r="Q556" s="15" t="str" cm="1">
        <f t="array" ref="Q556">_xlfn.IFS(G556&lt;200,"&lt;₹200",G556&lt;=500,"₹200-₹500",G556&gt;500,"&gt;₹500")</f>
        <v>&gt;₹500</v>
      </c>
      <c r="R556" t="s">
        <v>10287</v>
      </c>
      <c r="S556" t="s">
        <v>10291</v>
      </c>
      <c r="T556" t="s">
        <v>10292</v>
      </c>
    </row>
    <row r="557" spans="1:20" x14ac:dyDescent="0.25">
      <c r="A557" t="s">
        <v>1292</v>
      </c>
      <c r="B557" t="s">
        <v>1293</v>
      </c>
      <c r="C557" t="s">
        <v>13075</v>
      </c>
      <c r="D557" t="s">
        <v>13091</v>
      </c>
      <c r="E557" t="s">
        <v>13093</v>
      </c>
      <c r="F557" t="s">
        <v>13094</v>
      </c>
      <c r="G557" s="17">
        <v>9999</v>
      </c>
      <c r="H557" s="17">
        <v>12999</v>
      </c>
      <c r="I557" s="8">
        <v>0.23</v>
      </c>
      <c r="J557" s="8" t="str">
        <f t="shared" si="40"/>
        <v>No</v>
      </c>
      <c r="K557" s="9">
        <v>4.2</v>
      </c>
      <c r="L557" s="9">
        <v>4</v>
      </c>
      <c r="M557" s="9">
        <f t="shared" si="45"/>
        <v>4.1906249999999989</v>
      </c>
      <c r="N557" s="4">
        <v>6088</v>
      </c>
      <c r="O557" s="4">
        <f t="shared" si="41"/>
        <v>15.859612972522228</v>
      </c>
      <c r="P557" s="18">
        <f t="shared" si="42"/>
        <v>60873912</v>
      </c>
      <c r="Q557" s="15" t="str" cm="1">
        <f t="array" ref="Q557">_xlfn.IFS(G557&lt;200,"&lt;₹200",G557&lt;=500,"₹200-₹500",G557&gt;500,"&gt;₹500")</f>
        <v>&gt;₹500</v>
      </c>
      <c r="R557" t="s">
        <v>1294</v>
      </c>
      <c r="S557" t="s">
        <v>1298</v>
      </c>
      <c r="T557" t="s">
        <v>1299</v>
      </c>
    </row>
    <row r="558" spans="1:20" x14ac:dyDescent="0.25">
      <c r="A558" t="s">
        <v>8418</v>
      </c>
      <c r="B558" t="s">
        <v>8419</v>
      </c>
      <c r="C558" t="s">
        <v>13084</v>
      </c>
      <c r="D558" t="s">
        <v>13085</v>
      </c>
      <c r="E558" t="s">
        <v>13243</v>
      </c>
      <c r="F558" t="s">
        <v>13244</v>
      </c>
      <c r="G558" s="17">
        <v>199</v>
      </c>
      <c r="H558" s="17">
        <v>799</v>
      </c>
      <c r="I558" s="8">
        <v>0.75</v>
      </c>
      <c r="J558" s="8" t="str">
        <f t="shared" si="40"/>
        <v>Yes</v>
      </c>
      <c r="K558" s="9">
        <v>4.0999999999999996</v>
      </c>
      <c r="L558" s="9">
        <v>4</v>
      </c>
      <c r="M558" s="9">
        <f t="shared" si="45"/>
        <v>4.0999999999999996</v>
      </c>
      <c r="N558" s="4">
        <v>7333</v>
      </c>
      <c r="O558" s="4">
        <f t="shared" si="41"/>
        <v>15.847897713060792</v>
      </c>
      <c r="P558" s="18">
        <f t="shared" si="42"/>
        <v>1459267</v>
      </c>
      <c r="Q558" s="15" t="str" cm="1">
        <f t="array" ref="Q558">_xlfn.IFS(G558&lt;200,"&lt;₹200",G558&lt;=500,"₹200-₹500",G558&gt;500,"&gt;₹500")</f>
        <v>&lt;₹200</v>
      </c>
      <c r="R558" t="s">
        <v>8421</v>
      </c>
      <c r="S558" t="s">
        <v>8425</v>
      </c>
      <c r="T558" t="s">
        <v>8426</v>
      </c>
    </row>
    <row r="559" spans="1:20" x14ac:dyDescent="0.25">
      <c r="A559" t="s">
        <v>1616</v>
      </c>
      <c r="B559" t="s">
        <v>1617</v>
      </c>
      <c r="C559" t="s">
        <v>13084</v>
      </c>
      <c r="D559" t="s">
        <v>13085</v>
      </c>
      <c r="E559" t="s">
        <v>13086</v>
      </c>
      <c r="F559" t="s">
        <v>13087</v>
      </c>
      <c r="G559" s="17">
        <v>849</v>
      </c>
      <c r="H559" s="17">
        <v>999</v>
      </c>
      <c r="I559" s="8">
        <v>0.15</v>
      </c>
      <c r="J559" s="8" t="str">
        <f t="shared" si="40"/>
        <v>No</v>
      </c>
      <c r="K559" s="9">
        <v>4.0999999999999996</v>
      </c>
      <c r="L559" s="9">
        <v>4</v>
      </c>
      <c r="M559" s="9">
        <f t="shared" si="45"/>
        <v>4.1373831775700927</v>
      </c>
      <c r="N559" s="4">
        <v>6736</v>
      </c>
      <c r="O559" s="4">
        <f t="shared" si="41"/>
        <v>15.839833088906826</v>
      </c>
      <c r="P559" s="18">
        <f t="shared" si="42"/>
        <v>5718864</v>
      </c>
      <c r="Q559" s="15" t="str" cm="1">
        <f t="array" ref="Q559">_xlfn.IFS(G559&lt;200,"&lt;₹200",G559&lt;=500,"₹200-₹500",G559&gt;500,"&gt;₹500")</f>
        <v>&gt;₹500</v>
      </c>
      <c r="R559" t="s">
        <v>1618</v>
      </c>
      <c r="S559" t="s">
        <v>1622</v>
      </c>
      <c r="T559" t="s">
        <v>1623</v>
      </c>
    </row>
    <row r="560" spans="1:20" x14ac:dyDescent="0.25">
      <c r="A560" t="s">
        <v>9784</v>
      </c>
      <c r="B560" t="s">
        <v>9785</v>
      </c>
      <c r="C560" t="s">
        <v>13156</v>
      </c>
      <c r="D560" t="s">
        <v>13247</v>
      </c>
      <c r="E560" t="s">
        <v>13248</v>
      </c>
      <c r="F560" t="s">
        <v>13262</v>
      </c>
      <c r="G560" s="17">
        <v>2464</v>
      </c>
      <c r="H560" s="17">
        <v>6000</v>
      </c>
      <c r="I560" s="8">
        <v>0.59</v>
      </c>
      <c r="J560" s="8" t="str">
        <f t="shared" si="40"/>
        <v>Yes</v>
      </c>
      <c r="K560" s="9">
        <v>4.0999999999999996</v>
      </c>
      <c r="L560" s="9">
        <v>4</v>
      </c>
      <c r="M560" s="9">
        <f t="shared" si="45"/>
        <v>4.011764705882352</v>
      </c>
      <c r="N560" s="4">
        <v>8866</v>
      </c>
      <c r="O560" s="4">
        <f t="shared" si="41"/>
        <v>15.83755126572324</v>
      </c>
      <c r="P560" s="18">
        <f t="shared" si="42"/>
        <v>21845824</v>
      </c>
      <c r="Q560" s="15" t="str" cm="1">
        <f t="array" ref="Q560">_xlfn.IFS(G560&lt;200,"&lt;₹200",G560&lt;=500,"₹200-₹500",G560&gt;500,"&gt;₹500")</f>
        <v>&gt;₹500</v>
      </c>
      <c r="R560" t="s">
        <v>9786</v>
      </c>
      <c r="S560" t="s">
        <v>9790</v>
      </c>
      <c r="T560" t="s">
        <v>9791</v>
      </c>
    </row>
    <row r="561" spans="1:20" x14ac:dyDescent="0.25">
      <c r="A561" t="s">
        <v>10760</v>
      </c>
      <c r="B561" t="s">
        <v>10761</v>
      </c>
      <c r="C561" t="s">
        <v>13156</v>
      </c>
      <c r="D561" t="s">
        <v>13247</v>
      </c>
      <c r="E561" t="s">
        <v>13248</v>
      </c>
      <c r="F561" t="s">
        <v>13262</v>
      </c>
      <c r="G561" s="17">
        <v>2899</v>
      </c>
      <c r="H561" s="17">
        <v>5500</v>
      </c>
      <c r="I561" s="8">
        <v>0.47</v>
      </c>
      <c r="J561" s="8" t="str">
        <f t="shared" si="40"/>
        <v>No</v>
      </c>
      <c r="K561" s="9">
        <v>3.8</v>
      </c>
      <c r="L561" s="9">
        <v>4</v>
      </c>
      <c r="M561" s="9">
        <f t="shared" si="45"/>
        <v>4.0062499999999996</v>
      </c>
      <c r="N561" s="4">
        <v>8958</v>
      </c>
      <c r="O561" s="4">
        <f t="shared" si="41"/>
        <v>15.833739768466973</v>
      </c>
      <c r="P561" s="18">
        <f t="shared" si="42"/>
        <v>25969242</v>
      </c>
      <c r="Q561" s="15" t="str" cm="1">
        <f t="array" ref="Q561">_xlfn.IFS(G561&lt;200,"&lt;₹200",G561&lt;=500,"₹200-₹500",G561&gt;500,"&gt;₹500")</f>
        <v>&gt;₹500</v>
      </c>
      <c r="R561" t="s">
        <v>10762</v>
      </c>
      <c r="S561" t="s">
        <v>10766</v>
      </c>
      <c r="T561" t="s">
        <v>10767</v>
      </c>
    </row>
    <row r="562" spans="1:20" x14ac:dyDescent="0.25">
      <c r="A562" t="s">
        <v>8377</v>
      </c>
      <c r="B562" t="s">
        <v>8378</v>
      </c>
      <c r="C562" t="s">
        <v>13152</v>
      </c>
      <c r="D562" t="s">
        <v>13153</v>
      </c>
      <c r="E562" t="s">
        <v>13154</v>
      </c>
      <c r="F562" t="s">
        <v>13155</v>
      </c>
      <c r="G562" s="17">
        <v>120</v>
      </c>
      <c r="H562" s="17">
        <v>120</v>
      </c>
      <c r="I562" s="8">
        <v>0</v>
      </c>
      <c r="J562" s="8" t="str">
        <f t="shared" si="40"/>
        <v>No</v>
      </c>
      <c r="K562" s="9">
        <v>4.5</v>
      </c>
      <c r="L562" s="9">
        <v>5</v>
      </c>
      <c r="M562" s="9">
        <f t="shared" si="45"/>
        <v>4.2823529411764696</v>
      </c>
      <c r="N562" s="4">
        <v>4951</v>
      </c>
      <c r="O562" s="4">
        <f t="shared" si="41"/>
        <v>15.822354723628118</v>
      </c>
      <c r="P562" s="18">
        <f t="shared" si="42"/>
        <v>594120</v>
      </c>
      <c r="Q562" s="15" t="str" cm="1">
        <f t="array" ref="Q562">_xlfn.IFS(G562&lt;200,"&lt;₹200",G562&lt;=500,"₹200-₹500",G562&gt;500,"&gt;₹500")</f>
        <v>&lt;₹200</v>
      </c>
      <c r="R562" t="s">
        <v>8379</v>
      </c>
      <c r="S562" t="s">
        <v>8383</v>
      </c>
      <c r="T562" t="s">
        <v>8384</v>
      </c>
    </row>
    <row r="563" spans="1:20" x14ac:dyDescent="0.25">
      <c r="A563" t="s">
        <v>9631</v>
      </c>
      <c r="B563" t="s">
        <v>9632</v>
      </c>
      <c r="C563" t="s">
        <v>13156</v>
      </c>
      <c r="D563" t="s">
        <v>13247</v>
      </c>
      <c r="E563" t="s">
        <v>13287</v>
      </c>
      <c r="F563" t="s">
        <v>13288</v>
      </c>
      <c r="G563" s="17">
        <v>600</v>
      </c>
      <c r="H563" s="17">
        <v>600</v>
      </c>
      <c r="I563" s="8">
        <v>0</v>
      </c>
      <c r="J563" s="8" t="str">
        <f t="shared" si="40"/>
        <v>No</v>
      </c>
      <c r="K563" s="9">
        <v>4.0999999999999996</v>
      </c>
      <c r="L563" s="9">
        <v>4</v>
      </c>
      <c r="M563" s="9">
        <f t="shared" si="45"/>
        <v>3.9181818181818184</v>
      </c>
      <c r="N563" s="4">
        <v>10907</v>
      </c>
      <c r="O563" s="4">
        <f t="shared" si="41"/>
        <v>15.820619551956314</v>
      </c>
      <c r="P563" s="18">
        <f t="shared" si="42"/>
        <v>6544200</v>
      </c>
      <c r="Q563" s="15" t="str" cm="1">
        <f t="array" ref="Q563">_xlfn.IFS(G563&lt;200,"&lt;₹200",G563&lt;=500,"₹200-₹500",G563&gt;500,"&gt;₹500")</f>
        <v>&gt;₹500</v>
      </c>
      <c r="R563" t="s">
        <v>9634</v>
      </c>
      <c r="S563" t="s">
        <v>9638</v>
      </c>
      <c r="T563" t="s">
        <v>9639</v>
      </c>
    </row>
    <row r="564" spans="1:20" x14ac:dyDescent="0.25">
      <c r="A564" t="s">
        <v>2201</v>
      </c>
      <c r="B564" t="s">
        <v>2202</v>
      </c>
      <c r="C564" t="s">
        <v>13075</v>
      </c>
      <c r="D564" t="s">
        <v>13091</v>
      </c>
      <c r="E564" t="s">
        <v>13093</v>
      </c>
      <c r="F564" t="s">
        <v>13094</v>
      </c>
      <c r="G564" s="17">
        <v>77990</v>
      </c>
      <c r="H564" s="17">
        <v>139900</v>
      </c>
      <c r="I564" s="8">
        <v>0.44</v>
      </c>
      <c r="J564" s="8" t="str">
        <f t="shared" si="40"/>
        <v>No</v>
      </c>
      <c r="K564" s="9">
        <v>4.7</v>
      </c>
      <c r="L564" s="9">
        <v>5</v>
      </c>
      <c r="M564" s="9">
        <f t="shared" si="45"/>
        <v>4.1903225806451605</v>
      </c>
      <c r="N564" s="4">
        <v>5935</v>
      </c>
      <c r="O564" s="4">
        <f t="shared" si="41"/>
        <v>15.812156664709645</v>
      </c>
      <c r="P564" s="18">
        <f t="shared" si="42"/>
        <v>462870650</v>
      </c>
      <c r="Q564" s="15" t="str" cm="1">
        <f t="array" ref="Q564">_xlfn.IFS(G564&lt;200,"&lt;₹200",G564&lt;=500,"₹200-₹500",G564&gt;500,"&gt;₹500")</f>
        <v>&gt;₹500</v>
      </c>
      <c r="R564" t="s">
        <v>2203</v>
      </c>
      <c r="S564" t="s">
        <v>2207</v>
      </c>
      <c r="T564" t="s">
        <v>2208</v>
      </c>
    </row>
    <row r="565" spans="1:20" x14ac:dyDescent="0.25">
      <c r="A565" t="s">
        <v>6555</v>
      </c>
      <c r="B565" t="s">
        <v>6556</v>
      </c>
      <c r="C565" t="s">
        <v>13084</v>
      </c>
      <c r="D565" t="s">
        <v>13085</v>
      </c>
      <c r="E565" t="s">
        <v>13136</v>
      </c>
      <c r="F565" t="s">
        <v>13145</v>
      </c>
      <c r="G565" s="17">
        <v>599</v>
      </c>
      <c r="H565" s="17">
        <v>1999</v>
      </c>
      <c r="I565" s="8">
        <v>0.7</v>
      </c>
      <c r="J565" s="8" t="str">
        <f t="shared" si="40"/>
        <v>Yes</v>
      </c>
      <c r="K565" s="9">
        <v>4.4000000000000004</v>
      </c>
      <c r="L565" s="9">
        <v>4</v>
      </c>
      <c r="M565" s="9">
        <f t="shared" si="45"/>
        <v>4.3000000000000007</v>
      </c>
      <c r="N565" s="4">
        <v>4736</v>
      </c>
      <c r="O565" s="4">
        <f t="shared" si="41"/>
        <v>15.804664554330216</v>
      </c>
      <c r="P565" s="18">
        <f t="shared" si="42"/>
        <v>2836864</v>
      </c>
      <c r="Q565" s="15" t="str" cm="1">
        <f t="array" ref="Q565">_xlfn.IFS(G565&lt;200,"&lt;₹200",G565&lt;=500,"₹200-₹500",G565&gt;500,"&gt;₹500")</f>
        <v>&gt;₹500</v>
      </c>
      <c r="R565" t="s">
        <v>6557</v>
      </c>
      <c r="S565" t="s">
        <v>6561</v>
      </c>
      <c r="T565" t="s">
        <v>6562</v>
      </c>
    </row>
    <row r="566" spans="1:20" x14ac:dyDescent="0.25">
      <c r="A566" t="s">
        <v>13014</v>
      </c>
      <c r="B566" t="s">
        <v>13015</v>
      </c>
      <c r="C566" t="s">
        <v>13156</v>
      </c>
      <c r="D566" t="s">
        <v>13247</v>
      </c>
      <c r="E566" t="s">
        <v>13248</v>
      </c>
      <c r="F566" t="s">
        <v>13274</v>
      </c>
      <c r="G566" s="17">
        <v>2863</v>
      </c>
      <c r="H566" s="17">
        <v>3690</v>
      </c>
      <c r="I566" s="8">
        <v>0.22</v>
      </c>
      <c r="J566" s="8" t="str">
        <f t="shared" si="40"/>
        <v>No</v>
      </c>
      <c r="K566" s="9">
        <v>4.3</v>
      </c>
      <c r="L566" s="9">
        <v>4</v>
      </c>
      <c r="M566" s="9">
        <f>AVERAGEIF(F566:F1916,F566,K566:K1916)</f>
        <v>4.1111111111111116</v>
      </c>
      <c r="N566" s="4">
        <v>6987</v>
      </c>
      <c r="O566" s="4">
        <f t="shared" si="41"/>
        <v>15.804561907055897</v>
      </c>
      <c r="P566" s="18">
        <f t="shared" si="42"/>
        <v>20003781</v>
      </c>
      <c r="Q566" s="15" t="str" cm="1">
        <f t="array" ref="Q566">_xlfn.IFS(G566&lt;200,"&lt;₹200",G566&lt;=500,"₹200-₹500",G566&gt;500,"&gt;₹500")</f>
        <v>&gt;₹500</v>
      </c>
      <c r="R566" t="s">
        <v>13016</v>
      </c>
      <c r="S566" t="s">
        <v>13020</v>
      </c>
      <c r="T566" t="s">
        <v>13074</v>
      </c>
    </row>
    <row r="567" spans="1:20" x14ac:dyDescent="0.25">
      <c r="A567" t="s">
        <v>11586</v>
      </c>
      <c r="B567" t="s">
        <v>11587</v>
      </c>
      <c r="C567" t="s">
        <v>13156</v>
      </c>
      <c r="D567" t="s">
        <v>13250</v>
      </c>
      <c r="E567" t="s">
        <v>13277</v>
      </c>
      <c r="F567" t="s">
        <v>13278</v>
      </c>
      <c r="G567" s="17">
        <v>2899</v>
      </c>
      <c r="H567" s="17">
        <v>4005</v>
      </c>
      <c r="I567" s="8">
        <v>0.28000000000000003</v>
      </c>
      <c r="J567" s="8" t="str">
        <f t="shared" si="40"/>
        <v>No</v>
      </c>
      <c r="K567" s="9">
        <v>4.3</v>
      </c>
      <c r="L567" s="9">
        <v>4</v>
      </c>
      <c r="M567" s="9">
        <f>AVERAGEIF(F567:F1917,F567,K567:K1917)</f>
        <v>4.0999999999999996</v>
      </c>
      <c r="N567" s="4">
        <v>7140</v>
      </c>
      <c r="O567" s="4">
        <f t="shared" si="41"/>
        <v>15.80041203560655</v>
      </c>
      <c r="P567" s="18">
        <f t="shared" si="42"/>
        <v>20698860</v>
      </c>
      <c r="Q567" s="15" t="str" cm="1">
        <f t="array" ref="Q567">_xlfn.IFS(G567&lt;200,"&lt;₹200",G567&lt;=500,"₹200-₹500",G567&gt;500,"&gt;₹500")</f>
        <v>&gt;₹500</v>
      </c>
      <c r="R567" t="s">
        <v>11588</v>
      </c>
      <c r="S567" t="s">
        <v>11592</v>
      </c>
      <c r="T567" t="s">
        <v>11593</v>
      </c>
    </row>
    <row r="568" spans="1:20" x14ac:dyDescent="0.25">
      <c r="A568" t="s">
        <v>927</v>
      </c>
      <c r="B568" t="s">
        <v>928</v>
      </c>
      <c r="C568" t="s">
        <v>13084</v>
      </c>
      <c r="D568" t="s">
        <v>13085</v>
      </c>
      <c r="E568" t="s">
        <v>13086</v>
      </c>
      <c r="F568" t="s">
        <v>13087</v>
      </c>
      <c r="G568" s="17">
        <v>849</v>
      </c>
      <c r="H568" s="17">
        <v>1809</v>
      </c>
      <c r="I568" s="8">
        <v>0.53</v>
      </c>
      <c r="J568" s="8" t="str">
        <f t="shared" si="40"/>
        <v>Yes</v>
      </c>
      <c r="K568" s="9">
        <v>4.3</v>
      </c>
      <c r="L568" s="9">
        <v>4</v>
      </c>
      <c r="M568" s="9">
        <f>AVERAGEIF(F568:F1917,F568,K568:K1917)</f>
        <v>4.1377358490566039</v>
      </c>
      <c r="N568" s="4">
        <v>6547</v>
      </c>
      <c r="O568" s="4">
        <f t="shared" si="41"/>
        <v>15.790049650816243</v>
      </c>
      <c r="P568" s="18">
        <f t="shared" si="42"/>
        <v>5558403</v>
      </c>
      <c r="Q568" s="15" t="str" cm="1">
        <f t="array" ref="Q568">_xlfn.IFS(G568&lt;200,"&lt;₹200",G568&lt;=500,"₹200-₹500",G568&gt;500,"&gt;₹500")</f>
        <v>&gt;₹500</v>
      </c>
      <c r="R568" t="s">
        <v>498</v>
      </c>
      <c r="S568" t="s">
        <v>932</v>
      </c>
      <c r="T568" t="s">
        <v>933</v>
      </c>
    </row>
    <row r="569" spans="1:20" x14ac:dyDescent="0.25">
      <c r="A569" t="s">
        <v>11215</v>
      </c>
      <c r="B569" t="s">
        <v>11216</v>
      </c>
      <c r="C569" t="s">
        <v>13156</v>
      </c>
      <c r="D569" t="s">
        <v>13247</v>
      </c>
      <c r="E569" t="s">
        <v>13254</v>
      </c>
      <c r="F569" t="s">
        <v>13272</v>
      </c>
      <c r="G569" s="17">
        <v>3859</v>
      </c>
      <c r="H569" s="17">
        <v>10295</v>
      </c>
      <c r="I569" s="8">
        <v>0.63</v>
      </c>
      <c r="J569" s="8" t="str">
        <f t="shared" si="40"/>
        <v>Yes</v>
      </c>
      <c r="K569" s="9">
        <v>3.9</v>
      </c>
      <c r="L569" s="9">
        <v>4</v>
      </c>
      <c r="M569" s="9">
        <f>AVERAGEIF(F569:F1919,F569,K569:K1919)</f>
        <v>4.04</v>
      </c>
      <c r="N569" s="4">
        <v>8095</v>
      </c>
      <c r="O569" s="4">
        <f t="shared" si="41"/>
        <v>15.789412817962724</v>
      </c>
      <c r="P569" s="18">
        <f t="shared" si="42"/>
        <v>31238605</v>
      </c>
      <c r="Q569" s="15" t="str" cm="1">
        <f t="array" ref="Q569">_xlfn.IFS(G569&lt;200,"&lt;₹200",G569&lt;=500,"₹200-₹500",G569&gt;500,"&gt;₹500")</f>
        <v>&gt;₹500</v>
      </c>
      <c r="R569" t="s">
        <v>11217</v>
      </c>
      <c r="S569" t="s">
        <v>11221</v>
      </c>
      <c r="T569" t="s">
        <v>11222</v>
      </c>
    </row>
    <row r="570" spans="1:20" x14ac:dyDescent="0.25">
      <c r="A570" t="s">
        <v>1511</v>
      </c>
      <c r="B570" t="s">
        <v>1512</v>
      </c>
      <c r="C570" t="s">
        <v>13084</v>
      </c>
      <c r="D570" t="s">
        <v>13085</v>
      </c>
      <c r="E570" t="s">
        <v>13086</v>
      </c>
      <c r="F570" t="s">
        <v>13087</v>
      </c>
      <c r="G570" s="17">
        <v>249</v>
      </c>
      <c r="H570" s="17">
        <v>399</v>
      </c>
      <c r="I570" s="8">
        <v>0.38</v>
      </c>
      <c r="J570" s="8" t="str">
        <f t="shared" si="40"/>
        <v>No</v>
      </c>
      <c r="K570" s="9">
        <v>4</v>
      </c>
      <c r="L570" s="9">
        <v>4</v>
      </c>
      <c r="M570" s="9">
        <f t="shared" ref="M570:M579" si="46">AVERAGEIF(F570:F1919,F570,K570:K1919)</f>
        <v>4.1361904761904764</v>
      </c>
      <c r="N570" s="4">
        <v>6558</v>
      </c>
      <c r="O570" s="4">
        <f t="shared" si="41"/>
        <v>15.787167458102418</v>
      </c>
      <c r="P570" s="18">
        <f t="shared" si="42"/>
        <v>1632942</v>
      </c>
      <c r="Q570" s="15" t="str" cm="1">
        <f t="array" ref="Q570">_xlfn.IFS(G570&lt;200,"&lt;₹200",G570&lt;=500,"₹200-₹500",G570&gt;500,"&gt;₹500")</f>
        <v>₹200-₹500</v>
      </c>
      <c r="R570" t="s">
        <v>1513</v>
      </c>
      <c r="S570" t="s">
        <v>1517</v>
      </c>
      <c r="T570" t="s">
        <v>1518</v>
      </c>
    </row>
    <row r="571" spans="1:20" x14ac:dyDescent="0.25">
      <c r="A571" t="s">
        <v>5294</v>
      </c>
      <c r="B571" t="s">
        <v>5295</v>
      </c>
      <c r="C571" t="s">
        <v>13075</v>
      </c>
      <c r="D571" t="s">
        <v>13122</v>
      </c>
      <c r="E571" t="s">
        <v>13123</v>
      </c>
      <c r="F571" t="s">
        <v>13124</v>
      </c>
      <c r="G571" s="17">
        <v>1199</v>
      </c>
      <c r="H571" s="17">
        <v>4999</v>
      </c>
      <c r="I571" s="8">
        <v>0.76</v>
      </c>
      <c r="J571" s="8" t="str">
        <f t="shared" si="40"/>
        <v>Yes</v>
      </c>
      <c r="K571" s="9">
        <v>3.8</v>
      </c>
      <c r="L571" s="9">
        <v>4</v>
      </c>
      <c r="M571" s="9">
        <f t="shared" si="46"/>
        <v>3.7789473684210533</v>
      </c>
      <c r="N571" s="4">
        <v>14961</v>
      </c>
      <c r="O571" s="4">
        <f t="shared" si="41"/>
        <v>15.77706615259193</v>
      </c>
      <c r="P571" s="18">
        <f t="shared" si="42"/>
        <v>17938239</v>
      </c>
      <c r="Q571" s="15" t="str" cm="1">
        <f t="array" ref="Q571">_xlfn.IFS(G571&lt;200,"&lt;₹200",G571&lt;=500,"₹200-₹500",G571&gt;500,"&gt;₹500")</f>
        <v>&gt;₹500</v>
      </c>
      <c r="R571" t="s">
        <v>5296</v>
      </c>
      <c r="S571" t="s">
        <v>5300</v>
      </c>
      <c r="T571" t="s">
        <v>5301</v>
      </c>
    </row>
    <row r="572" spans="1:20" x14ac:dyDescent="0.25">
      <c r="A572" t="s">
        <v>8771</v>
      </c>
      <c r="B572" t="s">
        <v>8772</v>
      </c>
      <c r="C572" t="s">
        <v>13156</v>
      </c>
      <c r="D572" t="s">
        <v>13250</v>
      </c>
      <c r="E572" t="s">
        <v>13263</v>
      </c>
      <c r="F572" t="s">
        <v>13265</v>
      </c>
      <c r="G572" s="17">
        <v>5499</v>
      </c>
      <c r="H572" s="17">
        <v>13150</v>
      </c>
      <c r="I572" s="8">
        <v>0.57999999999999996</v>
      </c>
      <c r="J572" s="8" t="str">
        <f t="shared" si="40"/>
        <v>Yes</v>
      </c>
      <c r="K572" s="9">
        <v>4.2</v>
      </c>
      <c r="L572" s="9">
        <v>4</v>
      </c>
      <c r="M572" s="9">
        <f t="shared" si="46"/>
        <v>4.1444444444444448</v>
      </c>
      <c r="N572" s="4">
        <v>6398</v>
      </c>
      <c r="O572" s="4">
        <f t="shared" si="41"/>
        <v>15.774220189923014</v>
      </c>
      <c r="P572" s="18">
        <f t="shared" si="42"/>
        <v>35182602</v>
      </c>
      <c r="Q572" s="15" t="str" cm="1">
        <f t="array" ref="Q572">_xlfn.IFS(G572&lt;200,"&lt;₹200",G572&lt;=500,"₹200-₹500",G572&gt;500,"&gt;₹500")</f>
        <v>&gt;₹500</v>
      </c>
      <c r="R572" t="s">
        <v>8774</v>
      </c>
      <c r="S572" t="s">
        <v>8778</v>
      </c>
      <c r="T572" t="s">
        <v>8779</v>
      </c>
    </row>
    <row r="573" spans="1:20" x14ac:dyDescent="0.25">
      <c r="A573" t="s">
        <v>8676</v>
      </c>
      <c r="B573" t="s">
        <v>8677</v>
      </c>
      <c r="C573" t="s">
        <v>13156</v>
      </c>
      <c r="D573" t="s">
        <v>13250</v>
      </c>
      <c r="E573" t="s">
        <v>13251</v>
      </c>
      <c r="F573" t="s">
        <v>13253</v>
      </c>
      <c r="G573" s="17">
        <v>1464</v>
      </c>
      <c r="H573" s="17">
        <v>1650</v>
      </c>
      <c r="I573" s="8">
        <v>0.11</v>
      </c>
      <c r="J573" s="8" t="str">
        <f t="shared" si="40"/>
        <v>No</v>
      </c>
      <c r="K573" s="9">
        <v>4.0999999999999996</v>
      </c>
      <c r="L573" s="9">
        <v>4</v>
      </c>
      <c r="M573" s="9">
        <f t="shared" si="46"/>
        <v>3.8000000000000003</v>
      </c>
      <c r="N573" s="4">
        <v>14120</v>
      </c>
      <c r="O573" s="4">
        <f t="shared" si="41"/>
        <v>15.769488721499796</v>
      </c>
      <c r="P573" s="18">
        <f t="shared" si="42"/>
        <v>20671680</v>
      </c>
      <c r="Q573" s="15" t="str" cm="1">
        <f t="array" ref="Q573">_xlfn.IFS(G573&lt;200,"&lt;₹200",G573&lt;=500,"₹200-₹500",G573&gt;500,"&gt;₹500")</f>
        <v>&gt;₹500</v>
      </c>
      <c r="R573" t="s">
        <v>8678</v>
      </c>
      <c r="S573" t="s">
        <v>8682</v>
      </c>
      <c r="T573" t="s">
        <v>8683</v>
      </c>
    </row>
    <row r="574" spans="1:20" x14ac:dyDescent="0.25">
      <c r="A574" t="s">
        <v>3014</v>
      </c>
      <c r="B574" t="s">
        <v>3015</v>
      </c>
      <c r="C574" t="s">
        <v>13075</v>
      </c>
      <c r="D574" t="s">
        <v>13113</v>
      </c>
      <c r="E574" t="s">
        <v>13117</v>
      </c>
      <c r="F574" t="s">
        <v>13118</v>
      </c>
      <c r="G574" s="17">
        <v>6499</v>
      </c>
      <c r="H574" s="17">
        <v>8999</v>
      </c>
      <c r="I574" s="8">
        <v>0.28000000000000003</v>
      </c>
      <c r="J574" s="8" t="str">
        <f t="shared" si="40"/>
        <v>No</v>
      </c>
      <c r="K574" s="9">
        <v>4</v>
      </c>
      <c r="L574" s="9">
        <v>4</v>
      </c>
      <c r="M574" s="9">
        <f t="shared" si="46"/>
        <v>4.0428571428571427</v>
      </c>
      <c r="N574" s="4">
        <v>7807</v>
      </c>
      <c r="O574" s="4">
        <f t="shared" si="41"/>
        <v>15.736982353119911</v>
      </c>
      <c r="P574" s="18">
        <f t="shared" si="42"/>
        <v>50737693</v>
      </c>
      <c r="Q574" s="15" t="str" cm="1">
        <f t="array" ref="Q574">_xlfn.IFS(G574&lt;200,"&lt;₹200",G574&lt;=500,"₹200-₹500",G574&gt;500,"&gt;₹500")</f>
        <v>&gt;₹500</v>
      </c>
      <c r="R574" t="s">
        <v>2991</v>
      </c>
      <c r="S574" t="s">
        <v>2995</v>
      </c>
      <c r="T574" t="s">
        <v>2996</v>
      </c>
    </row>
    <row r="575" spans="1:20" x14ac:dyDescent="0.25">
      <c r="A575" t="s">
        <v>9282</v>
      </c>
      <c r="B575" t="s">
        <v>9283</v>
      </c>
      <c r="C575" t="s">
        <v>13156</v>
      </c>
      <c r="D575" t="s">
        <v>13247</v>
      </c>
      <c r="E575" t="s">
        <v>13248</v>
      </c>
      <c r="F575" t="s">
        <v>13276</v>
      </c>
      <c r="G575" s="17">
        <v>89</v>
      </c>
      <c r="H575" s="17">
        <v>89</v>
      </c>
      <c r="I575" s="8">
        <v>0</v>
      </c>
      <c r="J575" s="8" t="str">
        <f t="shared" si="40"/>
        <v>No</v>
      </c>
      <c r="K575" s="9">
        <v>4.2</v>
      </c>
      <c r="L575" s="9">
        <v>4</v>
      </c>
      <c r="M575" s="9">
        <f t="shared" si="46"/>
        <v>3.6714285714285717</v>
      </c>
      <c r="N575" s="4">
        <v>19621</v>
      </c>
      <c r="O575" s="4">
        <f t="shared" si="41"/>
        <v>15.760500296341533</v>
      </c>
      <c r="P575" s="18">
        <f t="shared" si="42"/>
        <v>1746269</v>
      </c>
      <c r="Q575" s="15" t="str" cm="1">
        <f t="array" ref="Q575">_xlfn.IFS(G575&lt;200,"&lt;₹200",G575&lt;=500,"₹200-₹500",G575&gt;500,"&gt;₹500")</f>
        <v>&lt;₹200</v>
      </c>
      <c r="R575" t="s">
        <v>9285</v>
      </c>
      <c r="S575" t="s">
        <v>9289</v>
      </c>
      <c r="T575" t="s">
        <v>9290</v>
      </c>
    </row>
    <row r="576" spans="1:20" x14ac:dyDescent="0.25">
      <c r="A576" t="s">
        <v>10429</v>
      </c>
      <c r="B576" t="s">
        <v>10430</v>
      </c>
      <c r="C576" t="s">
        <v>13156</v>
      </c>
      <c r="D576" t="s">
        <v>13247</v>
      </c>
      <c r="E576" t="s">
        <v>13254</v>
      </c>
      <c r="F576" t="s">
        <v>13255</v>
      </c>
      <c r="G576" s="17">
        <v>1849</v>
      </c>
      <c r="H576" s="17">
        <v>2095</v>
      </c>
      <c r="I576" s="8">
        <v>0.12</v>
      </c>
      <c r="J576" s="8" t="str">
        <f t="shared" si="40"/>
        <v>No</v>
      </c>
      <c r="K576" s="9">
        <v>4.3</v>
      </c>
      <c r="L576" s="9">
        <v>4</v>
      </c>
      <c r="M576" s="9">
        <f t="shared" si="46"/>
        <v>4.0541666666666663</v>
      </c>
      <c r="N576" s="4">
        <v>7681</v>
      </c>
      <c r="O576" s="4">
        <f t="shared" si="41"/>
        <v>15.752360402719873</v>
      </c>
      <c r="P576" s="18">
        <f t="shared" si="42"/>
        <v>14202169</v>
      </c>
      <c r="Q576" s="15" t="str" cm="1">
        <f t="array" ref="Q576">_xlfn.IFS(G576&lt;200,"&lt;₹200",G576&lt;=500,"₹200-₹500",G576&gt;500,"&gt;₹500")</f>
        <v>&gt;₹500</v>
      </c>
      <c r="R576" t="s">
        <v>10431</v>
      </c>
      <c r="S576" t="s">
        <v>10435</v>
      </c>
      <c r="T576" t="s">
        <v>10436</v>
      </c>
    </row>
    <row r="577" spans="1:20" x14ac:dyDescent="0.25">
      <c r="A577" t="s">
        <v>3018</v>
      </c>
      <c r="B577" t="s">
        <v>3019</v>
      </c>
      <c r="C577" t="s">
        <v>13075</v>
      </c>
      <c r="D577" t="s">
        <v>13113</v>
      </c>
      <c r="E577" t="s">
        <v>13117</v>
      </c>
      <c r="F577" t="s">
        <v>13118</v>
      </c>
      <c r="G577" s="17">
        <v>6499</v>
      </c>
      <c r="H577" s="17">
        <v>8999</v>
      </c>
      <c r="I577" s="8">
        <v>0.28000000000000003</v>
      </c>
      <c r="J577" s="8" t="str">
        <f t="shared" si="40"/>
        <v>No</v>
      </c>
      <c r="K577" s="9">
        <v>4</v>
      </c>
      <c r="L577" s="9">
        <v>4</v>
      </c>
      <c r="M577" s="9">
        <f t="shared" si="46"/>
        <v>4.046153846153846</v>
      </c>
      <c r="N577" s="4">
        <v>7807</v>
      </c>
      <c r="O577" s="4">
        <f t="shared" si="41"/>
        <v>15.749814901926479</v>
      </c>
      <c r="P577" s="18">
        <f t="shared" si="42"/>
        <v>50737693</v>
      </c>
      <c r="Q577" s="15" t="str" cm="1">
        <f t="array" ref="Q577">_xlfn.IFS(G577&lt;200,"&lt;₹200",G577&lt;=500,"₹200-₹500",G577&gt;500,"&gt;₹500")</f>
        <v>&gt;₹500</v>
      </c>
      <c r="R577" t="s">
        <v>2991</v>
      </c>
      <c r="S577" t="s">
        <v>2995</v>
      </c>
      <c r="T577" t="s">
        <v>2996</v>
      </c>
    </row>
    <row r="578" spans="1:20" x14ac:dyDescent="0.25">
      <c r="A578" t="s">
        <v>9190</v>
      </c>
      <c r="B578" t="s">
        <v>9191</v>
      </c>
      <c r="C578" t="s">
        <v>13156</v>
      </c>
      <c r="D578" t="s">
        <v>13247</v>
      </c>
      <c r="E578" t="s">
        <v>13248</v>
      </c>
      <c r="F578" t="s">
        <v>13275</v>
      </c>
      <c r="G578" s="17">
        <v>1819</v>
      </c>
      <c r="H578" s="17">
        <v>2490</v>
      </c>
      <c r="I578" s="8">
        <v>0.27</v>
      </c>
      <c r="J578" s="8" t="str">
        <f t="shared" ref="J578:J641" si="47">IF(I578&gt;=50%,"Yes","No")</f>
        <v>No</v>
      </c>
      <c r="K578" s="9">
        <v>4.4000000000000004</v>
      </c>
      <c r="L578" s="9">
        <v>4</v>
      </c>
      <c r="M578" s="9">
        <f t="shared" si="46"/>
        <v>4.0374999999999996</v>
      </c>
      <c r="N578" s="4">
        <v>7946</v>
      </c>
      <c r="O578" s="4">
        <f t="shared" ref="O578:O641" si="48">M578*LOG10(N578+1)</f>
        <v>15.747070472555706</v>
      </c>
      <c r="P578" s="18">
        <f t="shared" ref="P578:P641" si="49">G578*N578</f>
        <v>14453774</v>
      </c>
      <c r="Q578" s="15" t="str" cm="1">
        <f t="array" ref="Q578">_xlfn.IFS(G578&lt;200,"&lt;₹200",G578&lt;=500,"₹200-₹500",G578&gt;500,"&gt;₹500")</f>
        <v>&gt;₹500</v>
      </c>
      <c r="R578" t="s">
        <v>9193</v>
      </c>
      <c r="S578" t="s">
        <v>9197</v>
      </c>
      <c r="T578" t="s">
        <v>9198</v>
      </c>
    </row>
    <row r="579" spans="1:20" x14ac:dyDescent="0.25">
      <c r="A579" t="s">
        <v>420</v>
      </c>
      <c r="B579" t="s">
        <v>421</v>
      </c>
      <c r="C579" t="s">
        <v>13084</v>
      </c>
      <c r="D579" t="s">
        <v>13088</v>
      </c>
      <c r="E579" t="s">
        <v>13089</v>
      </c>
      <c r="F579" t="s">
        <v>13090</v>
      </c>
      <c r="G579" s="17">
        <v>999</v>
      </c>
      <c r="H579" s="17">
        <v>1599</v>
      </c>
      <c r="I579" s="8">
        <v>0.38</v>
      </c>
      <c r="J579" s="8" t="str">
        <f t="shared" si="47"/>
        <v>No</v>
      </c>
      <c r="K579" s="9">
        <v>4.3</v>
      </c>
      <c r="L579" s="9">
        <v>4</v>
      </c>
      <c r="M579" s="9">
        <f t="shared" si="46"/>
        <v>3.8571428571428572</v>
      </c>
      <c r="N579" s="4">
        <v>12093</v>
      </c>
      <c r="O579" s="4">
        <f t="shared" si="48"/>
        <v>15.747055576469704</v>
      </c>
      <c r="P579" s="18">
        <f t="shared" si="49"/>
        <v>12080907</v>
      </c>
      <c r="Q579" s="15" t="str" cm="1">
        <f t="array" ref="Q579">_xlfn.IFS(G579&lt;200,"&lt;₹200",G579&lt;=500,"₹200-₹500",G579&gt;500,"&gt;₹500")</f>
        <v>&gt;₹500</v>
      </c>
      <c r="R579" t="s">
        <v>422</v>
      </c>
      <c r="S579" t="s">
        <v>426</v>
      </c>
      <c r="T579" t="s">
        <v>427</v>
      </c>
    </row>
    <row r="580" spans="1:20" x14ac:dyDescent="0.25">
      <c r="A580" t="s">
        <v>12522</v>
      </c>
      <c r="B580" t="s">
        <v>12523</v>
      </c>
      <c r="C580" t="s">
        <v>13156</v>
      </c>
      <c r="D580" t="s">
        <v>13247</v>
      </c>
      <c r="E580" t="s">
        <v>13248</v>
      </c>
      <c r="F580" t="s">
        <v>13260</v>
      </c>
      <c r="G580" s="17">
        <v>3180</v>
      </c>
      <c r="H580" s="17">
        <v>5295</v>
      </c>
      <c r="I580" s="8">
        <v>0.4</v>
      </c>
      <c r="J580" s="8" t="str">
        <f t="shared" si="47"/>
        <v>No</v>
      </c>
      <c r="K580" s="9">
        <v>4.2</v>
      </c>
      <c r="L580" s="9">
        <v>4</v>
      </c>
      <c r="M580" s="9">
        <f>AVERAGEIF(F580:F1930,F580,K580:K1930)</f>
        <v>4.1000000000000005</v>
      </c>
      <c r="N580" s="4">
        <v>6919</v>
      </c>
      <c r="O580" s="4">
        <f t="shared" si="48"/>
        <v>15.74443498727271</v>
      </c>
      <c r="P580" s="18">
        <f t="shared" si="49"/>
        <v>22002420</v>
      </c>
      <c r="Q580" s="15" t="str" cm="1">
        <f t="array" ref="Q580">_xlfn.IFS(G580&lt;200,"&lt;₹200",G580&lt;=500,"₹200-₹500",G580&gt;500,"&gt;₹500")</f>
        <v>&gt;₹500</v>
      </c>
      <c r="R580" t="s">
        <v>12524</v>
      </c>
      <c r="S580" t="s">
        <v>12528</v>
      </c>
      <c r="T580" t="s">
        <v>12529</v>
      </c>
    </row>
    <row r="581" spans="1:20" x14ac:dyDescent="0.25">
      <c r="A581" t="s">
        <v>2988</v>
      </c>
      <c r="B581" t="s">
        <v>2989</v>
      </c>
      <c r="C581" t="s">
        <v>13075</v>
      </c>
      <c r="D581" t="s">
        <v>13113</v>
      </c>
      <c r="E581" t="s">
        <v>13117</v>
      </c>
      <c r="F581" t="s">
        <v>13118</v>
      </c>
      <c r="G581" s="17">
        <v>6499</v>
      </c>
      <c r="H581" s="17">
        <v>8999</v>
      </c>
      <c r="I581" s="8">
        <v>0.28000000000000003</v>
      </c>
      <c r="J581" s="8" t="str">
        <f t="shared" si="47"/>
        <v>No</v>
      </c>
      <c r="K581" s="9">
        <v>4</v>
      </c>
      <c r="L581" s="9">
        <v>4</v>
      </c>
      <c r="M581" s="9">
        <f t="shared" ref="M581:M599" si="50">AVERAGEIF(F581:F1930,F581,K581:K1930)</f>
        <v>4.05</v>
      </c>
      <c r="N581" s="4">
        <v>7807</v>
      </c>
      <c r="O581" s="4">
        <f t="shared" si="48"/>
        <v>15.764786208867474</v>
      </c>
      <c r="P581" s="18">
        <f t="shared" si="49"/>
        <v>50737693</v>
      </c>
      <c r="Q581" s="15" t="str" cm="1">
        <f t="array" ref="Q581">_xlfn.IFS(G581&lt;200,"&lt;₹200",G581&lt;=500,"₹200-₹500",G581&gt;500,"&gt;₹500")</f>
        <v>&gt;₹500</v>
      </c>
      <c r="R581" t="s">
        <v>2991</v>
      </c>
      <c r="S581" t="s">
        <v>2995</v>
      </c>
      <c r="T581" t="s">
        <v>2996</v>
      </c>
    </row>
    <row r="582" spans="1:20" x14ac:dyDescent="0.25">
      <c r="A582" t="s">
        <v>5707</v>
      </c>
      <c r="B582" t="s">
        <v>5708</v>
      </c>
      <c r="C582" t="s">
        <v>13084</v>
      </c>
      <c r="D582" t="s">
        <v>13168</v>
      </c>
      <c r="E582" t="s">
        <v>13169</v>
      </c>
      <c r="F582" t="s">
        <v>13170</v>
      </c>
      <c r="G582" s="17">
        <v>828</v>
      </c>
      <c r="H582" s="17">
        <v>861</v>
      </c>
      <c r="I582" s="8">
        <v>0.04</v>
      </c>
      <c r="J582" s="8" t="str">
        <f t="shared" si="47"/>
        <v>No</v>
      </c>
      <c r="K582" s="9">
        <v>4.2</v>
      </c>
      <c r="L582" s="9">
        <v>4</v>
      </c>
      <c r="M582" s="9">
        <f t="shared" si="50"/>
        <v>4.3000000000000007</v>
      </c>
      <c r="N582" s="4">
        <v>4567</v>
      </c>
      <c r="O582" s="4">
        <f t="shared" si="48"/>
        <v>15.736822209522506</v>
      </c>
      <c r="P582" s="18">
        <f t="shared" si="49"/>
        <v>3781476</v>
      </c>
      <c r="Q582" s="15" t="str" cm="1">
        <f t="array" ref="Q582">_xlfn.IFS(G582&lt;200,"&lt;₹200",G582&lt;=500,"₹200-₹500",G582&gt;500,"&gt;₹500")</f>
        <v>&gt;₹500</v>
      </c>
      <c r="R582" t="s">
        <v>5709</v>
      </c>
      <c r="S582" t="s">
        <v>5713</v>
      </c>
      <c r="T582" t="s">
        <v>5714</v>
      </c>
    </row>
    <row r="583" spans="1:20" x14ac:dyDescent="0.25">
      <c r="A583" t="s">
        <v>6482</v>
      </c>
      <c r="B583" t="s">
        <v>6483</v>
      </c>
      <c r="C583" t="s">
        <v>13075</v>
      </c>
      <c r="D583" t="s">
        <v>13122</v>
      </c>
      <c r="E583" t="s">
        <v>13123</v>
      </c>
      <c r="F583" t="s">
        <v>13124</v>
      </c>
      <c r="G583" s="17">
        <v>1299</v>
      </c>
      <c r="H583" s="17">
        <v>2999</v>
      </c>
      <c r="I583" s="8">
        <v>0.56999999999999995</v>
      </c>
      <c r="J583" s="8" t="str">
        <f t="shared" si="47"/>
        <v>Yes</v>
      </c>
      <c r="K583" s="9">
        <v>3.8</v>
      </c>
      <c r="L583" s="9">
        <v>4</v>
      </c>
      <c r="M583" s="9">
        <f t="shared" si="50"/>
        <v>3.7777777777777786</v>
      </c>
      <c r="N583" s="4">
        <v>14629</v>
      </c>
      <c r="O583" s="4">
        <f t="shared" si="48"/>
        <v>15.735367454251179</v>
      </c>
      <c r="P583" s="18">
        <f t="shared" si="49"/>
        <v>19003071</v>
      </c>
      <c r="Q583" s="15" t="str" cm="1">
        <f t="array" ref="Q583">_xlfn.IFS(G583&lt;200,"&lt;₹200",G583&lt;=500,"₹200-₹500",G583&gt;500,"&gt;₹500")</f>
        <v>&gt;₹500</v>
      </c>
      <c r="R583" t="s">
        <v>6484</v>
      </c>
      <c r="S583" t="s">
        <v>6488</v>
      </c>
      <c r="T583" t="s">
        <v>6489</v>
      </c>
    </row>
    <row r="584" spans="1:20" x14ac:dyDescent="0.25">
      <c r="A584" t="s">
        <v>8686</v>
      </c>
      <c r="B584" t="s">
        <v>8687</v>
      </c>
      <c r="C584" t="s">
        <v>13156</v>
      </c>
      <c r="D584" t="s">
        <v>13247</v>
      </c>
      <c r="E584" t="s">
        <v>13248</v>
      </c>
      <c r="F584" t="s">
        <v>13261</v>
      </c>
      <c r="G584" s="17">
        <v>249</v>
      </c>
      <c r="H584" s="17">
        <v>499</v>
      </c>
      <c r="I584" s="8">
        <v>0.5</v>
      </c>
      <c r="J584" s="8" t="str">
        <f t="shared" si="47"/>
        <v>Yes</v>
      </c>
      <c r="K584" s="9">
        <v>3.3</v>
      </c>
      <c r="L584" s="9">
        <v>3</v>
      </c>
      <c r="M584" s="9">
        <f t="shared" si="50"/>
        <v>4.0066666666666668</v>
      </c>
      <c r="N584" s="4">
        <v>8427</v>
      </c>
      <c r="O584" s="4">
        <f t="shared" si="48"/>
        <v>15.729069604590491</v>
      </c>
      <c r="P584" s="18">
        <f t="shared" si="49"/>
        <v>2098323</v>
      </c>
      <c r="Q584" s="15" t="str" cm="1">
        <f t="array" ref="Q584">_xlfn.IFS(G584&lt;200,"&lt;₹200",G584&lt;=500,"₹200-₹500",G584&gt;500,"&gt;₹500")</f>
        <v>₹200-₹500</v>
      </c>
      <c r="R584" t="s">
        <v>8689</v>
      </c>
      <c r="S584" t="s">
        <v>8693</v>
      </c>
      <c r="T584" t="s">
        <v>8694</v>
      </c>
    </row>
    <row r="585" spans="1:20" x14ac:dyDescent="0.25">
      <c r="A585" t="s">
        <v>9901</v>
      </c>
      <c r="B585" t="s">
        <v>9902</v>
      </c>
      <c r="C585" t="s">
        <v>13156</v>
      </c>
      <c r="D585" t="s">
        <v>13247</v>
      </c>
      <c r="E585" t="s">
        <v>13248</v>
      </c>
      <c r="F585" t="s">
        <v>13249</v>
      </c>
      <c r="G585" s="17">
        <v>699</v>
      </c>
      <c r="H585" s="17">
        <v>1345</v>
      </c>
      <c r="I585" s="8">
        <v>0.48</v>
      </c>
      <c r="J585" s="8" t="str">
        <f t="shared" si="47"/>
        <v>No</v>
      </c>
      <c r="K585" s="9">
        <v>3.9</v>
      </c>
      <c r="L585" s="9">
        <v>4</v>
      </c>
      <c r="M585" s="9">
        <f t="shared" si="50"/>
        <v>4.0043478260869572</v>
      </c>
      <c r="N585" s="4">
        <v>8446</v>
      </c>
      <c r="O585" s="4">
        <f t="shared" si="48"/>
        <v>15.723882596270508</v>
      </c>
      <c r="P585" s="18">
        <f t="shared" si="49"/>
        <v>5903754</v>
      </c>
      <c r="Q585" s="15" t="str" cm="1">
        <f t="array" ref="Q585">_xlfn.IFS(G585&lt;200,"&lt;₹200",G585&lt;=500,"₹200-₹500",G585&gt;500,"&gt;₹500")</f>
        <v>&gt;₹500</v>
      </c>
      <c r="R585" t="s">
        <v>9903</v>
      </c>
      <c r="S585" t="s">
        <v>9907</v>
      </c>
      <c r="T585" t="s">
        <v>9908</v>
      </c>
    </row>
    <row r="586" spans="1:20" x14ac:dyDescent="0.25">
      <c r="A586" t="s">
        <v>11002</v>
      </c>
      <c r="B586" t="s">
        <v>11003</v>
      </c>
      <c r="C586" t="s">
        <v>13156</v>
      </c>
      <c r="D586" t="s">
        <v>13247</v>
      </c>
      <c r="E586" t="s">
        <v>13254</v>
      </c>
      <c r="F586" t="s">
        <v>13255</v>
      </c>
      <c r="G586" s="17">
        <v>850</v>
      </c>
      <c r="H586" s="17">
        <v>1000</v>
      </c>
      <c r="I586" s="8">
        <v>0.15</v>
      </c>
      <c r="J586" s="8" t="str">
        <f t="shared" si="47"/>
        <v>No</v>
      </c>
      <c r="K586" s="9">
        <v>4.0999999999999996</v>
      </c>
      <c r="L586" s="9">
        <v>4</v>
      </c>
      <c r="M586" s="9">
        <f t="shared" si="50"/>
        <v>4.0489361702127651</v>
      </c>
      <c r="N586" s="4">
        <v>7619</v>
      </c>
      <c r="O586" s="4">
        <f t="shared" si="48"/>
        <v>15.717787894594167</v>
      </c>
      <c r="P586" s="18">
        <f t="shared" si="49"/>
        <v>6476150</v>
      </c>
      <c r="Q586" s="15" t="str" cm="1">
        <f t="array" ref="Q586">_xlfn.IFS(G586&lt;200,"&lt;₹200",G586&lt;=500,"₹200-₹500",G586&gt;500,"&gt;₹500")</f>
        <v>&gt;₹500</v>
      </c>
      <c r="R586" t="s">
        <v>11004</v>
      </c>
      <c r="S586" t="s">
        <v>11008</v>
      </c>
      <c r="T586" t="s">
        <v>11009</v>
      </c>
    </row>
    <row r="587" spans="1:20" x14ac:dyDescent="0.25">
      <c r="A587" t="s">
        <v>8407</v>
      </c>
      <c r="B587" t="s">
        <v>8408</v>
      </c>
      <c r="C587" t="s">
        <v>13152</v>
      </c>
      <c r="D587" t="s">
        <v>13153</v>
      </c>
      <c r="E587" t="s">
        <v>13154</v>
      </c>
      <c r="F587" t="s">
        <v>13155</v>
      </c>
      <c r="G587" s="17">
        <v>225</v>
      </c>
      <c r="H587" s="17">
        <v>225</v>
      </c>
      <c r="I587" s="8">
        <v>0</v>
      </c>
      <c r="J587" s="8" t="str">
        <f t="shared" si="47"/>
        <v>No</v>
      </c>
      <c r="K587" s="9">
        <v>4.0999999999999996</v>
      </c>
      <c r="L587" s="9">
        <v>4</v>
      </c>
      <c r="M587" s="9">
        <f t="shared" si="50"/>
        <v>4.2687499999999998</v>
      </c>
      <c r="N587" s="4">
        <v>4798</v>
      </c>
      <c r="O587" s="4">
        <f t="shared" si="48"/>
        <v>15.713912263774022</v>
      </c>
      <c r="P587" s="18">
        <f t="shared" si="49"/>
        <v>1079550</v>
      </c>
      <c r="Q587" s="15" t="str" cm="1">
        <f t="array" ref="Q587">_xlfn.IFS(G587&lt;200,"&lt;₹200",G587&lt;=500,"₹200-₹500",G587&gt;500,"&gt;₹500")</f>
        <v>₹200-₹500</v>
      </c>
      <c r="R587" t="s">
        <v>8410</v>
      </c>
      <c r="S587" t="s">
        <v>8414</v>
      </c>
      <c r="T587" t="s">
        <v>8415</v>
      </c>
    </row>
    <row r="588" spans="1:20" x14ac:dyDescent="0.25">
      <c r="A588" t="s">
        <v>1443</v>
      </c>
      <c r="B588" t="s">
        <v>1444</v>
      </c>
      <c r="C588" t="s">
        <v>13084</v>
      </c>
      <c r="D588" t="s">
        <v>13085</v>
      </c>
      <c r="E588" t="s">
        <v>13086</v>
      </c>
      <c r="F588" t="s">
        <v>13087</v>
      </c>
      <c r="G588" s="17">
        <v>339</v>
      </c>
      <c r="H588" s="17">
        <v>999</v>
      </c>
      <c r="I588" s="8">
        <v>0.66</v>
      </c>
      <c r="J588" s="8" t="str">
        <f t="shared" si="47"/>
        <v>Yes</v>
      </c>
      <c r="K588" s="9">
        <v>4.3</v>
      </c>
      <c r="L588" s="9">
        <v>4</v>
      </c>
      <c r="M588" s="9">
        <f t="shared" si="50"/>
        <v>4.1374999999999993</v>
      </c>
      <c r="N588" s="4">
        <v>6255</v>
      </c>
      <c r="O588" s="4">
        <f t="shared" si="48"/>
        <v>15.707177761964285</v>
      </c>
      <c r="P588" s="18">
        <f t="shared" si="49"/>
        <v>2120445</v>
      </c>
      <c r="Q588" s="15" t="str" cm="1">
        <f t="array" ref="Q588">_xlfn.IFS(G588&lt;200,"&lt;₹200",G588&lt;=500,"₹200-₹500",G588&gt;500,"&gt;₹500")</f>
        <v>₹200-₹500</v>
      </c>
      <c r="R588" t="s">
        <v>1445</v>
      </c>
      <c r="S588" t="s">
        <v>1449</v>
      </c>
      <c r="T588" t="s">
        <v>13030</v>
      </c>
    </row>
    <row r="589" spans="1:20" x14ac:dyDescent="0.25">
      <c r="A589" t="s">
        <v>2143</v>
      </c>
      <c r="B589" t="s">
        <v>2144</v>
      </c>
      <c r="C589" t="s">
        <v>13084</v>
      </c>
      <c r="D589" t="s">
        <v>13085</v>
      </c>
      <c r="E589" t="s">
        <v>13086</v>
      </c>
      <c r="F589" t="s">
        <v>13087</v>
      </c>
      <c r="G589" s="17">
        <v>339</v>
      </c>
      <c r="H589" s="17">
        <v>999</v>
      </c>
      <c r="I589" s="8">
        <v>0.66</v>
      </c>
      <c r="J589" s="8" t="str">
        <f t="shared" si="47"/>
        <v>Yes</v>
      </c>
      <c r="K589" s="9">
        <v>4.3</v>
      </c>
      <c r="L589" s="9">
        <v>4</v>
      </c>
      <c r="M589" s="9">
        <f t="shared" si="50"/>
        <v>4.1359223300970864</v>
      </c>
      <c r="N589" s="4">
        <v>6255</v>
      </c>
      <c r="O589" s="4">
        <f t="shared" si="48"/>
        <v>15.701188458854979</v>
      </c>
      <c r="P589" s="18">
        <f t="shared" si="49"/>
        <v>2120445</v>
      </c>
      <c r="Q589" s="15" t="str" cm="1">
        <f t="array" ref="Q589">_xlfn.IFS(G589&lt;200,"&lt;₹200",G589&lt;=500,"₹200-₹500",G589&gt;500,"&gt;₹500")</f>
        <v>₹200-₹500</v>
      </c>
      <c r="R589" t="s">
        <v>1445</v>
      </c>
      <c r="S589" t="s">
        <v>1449</v>
      </c>
      <c r="T589" t="s">
        <v>13030</v>
      </c>
    </row>
    <row r="590" spans="1:20" x14ac:dyDescent="0.25">
      <c r="A590" t="s">
        <v>5472</v>
      </c>
      <c r="B590" t="s">
        <v>5473</v>
      </c>
      <c r="C590" t="s">
        <v>13084</v>
      </c>
      <c r="D590" t="s">
        <v>13085</v>
      </c>
      <c r="E590" t="s">
        <v>13141</v>
      </c>
      <c r="F590" t="s">
        <v>13143</v>
      </c>
      <c r="G590" s="17">
        <v>100</v>
      </c>
      <c r="H590" s="17">
        <v>499</v>
      </c>
      <c r="I590" s="8">
        <v>0.8</v>
      </c>
      <c r="J590" s="8" t="str">
        <f t="shared" si="47"/>
        <v>Yes</v>
      </c>
      <c r="K590" s="9">
        <v>3.5</v>
      </c>
      <c r="L590" s="9">
        <v>4</v>
      </c>
      <c r="M590" s="9">
        <f t="shared" si="50"/>
        <v>3.94</v>
      </c>
      <c r="N590" s="4">
        <v>9638</v>
      </c>
      <c r="O590" s="4">
        <f t="shared" si="48"/>
        <v>15.697086002268451</v>
      </c>
      <c r="P590" s="18">
        <f t="shared" si="49"/>
        <v>963800</v>
      </c>
      <c r="Q590" s="15" t="str" cm="1">
        <f t="array" ref="Q590">_xlfn.IFS(G590&lt;200,"&lt;₹200",G590&lt;=500,"₹200-₹500",G590&gt;500,"&gt;₹500")</f>
        <v>&lt;₹200</v>
      </c>
      <c r="R590" t="s">
        <v>5474</v>
      </c>
      <c r="S590" t="s">
        <v>5478</v>
      </c>
      <c r="T590" t="s">
        <v>5479</v>
      </c>
    </row>
    <row r="591" spans="1:20" x14ac:dyDescent="0.25">
      <c r="A591" t="s">
        <v>6038</v>
      </c>
      <c r="B591" t="s">
        <v>6039</v>
      </c>
      <c r="C591" t="s">
        <v>13084</v>
      </c>
      <c r="D591" t="s">
        <v>13085</v>
      </c>
      <c r="E591" t="s">
        <v>13141</v>
      </c>
      <c r="F591" t="s">
        <v>13159</v>
      </c>
      <c r="G591" s="17">
        <v>1495</v>
      </c>
      <c r="H591" s="17">
        <v>1995</v>
      </c>
      <c r="I591" s="8">
        <v>0.25</v>
      </c>
      <c r="J591" s="8" t="str">
        <f t="shared" si="47"/>
        <v>No</v>
      </c>
      <c r="K591" s="9">
        <v>4.3</v>
      </c>
      <c r="L591" s="9">
        <v>4</v>
      </c>
      <c r="M591" s="9">
        <f t="shared" si="50"/>
        <v>4.0666666666666673</v>
      </c>
      <c r="N591" s="4">
        <v>7241</v>
      </c>
      <c r="O591" s="4">
        <f t="shared" si="48"/>
        <v>15.696757983289373</v>
      </c>
      <c r="P591" s="18">
        <f t="shared" si="49"/>
        <v>10825295</v>
      </c>
      <c r="Q591" s="15" t="str" cm="1">
        <f t="array" ref="Q591">_xlfn.IFS(G591&lt;200,"&lt;₹200",G591&lt;=500,"₹200-₹500",G591&gt;500,"&gt;₹500")</f>
        <v>&gt;₹500</v>
      </c>
      <c r="R591" t="s">
        <v>6040</v>
      </c>
      <c r="S591" t="s">
        <v>6044</v>
      </c>
      <c r="T591" t="s">
        <v>6045</v>
      </c>
    </row>
    <row r="592" spans="1:20" x14ac:dyDescent="0.25">
      <c r="A592" t="s">
        <v>4378</v>
      </c>
      <c r="B592" t="s">
        <v>4379</v>
      </c>
      <c r="C592" t="s">
        <v>13075</v>
      </c>
      <c r="D592" t="s">
        <v>13113</v>
      </c>
      <c r="E592" t="s">
        <v>13114</v>
      </c>
      <c r="F592" t="s">
        <v>13116</v>
      </c>
      <c r="G592" s="17">
        <v>2179</v>
      </c>
      <c r="H592" s="17">
        <v>3999</v>
      </c>
      <c r="I592" s="8">
        <v>0.46</v>
      </c>
      <c r="J592" s="8" t="str">
        <f t="shared" si="47"/>
        <v>No</v>
      </c>
      <c r="K592" s="9">
        <v>4</v>
      </c>
      <c r="L592" s="9">
        <v>4</v>
      </c>
      <c r="M592" s="9">
        <f t="shared" si="50"/>
        <v>4</v>
      </c>
      <c r="N592" s="4">
        <v>8380</v>
      </c>
      <c r="O592" s="4">
        <f t="shared" si="48"/>
        <v>15.693183362622015</v>
      </c>
      <c r="P592" s="18">
        <f t="shared" si="49"/>
        <v>18260020</v>
      </c>
      <c r="Q592" s="15" t="str" cm="1">
        <f t="array" ref="Q592">_xlfn.IFS(G592&lt;200,"&lt;₹200",G592&lt;=500,"₹200-₹500",G592&gt;500,"&gt;₹500")</f>
        <v>&gt;₹500</v>
      </c>
      <c r="R592" t="s">
        <v>4380</v>
      </c>
      <c r="S592" t="s">
        <v>4384</v>
      </c>
      <c r="T592" t="s">
        <v>4385</v>
      </c>
    </row>
    <row r="593" spans="1:20" x14ac:dyDescent="0.25">
      <c r="A593" t="s">
        <v>10971</v>
      </c>
      <c r="B593" t="s">
        <v>10972</v>
      </c>
      <c r="C593" t="s">
        <v>13156</v>
      </c>
      <c r="D593" t="s">
        <v>13247</v>
      </c>
      <c r="E593" t="s">
        <v>13248</v>
      </c>
      <c r="F593" t="s">
        <v>13262</v>
      </c>
      <c r="G593" s="17">
        <v>1699</v>
      </c>
      <c r="H593" s="17">
        <v>3398</v>
      </c>
      <c r="I593" s="8">
        <v>0.5</v>
      </c>
      <c r="J593" s="8" t="str">
        <f t="shared" si="47"/>
        <v>Yes</v>
      </c>
      <c r="K593" s="9">
        <v>3.8</v>
      </c>
      <c r="L593" s="9">
        <v>4</v>
      </c>
      <c r="M593" s="9">
        <f t="shared" si="50"/>
        <v>4.0199999999999996</v>
      </c>
      <c r="N593" s="4">
        <v>7988</v>
      </c>
      <c r="O593" s="4">
        <f t="shared" si="48"/>
        <v>15.688019533057584</v>
      </c>
      <c r="P593" s="18">
        <f t="shared" si="49"/>
        <v>13571612</v>
      </c>
      <c r="Q593" s="15" t="str" cm="1">
        <f t="array" ref="Q593">_xlfn.IFS(G593&lt;200,"&lt;₹200",G593&lt;=500,"₹200-₹500",G593&gt;500,"&gt;₹500")</f>
        <v>&gt;₹500</v>
      </c>
      <c r="R593" t="s">
        <v>10973</v>
      </c>
      <c r="S593" t="s">
        <v>10977</v>
      </c>
      <c r="T593" t="s">
        <v>10978</v>
      </c>
    </row>
    <row r="594" spans="1:20" x14ac:dyDescent="0.25">
      <c r="A594" t="s">
        <v>8853</v>
      </c>
      <c r="B594" t="s">
        <v>8854</v>
      </c>
      <c r="C594" t="s">
        <v>13156</v>
      </c>
      <c r="D594" t="s">
        <v>13247</v>
      </c>
      <c r="E594" t="s">
        <v>13248</v>
      </c>
      <c r="F594" t="s">
        <v>13249</v>
      </c>
      <c r="G594" s="17">
        <v>699</v>
      </c>
      <c r="H594" s="17">
        <v>1595</v>
      </c>
      <c r="I594" s="8">
        <v>0.56000000000000005</v>
      </c>
      <c r="J594" s="8" t="str">
        <f t="shared" si="47"/>
        <v>Yes</v>
      </c>
      <c r="K594" s="9">
        <v>4.0999999999999996</v>
      </c>
      <c r="L594" s="9">
        <v>4</v>
      </c>
      <c r="M594" s="9">
        <f t="shared" si="50"/>
        <v>4.0090909090909097</v>
      </c>
      <c r="N594" s="4">
        <v>8090</v>
      </c>
      <c r="O594" s="4">
        <f t="shared" si="48"/>
        <v>15.667536097428149</v>
      </c>
      <c r="P594" s="18">
        <f t="shared" si="49"/>
        <v>5654910</v>
      </c>
      <c r="Q594" s="15" t="str" cm="1">
        <f t="array" ref="Q594">_xlfn.IFS(G594&lt;200,"&lt;₹200",G594&lt;=500,"₹200-₹500",G594&gt;500,"&gt;₹500")</f>
        <v>&gt;₹500</v>
      </c>
      <c r="R594" t="s">
        <v>8855</v>
      </c>
      <c r="S594" t="s">
        <v>8859</v>
      </c>
      <c r="T594" t="s">
        <v>8860</v>
      </c>
    </row>
    <row r="595" spans="1:20" x14ac:dyDescent="0.25">
      <c r="A595" t="s">
        <v>7024</v>
      </c>
      <c r="B595" t="s">
        <v>7025</v>
      </c>
      <c r="C595" t="s">
        <v>13084</v>
      </c>
      <c r="D595" t="s">
        <v>13085</v>
      </c>
      <c r="E595" t="s">
        <v>13196</v>
      </c>
      <c r="F595" t="s">
        <v>13216</v>
      </c>
      <c r="G595" s="17">
        <v>849</v>
      </c>
      <c r="H595" s="17">
        <v>1499</v>
      </c>
      <c r="I595" s="8">
        <v>0.43</v>
      </c>
      <c r="J595" s="8" t="str">
        <f t="shared" si="47"/>
        <v>No</v>
      </c>
      <c r="K595" s="9">
        <v>4</v>
      </c>
      <c r="L595" s="9">
        <v>4</v>
      </c>
      <c r="M595" s="9">
        <f t="shared" si="50"/>
        <v>4.05</v>
      </c>
      <c r="N595" s="4">
        <v>7352</v>
      </c>
      <c r="O595" s="4">
        <f t="shared" si="48"/>
        <v>15.659181492185548</v>
      </c>
      <c r="P595" s="18">
        <f t="shared" si="49"/>
        <v>6241848</v>
      </c>
      <c r="Q595" s="15" t="str" cm="1">
        <f t="array" ref="Q595">_xlfn.IFS(G595&lt;200,"&lt;₹200",G595&lt;=500,"₹200-₹500",G595&gt;500,"&gt;₹500")</f>
        <v>&gt;₹500</v>
      </c>
      <c r="R595" t="s">
        <v>7027</v>
      </c>
      <c r="S595" t="s">
        <v>7031</v>
      </c>
      <c r="T595" t="s">
        <v>7032</v>
      </c>
    </row>
    <row r="596" spans="1:20" x14ac:dyDescent="0.25">
      <c r="A596" t="s">
        <v>6101</v>
      </c>
      <c r="B596" t="s">
        <v>6102</v>
      </c>
      <c r="C596" t="s">
        <v>13084</v>
      </c>
      <c r="D596" t="s">
        <v>13085</v>
      </c>
      <c r="E596" t="s">
        <v>13195</v>
      </c>
      <c r="F596" t="s">
        <v>13195</v>
      </c>
      <c r="G596" s="17">
        <v>179</v>
      </c>
      <c r="H596" s="17">
        <v>499</v>
      </c>
      <c r="I596" s="8">
        <v>0.64</v>
      </c>
      <c r="J596" s="8" t="str">
        <f t="shared" si="47"/>
        <v>Yes</v>
      </c>
      <c r="K596" s="9">
        <v>3.4</v>
      </c>
      <c r="L596" s="9">
        <v>3</v>
      </c>
      <c r="M596" s="9">
        <f t="shared" si="50"/>
        <v>3.9999999999999996</v>
      </c>
      <c r="N596" s="4">
        <v>9385</v>
      </c>
      <c r="O596" s="4">
        <f t="shared" si="48"/>
        <v>15.889922199505902</v>
      </c>
      <c r="P596" s="18">
        <f t="shared" si="49"/>
        <v>1679915</v>
      </c>
      <c r="Q596" s="15" t="str" cm="1">
        <f t="array" ref="Q596">_xlfn.IFS(G596&lt;200,"&lt;₹200",G596&lt;=500,"₹200-₹500",G596&gt;500,"&gt;₹500")</f>
        <v>&lt;₹200</v>
      </c>
      <c r="R596" t="s">
        <v>6104</v>
      </c>
      <c r="S596" t="s">
        <v>6108</v>
      </c>
      <c r="T596" t="s">
        <v>6109</v>
      </c>
    </row>
    <row r="597" spans="1:20" x14ac:dyDescent="0.25">
      <c r="A597" t="s">
        <v>7254</v>
      </c>
      <c r="B597" t="s">
        <v>7255</v>
      </c>
      <c r="C597" t="s">
        <v>13084</v>
      </c>
      <c r="D597" t="s">
        <v>13085</v>
      </c>
      <c r="E597" t="s">
        <v>13141</v>
      </c>
      <c r="F597" t="s">
        <v>13171</v>
      </c>
      <c r="G597" s="17">
        <v>115</v>
      </c>
      <c r="H597" s="17">
        <v>999</v>
      </c>
      <c r="I597" s="8">
        <v>0.88</v>
      </c>
      <c r="J597" s="8" t="str">
        <f t="shared" si="47"/>
        <v>Yes</v>
      </c>
      <c r="K597" s="9">
        <v>3.3</v>
      </c>
      <c r="L597" s="9">
        <v>3</v>
      </c>
      <c r="M597" s="9">
        <f t="shared" si="50"/>
        <v>4.1833333333333327</v>
      </c>
      <c r="N597" s="4">
        <v>5692</v>
      </c>
      <c r="O597" s="4">
        <f t="shared" si="48"/>
        <v>15.709843952278304</v>
      </c>
      <c r="P597" s="18">
        <f t="shared" si="49"/>
        <v>654580</v>
      </c>
      <c r="Q597" s="15" t="str" cm="1">
        <f t="array" ref="Q597">_xlfn.IFS(G597&lt;200,"&lt;₹200",G597&lt;=500,"₹200-₹500",G597&gt;500,"&gt;₹500")</f>
        <v>&lt;₹200</v>
      </c>
      <c r="R597" t="s">
        <v>7256</v>
      </c>
      <c r="S597" t="s">
        <v>7260</v>
      </c>
      <c r="T597" t="s">
        <v>7261</v>
      </c>
    </row>
    <row r="598" spans="1:20" x14ac:dyDescent="0.25">
      <c r="A598" t="s">
        <v>7122</v>
      </c>
      <c r="B598" t="s">
        <v>7123</v>
      </c>
      <c r="C598" t="s">
        <v>13084</v>
      </c>
      <c r="D598" t="s">
        <v>13085</v>
      </c>
      <c r="E598" t="s">
        <v>13141</v>
      </c>
      <c r="F598" t="s">
        <v>13142</v>
      </c>
      <c r="G598" s="17">
        <v>149</v>
      </c>
      <c r="H598" s="17">
        <v>249</v>
      </c>
      <c r="I598" s="8">
        <v>0.4</v>
      </c>
      <c r="J598" s="8" t="str">
        <f t="shared" si="47"/>
        <v>No</v>
      </c>
      <c r="K598" s="9">
        <v>4</v>
      </c>
      <c r="L598" s="9">
        <v>4</v>
      </c>
      <c r="M598" s="9">
        <f t="shared" si="50"/>
        <v>4.2200000000000006</v>
      </c>
      <c r="N598" s="4">
        <v>5057</v>
      </c>
      <c r="O598" s="4">
        <f t="shared" si="48"/>
        <v>15.630790641535391</v>
      </c>
      <c r="P598" s="18">
        <f t="shared" si="49"/>
        <v>753493</v>
      </c>
      <c r="Q598" s="15" t="str" cm="1">
        <f t="array" ref="Q598">_xlfn.IFS(G598&lt;200,"&lt;₹200",G598&lt;=500,"₹200-₹500",G598&gt;500,"&gt;₹500")</f>
        <v>&lt;₹200</v>
      </c>
      <c r="R598" t="s">
        <v>7124</v>
      </c>
      <c r="S598" t="s">
        <v>7128</v>
      </c>
      <c r="T598" t="s">
        <v>7129</v>
      </c>
    </row>
    <row r="599" spans="1:20" x14ac:dyDescent="0.25">
      <c r="A599" t="s">
        <v>5410</v>
      </c>
      <c r="B599" t="s">
        <v>5411</v>
      </c>
      <c r="C599" t="s">
        <v>13075</v>
      </c>
      <c r="D599" t="s">
        <v>13161</v>
      </c>
      <c r="E599" t="s">
        <v>13177</v>
      </c>
      <c r="F599" t="s">
        <v>13178</v>
      </c>
      <c r="G599" s="17">
        <v>799</v>
      </c>
      <c r="H599" s="17">
        <v>1999</v>
      </c>
      <c r="I599" s="8">
        <v>0.6</v>
      </c>
      <c r="J599" s="8" t="str">
        <f t="shared" si="47"/>
        <v>Yes</v>
      </c>
      <c r="K599" s="9">
        <v>3.8</v>
      </c>
      <c r="L599" s="9">
        <v>4</v>
      </c>
      <c r="M599" s="9">
        <f t="shared" si="50"/>
        <v>3.8</v>
      </c>
      <c r="N599" s="4">
        <v>12958</v>
      </c>
      <c r="O599" s="4">
        <f t="shared" si="48"/>
        <v>15.627771661486921</v>
      </c>
      <c r="P599" s="18">
        <f t="shared" si="49"/>
        <v>10353442</v>
      </c>
      <c r="Q599" s="15" t="str" cm="1">
        <f t="array" ref="Q599">_xlfn.IFS(G599&lt;200,"&lt;₹200",G599&lt;=500,"₹200-₹500",G599&gt;500,"&gt;₹500")</f>
        <v>&gt;₹500</v>
      </c>
      <c r="R599" t="s">
        <v>5413</v>
      </c>
      <c r="S599" t="s">
        <v>5417</v>
      </c>
      <c r="T599" t="s">
        <v>5418</v>
      </c>
    </row>
    <row r="600" spans="1:20" x14ac:dyDescent="0.25">
      <c r="A600" t="s">
        <v>11385</v>
      </c>
      <c r="B600" t="s">
        <v>11386</v>
      </c>
      <c r="C600" t="s">
        <v>13156</v>
      </c>
      <c r="D600" t="s">
        <v>13247</v>
      </c>
      <c r="E600" t="s">
        <v>13254</v>
      </c>
      <c r="F600" t="s">
        <v>13255</v>
      </c>
      <c r="G600" s="17">
        <v>949</v>
      </c>
      <c r="H600" s="17">
        <v>975</v>
      </c>
      <c r="I600" s="8">
        <v>0.03</v>
      </c>
      <c r="J600" s="8" t="str">
        <f t="shared" si="47"/>
        <v>No</v>
      </c>
      <c r="K600" s="9">
        <v>4.3</v>
      </c>
      <c r="L600" s="9">
        <v>4</v>
      </c>
      <c r="M600" s="9">
        <f>AVERAGEIF(F600:F1950,F600,K600:K1950)</f>
        <v>4.0478260869565199</v>
      </c>
      <c r="N600" s="4">
        <v>7223</v>
      </c>
      <c r="O600" s="4">
        <f t="shared" si="48"/>
        <v>15.619661188832051</v>
      </c>
      <c r="P600" s="18">
        <f t="shared" si="49"/>
        <v>6854627</v>
      </c>
      <c r="Q600" s="15" t="str" cm="1">
        <f t="array" ref="Q600">_xlfn.IFS(G600&lt;200,"&lt;₹200",G600&lt;=500,"₹200-₹500",G600&gt;500,"&gt;₹500")</f>
        <v>&gt;₹500</v>
      </c>
      <c r="R600" t="s">
        <v>11387</v>
      </c>
      <c r="S600" t="s">
        <v>11391</v>
      </c>
      <c r="T600" t="s">
        <v>11392</v>
      </c>
    </row>
    <row r="601" spans="1:20" x14ac:dyDescent="0.25">
      <c r="A601" t="s">
        <v>13004</v>
      </c>
      <c r="B601" t="s">
        <v>13005</v>
      </c>
      <c r="C601" t="s">
        <v>13156</v>
      </c>
      <c r="D601" t="s">
        <v>13250</v>
      </c>
      <c r="E601" t="s">
        <v>13277</v>
      </c>
      <c r="F601" t="s">
        <v>13285</v>
      </c>
      <c r="G601" s="17">
        <v>1399</v>
      </c>
      <c r="H601" s="17">
        <v>1890</v>
      </c>
      <c r="I601" s="8">
        <v>0.26</v>
      </c>
      <c r="J601" s="8" t="str">
        <f t="shared" si="47"/>
        <v>No</v>
      </c>
      <c r="K601" s="9">
        <v>4</v>
      </c>
      <c r="L601" s="9">
        <v>4</v>
      </c>
      <c r="M601" s="9">
        <f>AVERAGEIF(F601:F1951,F601,K601:K1951)</f>
        <v>4</v>
      </c>
      <c r="N601" s="4">
        <v>8031</v>
      </c>
      <c r="O601" s="4">
        <f t="shared" si="48"/>
        <v>15.619294799203777</v>
      </c>
      <c r="P601" s="18">
        <f t="shared" si="49"/>
        <v>11235369</v>
      </c>
      <c r="Q601" s="15" t="str" cm="1">
        <f t="array" ref="Q601">_xlfn.IFS(G601&lt;200,"&lt;₹200",G601&lt;=500,"₹200-₹500",G601&gt;500,"&gt;₹500")</f>
        <v>&gt;₹500</v>
      </c>
      <c r="R601" t="s">
        <v>13006</v>
      </c>
      <c r="S601" t="s">
        <v>13010</v>
      </c>
      <c r="T601" t="s">
        <v>13011</v>
      </c>
    </row>
    <row r="602" spans="1:20" x14ac:dyDescent="0.25">
      <c r="A602" t="s">
        <v>3033</v>
      </c>
      <c r="B602" t="s">
        <v>3034</v>
      </c>
      <c r="C602" t="s">
        <v>13075</v>
      </c>
      <c r="D602" t="s">
        <v>13111</v>
      </c>
      <c r="E602" t="s">
        <v>13112</v>
      </c>
      <c r="F602" t="s">
        <v>13112</v>
      </c>
      <c r="G602" s="17">
        <v>1898</v>
      </c>
      <c r="H602" s="17">
        <v>4999</v>
      </c>
      <c r="I602" s="8">
        <v>0.62</v>
      </c>
      <c r="J602" s="8" t="str">
        <f t="shared" si="47"/>
        <v>Yes</v>
      </c>
      <c r="K602" s="9">
        <v>4.0999999999999996</v>
      </c>
      <c r="L602" s="9">
        <v>4</v>
      </c>
      <c r="M602" s="9">
        <f>AVERAGEIF(F602:F1951,F602,K602:K1951)</f>
        <v>3.8759999999999986</v>
      </c>
      <c r="N602" s="4">
        <v>10689</v>
      </c>
      <c r="O602" s="4">
        <f t="shared" si="48"/>
        <v>15.616317585389217</v>
      </c>
      <c r="P602" s="18">
        <f t="shared" si="49"/>
        <v>20287722</v>
      </c>
      <c r="Q602" s="15" t="str" cm="1">
        <f t="array" ref="Q602">_xlfn.IFS(G602&lt;200,"&lt;₹200",G602&lt;=500,"₹200-₹500",G602&gt;500,"&gt;₹500")</f>
        <v>&gt;₹500</v>
      </c>
      <c r="R602" t="s">
        <v>3035</v>
      </c>
      <c r="S602" t="s">
        <v>3039</v>
      </c>
      <c r="T602" t="s">
        <v>3040</v>
      </c>
    </row>
    <row r="603" spans="1:20" x14ac:dyDescent="0.25">
      <c r="A603" t="s">
        <v>10407</v>
      </c>
      <c r="B603" t="s">
        <v>10408</v>
      </c>
      <c r="C603" t="s">
        <v>13156</v>
      </c>
      <c r="D603" t="s">
        <v>13247</v>
      </c>
      <c r="E603" t="s">
        <v>13248</v>
      </c>
      <c r="F603" t="s">
        <v>13303</v>
      </c>
      <c r="G603" s="17">
        <v>3657.66</v>
      </c>
      <c r="H603" s="17">
        <v>5156</v>
      </c>
      <c r="I603" s="8">
        <v>0.28999999999999998</v>
      </c>
      <c r="J603" s="8" t="str">
        <f t="shared" si="47"/>
        <v>No</v>
      </c>
      <c r="K603" s="9">
        <v>3.9</v>
      </c>
      <c r="L603" s="9">
        <v>4</v>
      </c>
      <c r="M603" s="9">
        <f>AVERAGEIF(F603:F1952,F603,K603:K1952)</f>
        <v>3.8</v>
      </c>
      <c r="N603" s="4">
        <v>12837</v>
      </c>
      <c r="O603" s="4">
        <f t="shared" si="48"/>
        <v>15.612290011123385</v>
      </c>
      <c r="P603" s="18">
        <f t="shared" si="49"/>
        <v>46953381.420000002</v>
      </c>
      <c r="Q603" s="15" t="str" cm="1">
        <f t="array" ref="Q603">_xlfn.IFS(G603&lt;200,"&lt;₹200",G603&lt;=500,"₹200-₹500",G603&gt;500,"&gt;₹500")</f>
        <v>&gt;₹500</v>
      </c>
      <c r="R603" t="s">
        <v>10410</v>
      </c>
      <c r="S603" t="s">
        <v>10414</v>
      </c>
      <c r="T603" t="s">
        <v>10415</v>
      </c>
    </row>
    <row r="604" spans="1:20" x14ac:dyDescent="0.25">
      <c r="A604" t="s">
        <v>7242</v>
      </c>
      <c r="B604" t="s">
        <v>7243</v>
      </c>
      <c r="C604" t="s">
        <v>13152</v>
      </c>
      <c r="D604" t="s">
        <v>13153</v>
      </c>
      <c r="E604" t="s">
        <v>13154</v>
      </c>
      <c r="F604" t="s">
        <v>13155</v>
      </c>
      <c r="G604" s="17">
        <v>157</v>
      </c>
      <c r="H604" s="17">
        <v>160</v>
      </c>
      <c r="I604" s="8">
        <v>0.02</v>
      </c>
      <c r="J604" s="8" t="str">
        <f t="shared" si="47"/>
        <v>No</v>
      </c>
      <c r="K604" s="9">
        <v>4.5</v>
      </c>
      <c r="L604" s="9">
        <v>5</v>
      </c>
      <c r="M604" s="9">
        <f>AVERAGEIF(F604:F1953,F604,K604:K1953)</f>
        <v>4.28</v>
      </c>
      <c r="N604" s="4">
        <v>4428</v>
      </c>
      <c r="O604" s="4">
        <f t="shared" si="48"/>
        <v>15.606188311618768</v>
      </c>
      <c r="P604" s="18">
        <f t="shared" si="49"/>
        <v>695196</v>
      </c>
      <c r="Q604" s="15" t="str" cm="1">
        <f t="array" ref="Q604">_xlfn.IFS(G604&lt;200,"&lt;₹200",G604&lt;=500,"₹200-₹500",G604&gt;500,"&gt;₹500")</f>
        <v>&lt;₹200</v>
      </c>
      <c r="R604" t="s">
        <v>7244</v>
      </c>
      <c r="S604" t="s">
        <v>7248</v>
      </c>
      <c r="T604" t="s">
        <v>7249</v>
      </c>
    </row>
    <row r="605" spans="1:20" x14ac:dyDescent="0.25">
      <c r="A605" t="s">
        <v>10254</v>
      </c>
      <c r="B605" t="s">
        <v>10255</v>
      </c>
      <c r="C605" t="s">
        <v>13156</v>
      </c>
      <c r="D605" t="s">
        <v>13250</v>
      </c>
      <c r="E605" t="s">
        <v>13263</v>
      </c>
      <c r="F605" t="s">
        <v>13265</v>
      </c>
      <c r="G605" s="17">
        <v>6499</v>
      </c>
      <c r="H605" s="17">
        <v>8500</v>
      </c>
      <c r="I605" s="8">
        <v>0.24</v>
      </c>
      <c r="J605" s="8" t="str">
        <f t="shared" si="47"/>
        <v>No</v>
      </c>
      <c r="K605" s="9">
        <v>4.4000000000000004</v>
      </c>
      <c r="L605" s="9">
        <v>4</v>
      </c>
      <c r="M605" s="9">
        <f>AVERAGEIF(F605:F1954,F605,K605:K1954)</f>
        <v>4.1375000000000002</v>
      </c>
      <c r="N605" s="4">
        <v>5865</v>
      </c>
      <c r="O605" s="4">
        <f t="shared" si="48"/>
        <v>15.591515267641757</v>
      </c>
      <c r="P605" s="18">
        <f t="shared" si="49"/>
        <v>38116635</v>
      </c>
      <c r="Q605" s="15" t="str" cm="1">
        <f t="array" ref="Q605">_xlfn.IFS(G605&lt;200,"&lt;₹200",G605&lt;=500,"₹200-₹500",G605&gt;500,"&gt;₹500")</f>
        <v>&gt;₹500</v>
      </c>
      <c r="R605" t="s">
        <v>10256</v>
      </c>
      <c r="S605" t="s">
        <v>10260</v>
      </c>
      <c r="T605" t="s">
        <v>10261</v>
      </c>
    </row>
    <row r="606" spans="1:20" x14ac:dyDescent="0.25">
      <c r="A606" t="s">
        <v>10631</v>
      </c>
      <c r="B606" t="s">
        <v>10632</v>
      </c>
      <c r="C606" t="s">
        <v>13156</v>
      </c>
      <c r="D606" t="s">
        <v>13250</v>
      </c>
      <c r="E606" t="s">
        <v>13263</v>
      </c>
      <c r="F606" t="s">
        <v>13266</v>
      </c>
      <c r="G606" s="17">
        <v>510</v>
      </c>
      <c r="H606" s="17">
        <v>640</v>
      </c>
      <c r="I606" s="8">
        <v>0.2</v>
      </c>
      <c r="J606" s="8" t="str">
        <f t="shared" si="47"/>
        <v>No</v>
      </c>
      <c r="K606" s="9">
        <v>4.0999999999999996</v>
      </c>
      <c r="L606" s="9">
        <v>4</v>
      </c>
      <c r="M606" s="9">
        <f>AVERAGEIF(F606:F1955,F606,K606:K1955)</f>
        <v>4.0399999999999991</v>
      </c>
      <c r="N606" s="4">
        <v>7229</v>
      </c>
      <c r="O606" s="4">
        <f t="shared" si="48"/>
        <v>15.590918721069901</v>
      </c>
      <c r="P606" s="18">
        <f t="shared" si="49"/>
        <v>3686790</v>
      </c>
      <c r="Q606" s="15" t="str" cm="1">
        <f t="array" ref="Q606">_xlfn.IFS(G606&lt;200,"&lt;₹200",G606&lt;=500,"₹200-₹500",G606&gt;500,"&gt;₹500")</f>
        <v>&gt;₹500</v>
      </c>
      <c r="R606" t="s">
        <v>10633</v>
      </c>
      <c r="S606" t="s">
        <v>10637</v>
      </c>
      <c r="T606" t="s">
        <v>10638</v>
      </c>
    </row>
    <row r="607" spans="1:20" x14ac:dyDescent="0.25">
      <c r="A607" t="s">
        <v>12029</v>
      </c>
      <c r="B607" t="s">
        <v>12030</v>
      </c>
      <c r="C607" t="s">
        <v>13156</v>
      </c>
      <c r="D607" t="s">
        <v>13250</v>
      </c>
      <c r="E607" t="s">
        <v>13263</v>
      </c>
      <c r="F607" t="s">
        <v>13264</v>
      </c>
      <c r="G607" s="17">
        <v>2949</v>
      </c>
      <c r="H607" s="17">
        <v>4849</v>
      </c>
      <c r="I607" s="8">
        <v>0.39</v>
      </c>
      <c r="J607" s="8" t="str">
        <f t="shared" si="47"/>
        <v>No</v>
      </c>
      <c r="K607" s="9">
        <v>4.2</v>
      </c>
      <c r="L607" s="9">
        <v>4</v>
      </c>
      <c r="M607" s="9">
        <f>AVERAGEIF(F607:F1957,F607,K607:K1957)</f>
        <v>3.9944444444444449</v>
      </c>
      <c r="N607" s="4">
        <v>7968</v>
      </c>
      <c r="O607" s="4">
        <f t="shared" si="48"/>
        <v>15.583940841596425</v>
      </c>
      <c r="P607" s="18">
        <f t="shared" si="49"/>
        <v>23497632</v>
      </c>
      <c r="Q607" s="15" t="str" cm="1">
        <f t="array" ref="Q607">_xlfn.IFS(G607&lt;200,"&lt;₹200",G607&lt;=500,"₹200-₹500",G607&gt;500,"&gt;₹500")</f>
        <v>&gt;₹500</v>
      </c>
      <c r="R607" t="s">
        <v>12031</v>
      </c>
      <c r="S607" t="s">
        <v>12035</v>
      </c>
      <c r="T607" t="s">
        <v>12036</v>
      </c>
    </row>
    <row r="608" spans="1:20" x14ac:dyDescent="0.25">
      <c r="A608" t="s">
        <v>12291</v>
      </c>
      <c r="B608" t="s">
        <v>12292</v>
      </c>
      <c r="C608" t="s">
        <v>13156</v>
      </c>
      <c r="D608" t="s">
        <v>13268</v>
      </c>
      <c r="E608" t="s">
        <v>13269</v>
      </c>
      <c r="F608" t="s">
        <v>13270</v>
      </c>
      <c r="G608" s="17">
        <v>199</v>
      </c>
      <c r="H608" s="17">
        <v>399</v>
      </c>
      <c r="I608" s="8">
        <v>0.5</v>
      </c>
      <c r="J608" s="8" t="str">
        <f t="shared" si="47"/>
        <v>Yes</v>
      </c>
      <c r="K608" s="9">
        <v>3.7</v>
      </c>
      <c r="L608" s="9">
        <v>4</v>
      </c>
      <c r="M608" s="9">
        <f>AVERAGEIF(F608:F1958,F608,K608:K1958)</f>
        <v>3.9916666666666658</v>
      </c>
      <c r="N608" s="4">
        <v>7945</v>
      </c>
      <c r="O608" s="4">
        <f t="shared" si="48"/>
        <v>15.568093004871379</v>
      </c>
      <c r="P608" s="18">
        <f t="shared" si="49"/>
        <v>1581055</v>
      </c>
      <c r="Q608" s="15" t="str" cm="1">
        <f t="array" ref="Q608">_xlfn.IFS(G608&lt;200,"&lt;₹200",G608&lt;=500,"₹200-₹500",G608&gt;500,"&gt;₹500")</f>
        <v>&lt;₹200</v>
      </c>
      <c r="R608" t="s">
        <v>12293</v>
      </c>
      <c r="S608" t="s">
        <v>12297</v>
      </c>
      <c r="T608" t="s">
        <v>12298</v>
      </c>
    </row>
    <row r="609" spans="1:20" x14ac:dyDescent="0.25">
      <c r="A609" t="s">
        <v>4794</v>
      </c>
      <c r="B609" t="s">
        <v>4795</v>
      </c>
      <c r="C609" t="s">
        <v>13075</v>
      </c>
      <c r="D609" t="s">
        <v>13113</v>
      </c>
      <c r="E609" t="s">
        <v>13114</v>
      </c>
      <c r="F609" t="s">
        <v>13126</v>
      </c>
      <c r="G609" s="17">
        <v>139</v>
      </c>
      <c r="H609" s="17">
        <v>499</v>
      </c>
      <c r="I609" s="8">
        <v>0.72</v>
      </c>
      <c r="J609" s="8" t="str">
        <f t="shared" si="47"/>
        <v>Yes</v>
      </c>
      <c r="K609" s="9">
        <v>4.2</v>
      </c>
      <c r="L609" s="9">
        <v>4</v>
      </c>
      <c r="M609" s="9">
        <f>AVERAGEIF(F609:F1958,F609,K609:K1958)</f>
        <v>4.2</v>
      </c>
      <c r="N609" s="4">
        <v>4971</v>
      </c>
      <c r="O609" s="4">
        <f t="shared" si="48"/>
        <v>15.525430703872352</v>
      </c>
      <c r="P609" s="18">
        <f t="shared" si="49"/>
        <v>690969</v>
      </c>
      <c r="Q609" s="15" t="str" cm="1">
        <f t="array" ref="Q609">_xlfn.IFS(G609&lt;200,"&lt;₹200",G609&lt;=500,"₹200-₹500",G609&gt;500,"&gt;₹500")</f>
        <v>&lt;₹200</v>
      </c>
      <c r="R609" t="s">
        <v>4796</v>
      </c>
      <c r="S609" t="s">
        <v>4800</v>
      </c>
      <c r="T609" t="s">
        <v>4801</v>
      </c>
    </row>
    <row r="610" spans="1:20" x14ac:dyDescent="0.25">
      <c r="A610" t="s">
        <v>12573</v>
      </c>
      <c r="B610" t="s">
        <v>12574</v>
      </c>
      <c r="C610" t="s">
        <v>13156</v>
      </c>
      <c r="D610" t="s">
        <v>13247</v>
      </c>
      <c r="E610" t="s">
        <v>13283</v>
      </c>
      <c r="F610" t="s">
        <v>13320</v>
      </c>
      <c r="G610" s="17">
        <v>184</v>
      </c>
      <c r="H610" s="17">
        <v>450</v>
      </c>
      <c r="I610" s="8">
        <v>0.59</v>
      </c>
      <c r="J610" s="8" t="str">
        <f t="shared" si="47"/>
        <v>Yes</v>
      </c>
      <c r="K610" s="9">
        <v>4.2</v>
      </c>
      <c r="L610" s="9">
        <v>4</v>
      </c>
      <c r="M610" s="9">
        <f>AVERAGEIF(F610:F1960,F610,K610:K1960)</f>
        <v>4.2</v>
      </c>
      <c r="N610" s="4">
        <v>4971</v>
      </c>
      <c r="O610" s="4">
        <f t="shared" si="48"/>
        <v>15.525430703872352</v>
      </c>
      <c r="P610" s="18">
        <f t="shared" si="49"/>
        <v>914664</v>
      </c>
      <c r="Q610" s="15" t="str" cm="1">
        <f t="array" ref="Q610">_xlfn.IFS(G610&lt;200,"&lt;₹200",G610&lt;=500,"₹200-₹500",G610&gt;500,"&gt;₹500")</f>
        <v>&lt;₹200</v>
      </c>
      <c r="R610" t="s">
        <v>12575</v>
      </c>
      <c r="S610" t="s">
        <v>12579</v>
      </c>
      <c r="T610" t="s">
        <v>12580</v>
      </c>
    </row>
    <row r="611" spans="1:20" x14ac:dyDescent="0.25">
      <c r="A611" t="s">
        <v>7355</v>
      </c>
      <c r="B611" t="s">
        <v>7356</v>
      </c>
      <c r="C611" t="s">
        <v>13084</v>
      </c>
      <c r="D611" t="s">
        <v>13085</v>
      </c>
      <c r="E611" t="s">
        <v>13136</v>
      </c>
      <c r="F611" t="s">
        <v>13207</v>
      </c>
      <c r="G611" s="17">
        <v>599</v>
      </c>
      <c r="H611" s="17">
        <v>999</v>
      </c>
      <c r="I611" s="8">
        <v>0.4</v>
      </c>
      <c r="J611" s="8" t="str">
        <f t="shared" si="47"/>
        <v>No</v>
      </c>
      <c r="K611" s="9">
        <v>4</v>
      </c>
      <c r="L611" s="9">
        <v>4</v>
      </c>
      <c r="M611" s="9">
        <f>AVERAGEIF(F611:F1960,F611,K611:K1960)</f>
        <v>4</v>
      </c>
      <c r="N611" s="4">
        <v>7601</v>
      </c>
      <c r="O611" s="4">
        <f t="shared" si="48"/>
        <v>15.52371146106834</v>
      </c>
      <c r="P611" s="18">
        <f t="shared" si="49"/>
        <v>4552999</v>
      </c>
      <c r="Q611" s="15" t="str" cm="1">
        <f t="array" ref="Q611">_xlfn.IFS(G611&lt;200,"&lt;₹200",G611&lt;=500,"₹200-₹500",G611&gt;500,"&gt;₹500")</f>
        <v>&gt;₹500</v>
      </c>
      <c r="R611" t="s">
        <v>7357</v>
      </c>
      <c r="S611" t="s">
        <v>7361</v>
      </c>
      <c r="T611" t="s">
        <v>7362</v>
      </c>
    </row>
    <row r="612" spans="1:20" x14ac:dyDescent="0.25">
      <c r="A612" t="s">
        <v>8453</v>
      </c>
      <c r="B612" t="s">
        <v>8454</v>
      </c>
      <c r="C612" t="s">
        <v>13084</v>
      </c>
      <c r="D612" t="s">
        <v>13139</v>
      </c>
      <c r="E612" t="s">
        <v>13140</v>
      </c>
      <c r="F612" t="s">
        <v>13140</v>
      </c>
      <c r="G612" s="17">
        <v>449</v>
      </c>
      <c r="H612" s="17">
        <v>1300</v>
      </c>
      <c r="I612" s="8">
        <v>0.65</v>
      </c>
      <c r="J612" s="8" t="str">
        <f t="shared" si="47"/>
        <v>Yes</v>
      </c>
      <c r="K612" s="9">
        <v>4.2</v>
      </c>
      <c r="L612" s="9">
        <v>4</v>
      </c>
      <c r="M612" s="9">
        <f>AVERAGEIF(F612:F1961,F612,K612:K1961)</f>
        <v>4.2</v>
      </c>
      <c r="N612" s="4">
        <v>4959</v>
      </c>
      <c r="O612" s="4">
        <f t="shared" si="48"/>
        <v>15.521023041258831</v>
      </c>
      <c r="P612" s="18">
        <f t="shared" si="49"/>
        <v>2226591</v>
      </c>
      <c r="Q612" s="15" t="str" cm="1">
        <f t="array" ref="Q612">_xlfn.IFS(G612&lt;200,"&lt;₹200",G612&lt;=500,"₹200-₹500",G612&gt;500,"&gt;₹500")</f>
        <v>₹200-₹500</v>
      </c>
      <c r="R612" t="s">
        <v>8455</v>
      </c>
      <c r="S612" t="s">
        <v>8459</v>
      </c>
      <c r="T612" t="s">
        <v>8460</v>
      </c>
    </row>
    <row r="613" spans="1:20" x14ac:dyDescent="0.25">
      <c r="A613" t="s">
        <v>11305</v>
      </c>
      <c r="B613" t="s">
        <v>11306</v>
      </c>
      <c r="C613" t="s">
        <v>13156</v>
      </c>
      <c r="D613" t="s">
        <v>13268</v>
      </c>
      <c r="E613" t="s">
        <v>13269</v>
      </c>
      <c r="F613" t="s">
        <v>13270</v>
      </c>
      <c r="G613" s="17">
        <v>998.06</v>
      </c>
      <c r="H613" s="17">
        <v>1282</v>
      </c>
      <c r="I613" s="8">
        <v>0.22</v>
      </c>
      <c r="J613" s="8" t="str">
        <f t="shared" si="47"/>
        <v>No</v>
      </c>
      <c r="K613" s="9">
        <v>4.2</v>
      </c>
      <c r="L613" s="9">
        <v>4</v>
      </c>
      <c r="M613" s="9">
        <f>AVERAGEIF(F613:F1963,F613,K613:K1963)</f>
        <v>4.0181818181818176</v>
      </c>
      <c r="N613" s="4">
        <v>7274</v>
      </c>
      <c r="O613" s="4">
        <f t="shared" si="48"/>
        <v>15.51754713604374</v>
      </c>
      <c r="P613" s="18">
        <f t="shared" si="49"/>
        <v>7259888.4399999995</v>
      </c>
      <c r="Q613" s="15" t="str" cm="1">
        <f t="array" ref="Q613">_xlfn.IFS(G613&lt;200,"&lt;₹200",G613&lt;=500,"₹200-₹500",G613&gt;500,"&gt;₹500")</f>
        <v>&gt;₹500</v>
      </c>
      <c r="R613" t="s">
        <v>11307</v>
      </c>
      <c r="S613" t="s">
        <v>11311</v>
      </c>
      <c r="T613" t="s">
        <v>11312</v>
      </c>
    </row>
    <row r="614" spans="1:20" x14ac:dyDescent="0.25">
      <c r="A614" t="s">
        <v>2024</v>
      </c>
      <c r="B614" t="s">
        <v>2025</v>
      </c>
      <c r="C614" t="s">
        <v>13084</v>
      </c>
      <c r="D614" t="s">
        <v>13085</v>
      </c>
      <c r="E614" t="s">
        <v>13086</v>
      </c>
      <c r="F614" t="s">
        <v>13087</v>
      </c>
      <c r="G614" s="17">
        <v>799</v>
      </c>
      <c r="H614" s="17">
        <v>1749</v>
      </c>
      <c r="I614" s="8">
        <v>0.54</v>
      </c>
      <c r="J614" s="8" t="str">
        <f t="shared" si="47"/>
        <v>Yes</v>
      </c>
      <c r="K614" s="9">
        <v>4.0999999999999996</v>
      </c>
      <c r="L614" s="9">
        <v>4</v>
      </c>
      <c r="M614" s="9">
        <f t="shared" ref="M614:M621" si="51">AVERAGEIF(F614:F1963,F614,K614:K1963)</f>
        <v>4.1343137254901956</v>
      </c>
      <c r="N614" s="4">
        <v>5626</v>
      </c>
      <c r="O614" s="4">
        <f t="shared" si="48"/>
        <v>15.50482132471018</v>
      </c>
      <c r="P614" s="18">
        <f t="shared" si="49"/>
        <v>4495174</v>
      </c>
      <c r="Q614" s="15" t="str" cm="1">
        <f t="array" ref="Q614">_xlfn.IFS(G614&lt;200,"&lt;₹200",G614&lt;=500,"₹200-₹500",G614&gt;500,"&gt;₹500")</f>
        <v>&gt;₹500</v>
      </c>
      <c r="R614" t="s">
        <v>2026</v>
      </c>
      <c r="S614" t="s">
        <v>2030</v>
      </c>
      <c r="T614" t="s">
        <v>2031</v>
      </c>
    </row>
    <row r="615" spans="1:20" x14ac:dyDescent="0.25">
      <c r="A615" t="s">
        <v>4582</v>
      </c>
      <c r="B615" t="s">
        <v>4583</v>
      </c>
      <c r="C615" t="s">
        <v>13075</v>
      </c>
      <c r="D615" t="s">
        <v>13111</v>
      </c>
      <c r="E615" t="s">
        <v>13112</v>
      </c>
      <c r="F615" t="s">
        <v>13112</v>
      </c>
      <c r="G615" s="17">
        <v>3999</v>
      </c>
      <c r="H615" s="17">
        <v>6999</v>
      </c>
      <c r="I615" s="8">
        <v>0.43</v>
      </c>
      <c r="J615" s="8" t="str">
        <f t="shared" si="47"/>
        <v>No</v>
      </c>
      <c r="K615" s="9">
        <v>4.0999999999999996</v>
      </c>
      <c r="L615" s="9">
        <v>4</v>
      </c>
      <c r="M615" s="9">
        <f t="shared" si="51"/>
        <v>3.8666666666666658</v>
      </c>
      <c r="N615" s="4">
        <v>10229</v>
      </c>
      <c r="O615" s="4">
        <f t="shared" si="48"/>
        <v>15.504852450353683</v>
      </c>
      <c r="P615" s="18">
        <f t="shared" si="49"/>
        <v>40905771</v>
      </c>
      <c r="Q615" s="15" t="str" cm="1">
        <f t="array" ref="Q615">_xlfn.IFS(G615&lt;200,"&lt;₹200",G615&lt;=500,"₹200-₹500",G615&gt;500,"&gt;₹500")</f>
        <v>&gt;₹500</v>
      </c>
      <c r="R615" t="s">
        <v>4584</v>
      </c>
      <c r="S615" t="s">
        <v>4588</v>
      </c>
      <c r="T615" t="s">
        <v>4589</v>
      </c>
    </row>
    <row r="616" spans="1:20" x14ac:dyDescent="0.25">
      <c r="A616" t="s">
        <v>4368</v>
      </c>
      <c r="B616" t="s">
        <v>4369</v>
      </c>
      <c r="C616" t="s">
        <v>13075</v>
      </c>
      <c r="D616" t="s">
        <v>13113</v>
      </c>
      <c r="E616" t="s">
        <v>13117</v>
      </c>
      <c r="F616" t="s">
        <v>13118</v>
      </c>
      <c r="G616" s="17">
        <v>8499</v>
      </c>
      <c r="H616" s="17">
        <v>12999</v>
      </c>
      <c r="I616" s="8">
        <v>0.35</v>
      </c>
      <c r="J616" s="8" t="str">
        <f t="shared" si="47"/>
        <v>No</v>
      </c>
      <c r="K616" s="9">
        <v>4.0999999999999996</v>
      </c>
      <c r="L616" s="9">
        <v>4</v>
      </c>
      <c r="M616" s="9">
        <f t="shared" si="51"/>
        <v>4.0545454545454538</v>
      </c>
      <c r="N616" s="4">
        <v>6662</v>
      </c>
      <c r="O616" s="4">
        <f t="shared" si="48"/>
        <v>15.503243061068988</v>
      </c>
      <c r="P616" s="18">
        <f t="shared" si="49"/>
        <v>56620338</v>
      </c>
      <c r="Q616" s="15" t="str" cm="1">
        <f t="array" ref="Q616">_xlfn.IFS(G616&lt;200,"&lt;₹200",G616&lt;=500,"₹200-₹500",G616&gt;500,"&gt;₹500")</f>
        <v>&gt;₹500</v>
      </c>
      <c r="R616" t="s">
        <v>4370</v>
      </c>
      <c r="S616" t="s">
        <v>4374</v>
      </c>
      <c r="T616" t="s">
        <v>4375</v>
      </c>
    </row>
    <row r="617" spans="1:20" x14ac:dyDescent="0.25">
      <c r="A617" t="s">
        <v>7233</v>
      </c>
      <c r="B617" t="s">
        <v>7234</v>
      </c>
      <c r="C617" t="s">
        <v>13075</v>
      </c>
      <c r="D617" t="s">
        <v>13122</v>
      </c>
      <c r="E617" t="s">
        <v>13123</v>
      </c>
      <c r="F617" t="s">
        <v>13124</v>
      </c>
      <c r="G617" s="17">
        <v>1099</v>
      </c>
      <c r="H617" s="17">
        <v>5999</v>
      </c>
      <c r="I617" s="8">
        <v>0.82</v>
      </c>
      <c r="J617" s="8" t="str">
        <f t="shared" si="47"/>
        <v>Yes</v>
      </c>
      <c r="K617" s="9">
        <v>3.5</v>
      </c>
      <c r="L617" s="9">
        <v>4</v>
      </c>
      <c r="M617" s="9">
        <f t="shared" si="51"/>
        <v>3.7764705882352945</v>
      </c>
      <c r="N617" s="4">
        <v>12966</v>
      </c>
      <c r="O617" s="4">
        <f t="shared" si="48"/>
        <v>15.532017446838612</v>
      </c>
      <c r="P617" s="18">
        <f t="shared" si="49"/>
        <v>14249634</v>
      </c>
      <c r="Q617" s="15" t="str" cm="1">
        <f t="array" ref="Q617">_xlfn.IFS(G617&lt;200,"&lt;₹200",G617&lt;=500,"₹200-₹500",G617&gt;500,"&gt;₹500")</f>
        <v>&gt;₹500</v>
      </c>
      <c r="R617" t="s">
        <v>5296</v>
      </c>
      <c r="S617" t="s">
        <v>7238</v>
      </c>
      <c r="T617" t="s">
        <v>7239</v>
      </c>
    </row>
    <row r="618" spans="1:20" x14ac:dyDescent="0.25">
      <c r="A618" t="s">
        <v>7087</v>
      </c>
      <c r="B618" t="s">
        <v>7088</v>
      </c>
      <c r="C618" t="s">
        <v>13152</v>
      </c>
      <c r="D618" t="s">
        <v>13153</v>
      </c>
      <c r="E618" t="s">
        <v>13154</v>
      </c>
      <c r="F618" t="s">
        <v>13155</v>
      </c>
      <c r="G618" s="17">
        <v>120</v>
      </c>
      <c r="H618" s="17">
        <v>120</v>
      </c>
      <c r="I618" s="8">
        <v>0</v>
      </c>
      <c r="J618" s="8" t="str">
        <f t="shared" si="47"/>
        <v>No</v>
      </c>
      <c r="K618" s="9">
        <v>4.0999999999999996</v>
      </c>
      <c r="L618" s="9">
        <v>4</v>
      </c>
      <c r="M618" s="9">
        <f t="shared" si="51"/>
        <v>4.2642857142857142</v>
      </c>
      <c r="N618" s="4">
        <v>4308</v>
      </c>
      <c r="O618" s="4">
        <f t="shared" si="48"/>
        <v>15.498019764076824</v>
      </c>
      <c r="P618" s="18">
        <f t="shared" si="49"/>
        <v>516960</v>
      </c>
      <c r="Q618" s="15" t="str" cm="1">
        <f t="array" ref="Q618">_xlfn.IFS(G618&lt;200,"&lt;₹200",G618&lt;=500,"₹200-₹500",G618&gt;500,"&gt;₹500")</f>
        <v>&lt;₹200</v>
      </c>
      <c r="R618" t="s">
        <v>7090</v>
      </c>
      <c r="S618" t="s">
        <v>7094</v>
      </c>
      <c r="T618" t="s">
        <v>7095</v>
      </c>
    </row>
    <row r="619" spans="1:20" x14ac:dyDescent="0.25">
      <c r="A619" t="s">
        <v>3636</v>
      </c>
      <c r="B619" t="s">
        <v>3637</v>
      </c>
      <c r="C619" t="s">
        <v>13075</v>
      </c>
      <c r="D619" t="s">
        <v>13113</v>
      </c>
      <c r="E619" t="s">
        <v>13114</v>
      </c>
      <c r="F619" t="s">
        <v>13087</v>
      </c>
      <c r="G619" s="17">
        <v>119</v>
      </c>
      <c r="H619" s="17">
        <v>299</v>
      </c>
      <c r="I619" s="8">
        <v>0.6</v>
      </c>
      <c r="J619" s="8" t="str">
        <f t="shared" si="47"/>
        <v>Yes</v>
      </c>
      <c r="K619" s="9">
        <v>4.0999999999999996</v>
      </c>
      <c r="L619" s="9">
        <v>4</v>
      </c>
      <c r="M619" s="9">
        <f t="shared" si="51"/>
        <v>4.1346534653465339</v>
      </c>
      <c r="N619" s="4">
        <v>5999</v>
      </c>
      <c r="O619" s="4">
        <f t="shared" si="48"/>
        <v>15.621346160002071</v>
      </c>
      <c r="P619" s="18">
        <f t="shared" si="49"/>
        <v>713881</v>
      </c>
      <c r="Q619" s="15" t="str" cm="1">
        <f t="array" ref="Q619">_xlfn.IFS(G619&lt;200,"&lt;₹200",G619&lt;=500,"₹200-₹500",G619&gt;500,"&gt;₹500")</f>
        <v>&lt;₹200</v>
      </c>
      <c r="R619" t="s">
        <v>3639</v>
      </c>
      <c r="S619" t="s">
        <v>3643</v>
      </c>
      <c r="T619" t="s">
        <v>3644</v>
      </c>
    </row>
    <row r="620" spans="1:20" x14ac:dyDescent="0.25">
      <c r="A620" t="s">
        <v>5787</v>
      </c>
      <c r="B620" t="s">
        <v>5788</v>
      </c>
      <c r="C620" t="s">
        <v>13075</v>
      </c>
      <c r="D620" t="s">
        <v>13122</v>
      </c>
      <c r="E620" t="s">
        <v>13123</v>
      </c>
      <c r="F620" t="s">
        <v>13124</v>
      </c>
      <c r="G620" s="17">
        <v>1299</v>
      </c>
      <c r="H620" s="17">
        <v>3499</v>
      </c>
      <c r="I620" s="8">
        <v>0.63</v>
      </c>
      <c r="J620" s="8" t="str">
        <f t="shared" si="47"/>
        <v>Yes</v>
      </c>
      <c r="K620" s="9">
        <v>3.9</v>
      </c>
      <c r="L620" s="9">
        <v>4</v>
      </c>
      <c r="M620" s="9">
        <f t="shared" si="51"/>
        <v>3.7937500000000006</v>
      </c>
      <c r="N620" s="4">
        <v>12452</v>
      </c>
      <c r="O620" s="4">
        <f t="shared" si="48"/>
        <v>15.536445692347479</v>
      </c>
      <c r="P620" s="18">
        <f t="shared" si="49"/>
        <v>16175148</v>
      </c>
      <c r="Q620" s="15" t="str" cm="1">
        <f t="array" ref="Q620">_xlfn.IFS(G620&lt;200,"&lt;₹200",G620&lt;=500,"₹200-₹500",G620&gt;500,"&gt;₹500")</f>
        <v>&gt;₹500</v>
      </c>
      <c r="R620" t="s">
        <v>5789</v>
      </c>
      <c r="S620" t="s">
        <v>5793</v>
      </c>
      <c r="T620" t="s">
        <v>13052</v>
      </c>
    </row>
    <row r="621" spans="1:20" x14ac:dyDescent="0.25">
      <c r="A621" t="s">
        <v>1312</v>
      </c>
      <c r="B621" t="s">
        <v>1313</v>
      </c>
      <c r="C621" t="s">
        <v>13084</v>
      </c>
      <c r="D621" t="s">
        <v>13085</v>
      </c>
      <c r="E621" t="s">
        <v>13086</v>
      </c>
      <c r="F621" t="s">
        <v>13087</v>
      </c>
      <c r="G621" s="17">
        <v>999</v>
      </c>
      <c r="H621" s="17">
        <v>2100</v>
      </c>
      <c r="I621" s="8">
        <v>0.52</v>
      </c>
      <c r="J621" s="8" t="str">
        <f t="shared" si="47"/>
        <v>Yes</v>
      </c>
      <c r="K621" s="9">
        <v>4.5</v>
      </c>
      <c r="L621" s="9">
        <v>5</v>
      </c>
      <c r="M621" s="9">
        <f t="shared" si="51"/>
        <v>4.1349999999999998</v>
      </c>
      <c r="N621" s="4">
        <v>5492</v>
      </c>
      <c r="O621" s="4">
        <f t="shared" si="48"/>
        <v>15.464112691953318</v>
      </c>
      <c r="P621" s="18">
        <f t="shared" si="49"/>
        <v>5486508</v>
      </c>
      <c r="Q621" s="15" t="str" cm="1">
        <f t="array" ref="Q621">_xlfn.IFS(G621&lt;200,"&lt;₹200",G621&lt;=500,"₹200-₹500",G621&gt;500,"&gt;₹500")</f>
        <v>&gt;₹500</v>
      </c>
      <c r="R621" t="s">
        <v>498</v>
      </c>
      <c r="S621" t="s">
        <v>1317</v>
      </c>
      <c r="T621" t="s">
        <v>1318</v>
      </c>
    </row>
    <row r="622" spans="1:20" x14ac:dyDescent="0.25">
      <c r="A622" t="s">
        <v>12762</v>
      </c>
      <c r="B622" t="s">
        <v>12763</v>
      </c>
      <c r="C622" t="s">
        <v>13156</v>
      </c>
      <c r="D622" t="s">
        <v>13250</v>
      </c>
      <c r="E622" t="s">
        <v>13277</v>
      </c>
      <c r="F622" t="s">
        <v>13326</v>
      </c>
      <c r="G622" s="17">
        <v>1982.84</v>
      </c>
      <c r="H622" s="17">
        <v>3300</v>
      </c>
      <c r="I622" s="8">
        <v>0.4</v>
      </c>
      <c r="J622" s="8" t="str">
        <f t="shared" si="47"/>
        <v>No</v>
      </c>
      <c r="K622" s="9">
        <v>4.0999999999999996</v>
      </c>
      <c r="L622" s="9">
        <v>4</v>
      </c>
      <c r="M622" s="9">
        <f>AVERAGEIF(F622:F1972,F622,K622:K1972)</f>
        <v>4.0999999999999996</v>
      </c>
      <c r="N622" s="4">
        <v>5873</v>
      </c>
      <c r="O622" s="4">
        <f t="shared" si="48"/>
        <v>15.452629162965803</v>
      </c>
      <c r="P622" s="18">
        <f t="shared" si="49"/>
        <v>11645219.32</v>
      </c>
      <c r="Q622" s="15" t="str" cm="1">
        <f t="array" ref="Q622">_xlfn.IFS(G622&lt;200,"&lt;₹200",G622&lt;=500,"₹200-₹500",G622&gt;500,"&gt;₹500")</f>
        <v>&gt;₹500</v>
      </c>
      <c r="R622" t="s">
        <v>12765</v>
      </c>
      <c r="S622" t="s">
        <v>12769</v>
      </c>
      <c r="T622" t="s">
        <v>12770</v>
      </c>
    </row>
    <row r="623" spans="1:20" x14ac:dyDescent="0.25">
      <c r="A623" t="s">
        <v>4471</v>
      </c>
      <c r="B623" t="s">
        <v>4472</v>
      </c>
      <c r="C623" t="s">
        <v>13075</v>
      </c>
      <c r="D623" t="s">
        <v>13113</v>
      </c>
      <c r="E623" t="s">
        <v>13114</v>
      </c>
      <c r="F623" t="s">
        <v>13134</v>
      </c>
      <c r="G623" s="17">
        <v>199</v>
      </c>
      <c r="H623" s="17">
        <v>1899</v>
      </c>
      <c r="I623" s="8">
        <v>0.9</v>
      </c>
      <c r="J623" s="8" t="str">
        <f t="shared" si="47"/>
        <v>Yes</v>
      </c>
      <c r="K623" s="9">
        <v>4</v>
      </c>
      <c r="L623" s="9">
        <v>4</v>
      </c>
      <c r="M623" s="9">
        <f>AVERAGEIF(F623:F1972,F623,K623:K1972)</f>
        <v>4.2</v>
      </c>
      <c r="N623" s="4">
        <v>4740</v>
      </c>
      <c r="O623" s="4">
        <f t="shared" si="48"/>
        <v>15.438653812339618</v>
      </c>
      <c r="P623" s="18">
        <f t="shared" si="49"/>
        <v>943260</v>
      </c>
      <c r="Q623" s="15" t="str" cm="1">
        <f t="array" ref="Q623">_xlfn.IFS(G623&lt;200,"&lt;₹200",G623&lt;=500,"₹200-₹500",G623&gt;500,"&gt;₹500")</f>
        <v>&lt;₹200</v>
      </c>
      <c r="R623" t="s">
        <v>4473</v>
      </c>
      <c r="S623" t="s">
        <v>4477</v>
      </c>
      <c r="T623" t="s">
        <v>4478</v>
      </c>
    </row>
    <row r="624" spans="1:20" x14ac:dyDescent="0.25">
      <c r="A624" t="s">
        <v>1631</v>
      </c>
      <c r="B624" t="s">
        <v>1632</v>
      </c>
      <c r="C624" t="s">
        <v>13084</v>
      </c>
      <c r="D624" t="s">
        <v>13085</v>
      </c>
      <c r="E624" t="s">
        <v>13086</v>
      </c>
      <c r="F624" t="s">
        <v>13087</v>
      </c>
      <c r="G624" s="17">
        <v>499</v>
      </c>
      <c r="H624" s="17">
        <v>1200</v>
      </c>
      <c r="I624" s="8">
        <v>0.57999999999999996</v>
      </c>
      <c r="J624" s="8" t="str">
        <f t="shared" si="47"/>
        <v>Yes</v>
      </c>
      <c r="K624" s="9">
        <v>4.3</v>
      </c>
      <c r="L624" s="9">
        <v>4</v>
      </c>
      <c r="M624" s="9">
        <f>AVERAGEIF(F624:F1973,F624,K624:K1973)</f>
        <v>4.1313131313131306</v>
      </c>
      <c r="N624" s="4">
        <v>5451</v>
      </c>
      <c r="O624" s="4">
        <f t="shared" si="48"/>
        <v>15.436882237267858</v>
      </c>
      <c r="P624" s="18">
        <f t="shared" si="49"/>
        <v>2720049</v>
      </c>
      <c r="Q624" s="15" t="str" cm="1">
        <f t="array" ref="Q624">_xlfn.IFS(G624&lt;200,"&lt;₹200",G624&lt;=500,"₹200-₹500",G624&gt;500,"&gt;₹500")</f>
        <v>₹200-₹500</v>
      </c>
      <c r="R624" t="s">
        <v>1633</v>
      </c>
      <c r="S624" t="s">
        <v>1637</v>
      </c>
      <c r="T624" t="s">
        <v>1638</v>
      </c>
    </row>
    <row r="625" spans="1:20" x14ac:dyDescent="0.25">
      <c r="A625" t="s">
        <v>3761</v>
      </c>
      <c r="B625" t="s">
        <v>3762</v>
      </c>
      <c r="C625" t="s">
        <v>13075</v>
      </c>
      <c r="D625" t="s">
        <v>13113</v>
      </c>
      <c r="E625" t="s">
        <v>13114</v>
      </c>
      <c r="F625" t="s">
        <v>13116</v>
      </c>
      <c r="G625" s="17">
        <v>999</v>
      </c>
      <c r="H625" s="17">
        <v>1599</v>
      </c>
      <c r="I625" s="8">
        <v>0.38</v>
      </c>
      <c r="J625" s="8" t="str">
        <f t="shared" si="47"/>
        <v>No</v>
      </c>
      <c r="K625" s="9">
        <v>4</v>
      </c>
      <c r="L625" s="9">
        <v>4</v>
      </c>
      <c r="M625" s="9">
        <f>AVERAGEIF(F625:F1974,F625,K625:K1974)</f>
        <v>4</v>
      </c>
      <c r="N625" s="4">
        <v>7222</v>
      </c>
      <c r="O625" s="4">
        <f t="shared" si="48"/>
        <v>15.434870459441166</v>
      </c>
      <c r="P625" s="18">
        <f t="shared" si="49"/>
        <v>7214778</v>
      </c>
      <c r="Q625" s="15" t="str" cm="1">
        <f t="array" ref="Q625">_xlfn.IFS(G625&lt;200,"&lt;₹200",G625&lt;=500,"₹200-₹500",G625&gt;500,"&gt;₹500")</f>
        <v>&gt;₹500</v>
      </c>
      <c r="R625" t="s">
        <v>3763</v>
      </c>
      <c r="S625" t="s">
        <v>3570</v>
      </c>
      <c r="T625" t="s">
        <v>3571</v>
      </c>
    </row>
    <row r="626" spans="1:20" x14ac:dyDescent="0.25">
      <c r="A626" t="s">
        <v>7593</v>
      </c>
      <c r="B626" t="s">
        <v>7594</v>
      </c>
      <c r="C626" t="s">
        <v>13084</v>
      </c>
      <c r="D626" t="s">
        <v>13168</v>
      </c>
      <c r="E626" t="s">
        <v>13169</v>
      </c>
      <c r="F626" t="s">
        <v>13170</v>
      </c>
      <c r="G626" s="17">
        <v>596</v>
      </c>
      <c r="H626" s="17">
        <v>723</v>
      </c>
      <c r="I626" s="8">
        <v>0.18</v>
      </c>
      <c r="J626" s="8" t="str">
        <f t="shared" si="47"/>
        <v>No</v>
      </c>
      <c r="K626" s="9">
        <v>4.4000000000000004</v>
      </c>
      <c r="L626" s="9">
        <v>4</v>
      </c>
      <c r="M626" s="9">
        <f>AVERAGEIF(F626:F1975,F626,K626:K1975)</f>
        <v>4.4000000000000004</v>
      </c>
      <c r="N626" s="4">
        <v>3219</v>
      </c>
      <c r="O626" s="4">
        <f t="shared" si="48"/>
        <v>15.434565835461656</v>
      </c>
      <c r="P626" s="18">
        <f t="shared" si="49"/>
        <v>1918524</v>
      </c>
      <c r="Q626" s="15" t="str" cm="1">
        <f t="array" ref="Q626">_xlfn.IFS(G626&lt;200,"&lt;₹200",G626&lt;=500,"₹200-₹500",G626&gt;500,"&gt;₹500")</f>
        <v>&gt;₹500</v>
      </c>
      <c r="R626" t="s">
        <v>7595</v>
      </c>
      <c r="S626" t="s">
        <v>7599</v>
      </c>
      <c r="T626" t="s">
        <v>7600</v>
      </c>
    </row>
    <row r="627" spans="1:20" x14ac:dyDescent="0.25">
      <c r="A627" t="s">
        <v>12392</v>
      </c>
      <c r="B627" t="s">
        <v>12393</v>
      </c>
      <c r="C627" t="s">
        <v>13156</v>
      </c>
      <c r="D627" t="s">
        <v>13247</v>
      </c>
      <c r="E627" t="s">
        <v>13248</v>
      </c>
      <c r="F627" t="s">
        <v>13274</v>
      </c>
      <c r="G627" s="17">
        <v>1199</v>
      </c>
      <c r="H627" s="17">
        <v>1795</v>
      </c>
      <c r="I627" s="8">
        <v>0.33</v>
      </c>
      <c r="J627" s="8" t="str">
        <f t="shared" si="47"/>
        <v>No</v>
      </c>
      <c r="K627" s="9">
        <v>4.2</v>
      </c>
      <c r="L627" s="9">
        <v>4</v>
      </c>
      <c r="M627" s="9">
        <f>AVERAGEIF(F627:F1977,F627,K627:K1977)</f>
        <v>4.0874999999999995</v>
      </c>
      <c r="N627" s="4">
        <v>5967</v>
      </c>
      <c r="O627" s="4">
        <f t="shared" si="48"/>
        <v>15.433700279124102</v>
      </c>
      <c r="P627" s="18">
        <f t="shared" si="49"/>
        <v>7154433</v>
      </c>
      <c r="Q627" s="15" t="str" cm="1">
        <f t="array" ref="Q627">_xlfn.IFS(G627&lt;200,"&lt;₹200",G627&lt;=500,"₹200-₹500",G627&gt;500,"&gt;₹500")</f>
        <v>&gt;₹500</v>
      </c>
      <c r="R627" t="s">
        <v>12394</v>
      </c>
      <c r="S627" t="s">
        <v>12398</v>
      </c>
      <c r="T627" t="s">
        <v>12399</v>
      </c>
    </row>
    <row r="628" spans="1:20" x14ac:dyDescent="0.25">
      <c r="A628" t="s">
        <v>2536</v>
      </c>
      <c r="B628" t="s">
        <v>2537</v>
      </c>
      <c r="C628" t="s">
        <v>13084</v>
      </c>
      <c r="D628" t="s">
        <v>13085</v>
      </c>
      <c r="E628" t="s">
        <v>13086</v>
      </c>
      <c r="F628" t="s">
        <v>13087</v>
      </c>
      <c r="G628" s="17">
        <v>649</v>
      </c>
      <c r="H628" s="17">
        <v>1600</v>
      </c>
      <c r="I628" s="8">
        <v>0.59</v>
      </c>
      <c r="J628" s="8" t="str">
        <f t="shared" si="47"/>
        <v>Yes</v>
      </c>
      <c r="K628" s="9">
        <v>4.3</v>
      </c>
      <c r="L628" s="9">
        <v>4</v>
      </c>
      <c r="M628" s="9">
        <f>AVERAGEIF(F628:F1977,F628,K628:K1977)</f>
        <v>4.1295918367346935</v>
      </c>
      <c r="N628" s="4">
        <v>5451</v>
      </c>
      <c r="O628" s="4">
        <f t="shared" si="48"/>
        <v>15.43045052394611</v>
      </c>
      <c r="P628" s="18">
        <f t="shared" si="49"/>
        <v>3537699</v>
      </c>
      <c r="Q628" s="15" t="str" cm="1">
        <f t="array" ref="Q628">_xlfn.IFS(G628&lt;200,"&lt;₹200",G628&lt;=500,"₹200-₹500",G628&gt;500,"&gt;₹500")</f>
        <v>&gt;₹500</v>
      </c>
      <c r="R628" t="s">
        <v>2538</v>
      </c>
      <c r="S628" t="s">
        <v>1637</v>
      </c>
      <c r="T628" t="s">
        <v>1638</v>
      </c>
    </row>
    <row r="629" spans="1:20" x14ac:dyDescent="0.25">
      <c r="A629" t="s">
        <v>9724</v>
      </c>
      <c r="B629" t="s">
        <v>9725</v>
      </c>
      <c r="C629" t="s">
        <v>13156</v>
      </c>
      <c r="D629" t="s">
        <v>13247</v>
      </c>
      <c r="E629" t="s">
        <v>13248</v>
      </c>
      <c r="F629" t="s">
        <v>13261</v>
      </c>
      <c r="G629" s="17">
        <v>1499</v>
      </c>
      <c r="H629" s="17">
        <v>2100</v>
      </c>
      <c r="I629" s="8">
        <v>0.28999999999999998</v>
      </c>
      <c r="J629" s="8" t="str">
        <f t="shared" si="47"/>
        <v>No</v>
      </c>
      <c r="K629" s="9">
        <v>4.0999999999999996</v>
      </c>
      <c r="L629" s="9">
        <v>4</v>
      </c>
      <c r="M629" s="9">
        <f>AVERAGEIF(F629:F1978,F629,K629:K1978)</f>
        <v>4.0571428571428578</v>
      </c>
      <c r="N629" s="4">
        <v>6355</v>
      </c>
      <c r="O629" s="4">
        <f t="shared" si="48"/>
        <v>15.430060347771962</v>
      </c>
      <c r="P629" s="18">
        <f t="shared" si="49"/>
        <v>9526145</v>
      </c>
      <c r="Q629" s="15" t="str" cm="1">
        <f t="array" ref="Q629">_xlfn.IFS(G629&lt;200,"&lt;₹200",G629&lt;=500,"₹200-₹500",G629&gt;500,"&gt;₹500")</f>
        <v>&gt;₹500</v>
      </c>
      <c r="R629" t="s">
        <v>9726</v>
      </c>
      <c r="S629" t="s">
        <v>9730</v>
      </c>
      <c r="T629" t="s">
        <v>9731</v>
      </c>
    </row>
    <row r="630" spans="1:20" x14ac:dyDescent="0.25">
      <c r="A630" t="s">
        <v>4854</v>
      </c>
      <c r="B630" t="s">
        <v>4855</v>
      </c>
      <c r="C630" t="s">
        <v>13084</v>
      </c>
      <c r="D630" t="s">
        <v>13085</v>
      </c>
      <c r="E630" t="s">
        <v>13141</v>
      </c>
      <c r="F630" t="s">
        <v>13143</v>
      </c>
      <c r="G630" s="17">
        <v>217</v>
      </c>
      <c r="H630" s="17">
        <v>237</v>
      </c>
      <c r="I630" s="8">
        <v>0.08</v>
      </c>
      <c r="J630" s="8" t="str">
        <f t="shared" si="47"/>
        <v>No</v>
      </c>
      <c r="K630" s="9">
        <v>3.8</v>
      </c>
      <c r="L630" s="9">
        <v>4</v>
      </c>
      <c r="M630" s="9">
        <f>AVERAGEIF(F630:F1979,F630,K630:K1979)</f>
        <v>3.9888888888888889</v>
      </c>
      <c r="N630" s="4">
        <v>7354</v>
      </c>
      <c r="O630" s="4">
        <f t="shared" si="48"/>
        <v>15.423368678509046</v>
      </c>
      <c r="P630" s="18">
        <f t="shared" si="49"/>
        <v>1595818</v>
      </c>
      <c r="Q630" s="15" t="str" cm="1">
        <f t="array" ref="Q630">_xlfn.IFS(G630&lt;200,"&lt;₹200",G630&lt;=500,"₹200-₹500",G630&gt;500,"&gt;₹500")</f>
        <v>₹200-₹500</v>
      </c>
      <c r="R630" t="s">
        <v>4857</v>
      </c>
      <c r="S630" t="s">
        <v>4861</v>
      </c>
      <c r="T630" t="s">
        <v>4862</v>
      </c>
    </row>
    <row r="631" spans="1:20" x14ac:dyDescent="0.25">
      <c r="A631" t="s">
        <v>10081</v>
      </c>
      <c r="B631" t="s">
        <v>10082</v>
      </c>
      <c r="C631" t="s">
        <v>13156</v>
      </c>
      <c r="D631" t="s">
        <v>13250</v>
      </c>
      <c r="E631" t="s">
        <v>13295</v>
      </c>
      <c r="F631" t="s">
        <v>13296</v>
      </c>
      <c r="G631" s="17">
        <v>9970</v>
      </c>
      <c r="H631" s="17">
        <v>12999</v>
      </c>
      <c r="I631" s="8">
        <v>0.23</v>
      </c>
      <c r="J631" s="8" t="str">
        <f t="shared" si="47"/>
        <v>No</v>
      </c>
      <c r="K631" s="9">
        <v>4.3</v>
      </c>
      <c r="L631" s="9">
        <v>4</v>
      </c>
      <c r="M631" s="9">
        <f>AVERAGEIF(F631:F1980,F631,K631:K1980)</f>
        <v>4.2749999999999995</v>
      </c>
      <c r="N631" s="4">
        <v>4049</v>
      </c>
      <c r="O631" s="4">
        <f t="shared" si="48"/>
        <v>15.421870224242706</v>
      </c>
      <c r="P631" s="18">
        <f t="shared" si="49"/>
        <v>40368530</v>
      </c>
      <c r="Q631" s="15" t="str" cm="1">
        <f t="array" ref="Q631">_xlfn.IFS(G631&lt;200,"&lt;₹200",G631&lt;=500,"₹200-₹500",G631&gt;500,"&gt;₹500")</f>
        <v>&gt;₹500</v>
      </c>
      <c r="R631" t="s">
        <v>10084</v>
      </c>
      <c r="S631" t="s">
        <v>10088</v>
      </c>
      <c r="T631" t="s">
        <v>10089</v>
      </c>
    </row>
    <row r="632" spans="1:20" x14ac:dyDescent="0.25">
      <c r="A632" t="s">
        <v>5994</v>
      </c>
      <c r="B632" t="s">
        <v>5995</v>
      </c>
      <c r="C632" t="s">
        <v>13084</v>
      </c>
      <c r="D632" t="s">
        <v>13085</v>
      </c>
      <c r="E632" t="s">
        <v>13192</v>
      </c>
      <c r="F632" t="s">
        <v>13132</v>
      </c>
      <c r="G632" s="17">
        <v>399</v>
      </c>
      <c r="H632" s="17">
        <v>1499</v>
      </c>
      <c r="I632" s="8">
        <v>0.73</v>
      </c>
      <c r="J632" s="8" t="str">
        <f t="shared" si="47"/>
        <v>Yes</v>
      </c>
      <c r="K632" s="9">
        <v>4.0999999999999996</v>
      </c>
      <c r="L632" s="9">
        <v>4</v>
      </c>
      <c r="M632" s="9">
        <f>AVERAGEIF(F632:F1981,F632,K632:K1981)</f>
        <v>4.0999999999999996</v>
      </c>
      <c r="N632" s="4">
        <v>5730</v>
      </c>
      <c r="O632" s="4">
        <f t="shared" si="48"/>
        <v>15.408744674676772</v>
      </c>
      <c r="P632" s="18">
        <f t="shared" si="49"/>
        <v>2286270</v>
      </c>
      <c r="Q632" s="15" t="str" cm="1">
        <f t="array" ref="Q632">_xlfn.IFS(G632&lt;200,"&lt;₹200",G632&lt;=500,"₹200-₹500",G632&gt;500,"&gt;₹500")</f>
        <v>₹200-₹500</v>
      </c>
      <c r="R632" t="s">
        <v>5997</v>
      </c>
      <c r="S632" t="s">
        <v>6001</v>
      </c>
      <c r="T632" t="s">
        <v>6002</v>
      </c>
    </row>
    <row r="633" spans="1:20" x14ac:dyDescent="0.25">
      <c r="A633" t="s">
        <v>12181</v>
      </c>
      <c r="B633" t="s">
        <v>12182</v>
      </c>
      <c r="C633" t="s">
        <v>13156</v>
      </c>
      <c r="D633" t="s">
        <v>13247</v>
      </c>
      <c r="E633" t="s">
        <v>13248</v>
      </c>
      <c r="F633" t="s">
        <v>13262</v>
      </c>
      <c r="G633" s="17">
        <v>6120</v>
      </c>
      <c r="H633" s="17">
        <v>8478</v>
      </c>
      <c r="I633" s="8">
        <v>0.28000000000000003</v>
      </c>
      <c r="J633" s="8" t="str">
        <f t="shared" si="47"/>
        <v>No</v>
      </c>
      <c r="K633" s="9">
        <v>4.5999999999999996</v>
      </c>
      <c r="L633" s="9">
        <v>5</v>
      </c>
      <c r="M633" s="9">
        <f>AVERAGEIF(F633:F1983,F633,K633:K1983)</f>
        <v>4.0357142857142856</v>
      </c>
      <c r="N633" s="4">
        <v>6550</v>
      </c>
      <c r="O633" s="4">
        <f t="shared" si="48"/>
        <v>15.40152709770747</v>
      </c>
      <c r="P633" s="18">
        <f t="shared" si="49"/>
        <v>40086000</v>
      </c>
      <c r="Q633" s="15" t="str" cm="1">
        <f t="array" ref="Q633">_xlfn.IFS(G633&lt;200,"&lt;₹200",G633&lt;=500,"₹200-₹500",G633&gt;500,"&gt;₹500")</f>
        <v>&gt;₹500</v>
      </c>
      <c r="R633" t="s">
        <v>12183</v>
      </c>
      <c r="S633" t="s">
        <v>12187</v>
      </c>
      <c r="T633" t="s">
        <v>12188</v>
      </c>
    </row>
    <row r="634" spans="1:20" x14ac:dyDescent="0.25">
      <c r="A634" t="s">
        <v>6895</v>
      </c>
      <c r="B634" t="s">
        <v>6896</v>
      </c>
      <c r="C634" t="s">
        <v>13084</v>
      </c>
      <c r="D634" t="s">
        <v>13088</v>
      </c>
      <c r="E634" t="s">
        <v>13214</v>
      </c>
      <c r="F634" t="s">
        <v>13179</v>
      </c>
      <c r="G634" s="17">
        <v>2099</v>
      </c>
      <c r="H634" s="17">
        <v>3250</v>
      </c>
      <c r="I634" s="8">
        <v>0.35</v>
      </c>
      <c r="J634" s="8" t="str">
        <f t="shared" si="47"/>
        <v>No</v>
      </c>
      <c r="K634" s="9">
        <v>3.8</v>
      </c>
      <c r="L634" s="9">
        <v>4</v>
      </c>
      <c r="M634" s="9">
        <f>AVERAGEIF(F634:F1983,F634,K634:K1983)</f>
        <v>3.8</v>
      </c>
      <c r="N634" s="4">
        <v>11213</v>
      </c>
      <c r="O634" s="4">
        <f t="shared" si="48"/>
        <v>15.389090096697407</v>
      </c>
      <c r="P634" s="18">
        <f t="shared" si="49"/>
        <v>23536087</v>
      </c>
      <c r="Q634" s="15" t="str" cm="1">
        <f t="array" ref="Q634">_xlfn.IFS(G634&lt;200,"&lt;₹200",G634&lt;=500,"₹200-₹500",G634&gt;500,"&gt;₹500")</f>
        <v>&gt;₹500</v>
      </c>
      <c r="R634" t="s">
        <v>6898</v>
      </c>
      <c r="S634" t="s">
        <v>6902</v>
      </c>
      <c r="T634" t="s">
        <v>6903</v>
      </c>
    </row>
    <row r="635" spans="1:20" x14ac:dyDescent="0.25">
      <c r="A635" t="s">
        <v>12141</v>
      </c>
      <c r="B635" t="s">
        <v>12142</v>
      </c>
      <c r="C635" t="s">
        <v>13156</v>
      </c>
      <c r="D635" t="s">
        <v>13247</v>
      </c>
      <c r="E635" t="s">
        <v>13254</v>
      </c>
      <c r="F635" t="s">
        <v>13255</v>
      </c>
      <c r="G635" s="17">
        <v>889</v>
      </c>
      <c r="H635" s="17">
        <v>1295</v>
      </c>
      <c r="I635" s="8">
        <v>0.31</v>
      </c>
      <c r="J635" s="8" t="str">
        <f t="shared" si="47"/>
        <v>No</v>
      </c>
      <c r="K635" s="9">
        <v>4.3</v>
      </c>
      <c r="L635" s="9">
        <v>4</v>
      </c>
      <c r="M635" s="9">
        <f>AVERAGEIF(F635:F1985,F635,K635:K1985)</f>
        <v>4.0422222222222217</v>
      </c>
      <c r="N635" s="4">
        <v>6400</v>
      </c>
      <c r="O635" s="4">
        <f t="shared" si="48"/>
        <v>15.385699550375872</v>
      </c>
      <c r="P635" s="18">
        <f t="shared" si="49"/>
        <v>5689600</v>
      </c>
      <c r="Q635" s="15" t="str" cm="1">
        <f t="array" ref="Q635">_xlfn.IFS(G635&lt;200,"&lt;₹200",G635&lt;=500,"₹200-₹500",G635&gt;500,"&gt;₹500")</f>
        <v>&gt;₹500</v>
      </c>
      <c r="R635" t="s">
        <v>12143</v>
      </c>
      <c r="S635" t="s">
        <v>12147</v>
      </c>
      <c r="T635" t="s">
        <v>12148</v>
      </c>
    </row>
    <row r="636" spans="1:20" x14ac:dyDescent="0.25">
      <c r="A636" t="s">
        <v>11437</v>
      </c>
      <c r="B636" t="s">
        <v>11438</v>
      </c>
      <c r="C636" t="s">
        <v>13156</v>
      </c>
      <c r="D636" t="s">
        <v>13247</v>
      </c>
      <c r="E636" t="s">
        <v>13287</v>
      </c>
      <c r="F636" t="s">
        <v>13289</v>
      </c>
      <c r="G636" s="17">
        <v>649</v>
      </c>
      <c r="H636" s="17">
        <v>670</v>
      </c>
      <c r="I636" s="8">
        <v>0.03</v>
      </c>
      <c r="J636" s="8" t="str">
        <f t="shared" si="47"/>
        <v>No</v>
      </c>
      <c r="K636" s="9">
        <v>4.0999999999999996</v>
      </c>
      <c r="L636" s="9">
        <v>4</v>
      </c>
      <c r="M636" s="9">
        <f>AVERAGEIF(F636:F1986,F636,K636:K1986)</f>
        <v>3.9499999999999997</v>
      </c>
      <c r="N636" s="4">
        <v>7786</v>
      </c>
      <c r="O636" s="4">
        <f t="shared" si="48"/>
        <v>15.370912190049783</v>
      </c>
      <c r="P636" s="18">
        <f t="shared" si="49"/>
        <v>5053114</v>
      </c>
      <c r="Q636" s="15" t="str" cm="1">
        <f t="array" ref="Q636">_xlfn.IFS(G636&lt;200,"&lt;₹200",G636&lt;=500,"₹200-₹500",G636&gt;500,"&gt;₹500")</f>
        <v>&gt;₹500</v>
      </c>
      <c r="R636" t="s">
        <v>11439</v>
      </c>
      <c r="S636" t="s">
        <v>11443</v>
      </c>
      <c r="T636" t="s">
        <v>11444</v>
      </c>
    </row>
    <row r="637" spans="1:20" x14ac:dyDescent="0.25">
      <c r="A637" t="s">
        <v>7608</v>
      </c>
      <c r="B637" t="s">
        <v>7609</v>
      </c>
      <c r="C637" t="s">
        <v>13075</v>
      </c>
      <c r="D637" t="s">
        <v>13098</v>
      </c>
      <c r="E637" t="s">
        <v>13108</v>
      </c>
      <c r="F637" t="s">
        <v>13225</v>
      </c>
      <c r="G637" s="17">
        <v>4999</v>
      </c>
      <c r="H637" s="17">
        <v>12499</v>
      </c>
      <c r="I637" s="8">
        <v>0.6</v>
      </c>
      <c r="J637" s="8" t="str">
        <f t="shared" si="47"/>
        <v>Yes</v>
      </c>
      <c r="K637" s="9">
        <v>4.2</v>
      </c>
      <c r="L637" s="9">
        <v>4</v>
      </c>
      <c r="M637" s="9">
        <f>AVERAGEIF(F637:F1986,F637,K637:K1986)</f>
        <v>4.2</v>
      </c>
      <c r="N637" s="4">
        <v>4541</v>
      </c>
      <c r="O637" s="4">
        <f t="shared" si="48"/>
        <v>15.36043794551161</v>
      </c>
      <c r="P637" s="18">
        <f t="shared" si="49"/>
        <v>22700459</v>
      </c>
      <c r="Q637" s="15" t="str" cm="1">
        <f t="array" ref="Q637">_xlfn.IFS(G637&lt;200,"&lt;₹200",G637&lt;=500,"₹200-₹500",G637&gt;500,"&gt;₹500")</f>
        <v>&gt;₹500</v>
      </c>
      <c r="R637" t="s">
        <v>7611</v>
      </c>
      <c r="S637" t="s">
        <v>7615</v>
      </c>
      <c r="T637" t="s">
        <v>7616</v>
      </c>
    </row>
    <row r="638" spans="1:20" x14ac:dyDescent="0.25">
      <c r="A638" t="s">
        <v>8132</v>
      </c>
      <c r="B638" t="s">
        <v>8133</v>
      </c>
      <c r="C638" t="s">
        <v>13084</v>
      </c>
      <c r="D638" t="s">
        <v>13085</v>
      </c>
      <c r="E638" t="s">
        <v>13136</v>
      </c>
      <c r="F638" t="s">
        <v>13215</v>
      </c>
      <c r="G638" s="17">
        <v>1699</v>
      </c>
      <c r="H638" s="17">
        <v>3499</v>
      </c>
      <c r="I638" s="8">
        <v>0.51</v>
      </c>
      <c r="J638" s="8" t="str">
        <f t="shared" si="47"/>
        <v>Yes</v>
      </c>
      <c r="K638" s="9">
        <v>3.6</v>
      </c>
      <c r="L638" s="9">
        <v>4</v>
      </c>
      <c r="M638" s="9">
        <f>AVERAGEIF(F638:F1987,F638,K638:K1987)</f>
        <v>3.95</v>
      </c>
      <c r="N638" s="4">
        <v>7689</v>
      </c>
      <c r="O638" s="4">
        <f t="shared" si="48"/>
        <v>15.349409042215653</v>
      </c>
      <c r="P638" s="18">
        <f t="shared" si="49"/>
        <v>13063611</v>
      </c>
      <c r="Q638" s="15" t="str" cm="1">
        <f t="array" ref="Q638">_xlfn.IFS(G638&lt;200,"&lt;₹200",G638&lt;=500,"₹200-₹500",G638&gt;500,"&gt;₹500")</f>
        <v>&gt;₹500</v>
      </c>
      <c r="R638" t="s">
        <v>8134</v>
      </c>
      <c r="S638" t="s">
        <v>8138</v>
      </c>
      <c r="T638" t="s">
        <v>8139</v>
      </c>
    </row>
    <row r="639" spans="1:20" x14ac:dyDescent="0.25">
      <c r="A639" t="s">
        <v>6460</v>
      </c>
      <c r="B639" t="s">
        <v>6461</v>
      </c>
      <c r="C639" t="s">
        <v>13084</v>
      </c>
      <c r="D639" t="s">
        <v>13085</v>
      </c>
      <c r="E639" t="s">
        <v>13136</v>
      </c>
      <c r="F639" t="s">
        <v>13144</v>
      </c>
      <c r="G639" s="17">
        <v>549</v>
      </c>
      <c r="H639" s="17">
        <v>1999</v>
      </c>
      <c r="I639" s="8">
        <v>0.73</v>
      </c>
      <c r="J639" s="8" t="str">
        <f t="shared" si="47"/>
        <v>Yes</v>
      </c>
      <c r="K639" s="9">
        <v>3.6</v>
      </c>
      <c r="L639" s="9">
        <v>4</v>
      </c>
      <c r="M639" s="9">
        <f>AVERAGEIF(F639:F1988,F639,K639:K1988)</f>
        <v>4.0299999999999994</v>
      </c>
      <c r="N639" s="4">
        <v>6422</v>
      </c>
      <c r="O639" s="4">
        <f t="shared" si="48"/>
        <v>15.345183825716823</v>
      </c>
      <c r="P639" s="18">
        <f t="shared" si="49"/>
        <v>3525678</v>
      </c>
      <c r="Q639" s="15" t="str" cm="1">
        <f t="array" ref="Q639">_xlfn.IFS(G639&lt;200,"&lt;₹200",G639&lt;=500,"₹200-₹500",G639&gt;500,"&gt;₹500")</f>
        <v>&gt;₹500</v>
      </c>
      <c r="R639" t="s">
        <v>6462</v>
      </c>
      <c r="S639" t="s">
        <v>6466</v>
      </c>
      <c r="T639" t="s">
        <v>6467</v>
      </c>
    </row>
    <row r="640" spans="1:20" x14ac:dyDescent="0.25">
      <c r="A640" t="s">
        <v>7223</v>
      </c>
      <c r="B640" t="s">
        <v>7224</v>
      </c>
      <c r="C640" t="s">
        <v>13084</v>
      </c>
      <c r="D640" t="s">
        <v>13085</v>
      </c>
      <c r="E640" t="s">
        <v>13141</v>
      </c>
      <c r="F640" t="s">
        <v>13142</v>
      </c>
      <c r="G640" s="17">
        <v>1439</v>
      </c>
      <c r="H640" s="17">
        <v>2890</v>
      </c>
      <c r="I640" s="8">
        <v>0.5</v>
      </c>
      <c r="J640" s="8" t="str">
        <f t="shared" si="47"/>
        <v>Yes</v>
      </c>
      <c r="K640" s="9">
        <v>4.5</v>
      </c>
      <c r="L640" s="9">
        <v>5</v>
      </c>
      <c r="M640" s="9">
        <f>AVERAGEIF(F640:F1989,F640,K640:K1989)</f>
        <v>4.2444444444444445</v>
      </c>
      <c r="N640" s="4">
        <v>4099</v>
      </c>
      <c r="O640" s="4">
        <f t="shared" si="48"/>
        <v>15.334260369632656</v>
      </c>
      <c r="P640" s="18">
        <f t="shared" si="49"/>
        <v>5898461</v>
      </c>
      <c r="Q640" s="15" t="str" cm="1">
        <f t="array" ref="Q640">_xlfn.IFS(G640&lt;200,"&lt;₹200",G640&lt;=500,"₹200-₹500",G640&gt;500,"&gt;₹500")</f>
        <v>&gt;₹500</v>
      </c>
      <c r="R640" t="s">
        <v>7225</v>
      </c>
      <c r="S640" t="s">
        <v>7229</v>
      </c>
      <c r="T640" t="s">
        <v>7230</v>
      </c>
    </row>
    <row r="641" spans="1:20" x14ac:dyDescent="0.25">
      <c r="A641" t="s">
        <v>11696</v>
      </c>
      <c r="B641" t="s">
        <v>11697</v>
      </c>
      <c r="C641" t="s">
        <v>13156</v>
      </c>
      <c r="D641" t="s">
        <v>13247</v>
      </c>
      <c r="E641" t="s">
        <v>13248</v>
      </c>
      <c r="F641" t="s">
        <v>13261</v>
      </c>
      <c r="G641" s="17">
        <v>765</v>
      </c>
      <c r="H641" s="17">
        <v>970</v>
      </c>
      <c r="I641" s="8">
        <v>0.21</v>
      </c>
      <c r="J641" s="8" t="str">
        <f t="shared" si="47"/>
        <v>No</v>
      </c>
      <c r="K641" s="9">
        <v>4.2</v>
      </c>
      <c r="L641" s="9">
        <v>4</v>
      </c>
      <c r="M641" s="9">
        <f>AVERAGEIF(F641:F1991,F641,K641:K1991)</f>
        <v>4.0538461538461537</v>
      </c>
      <c r="N641" s="4">
        <v>6055</v>
      </c>
      <c r="O641" s="4">
        <f t="shared" si="48"/>
        <v>15.332399628009943</v>
      </c>
      <c r="P641" s="18">
        <f t="shared" si="49"/>
        <v>4632075</v>
      </c>
      <c r="Q641" s="15" t="str" cm="1">
        <f t="array" ref="Q641">_xlfn.IFS(G641&lt;200,"&lt;₹200",G641&lt;=500,"₹200-₹500",G641&gt;500,"&gt;₹500")</f>
        <v>&gt;₹500</v>
      </c>
      <c r="R641" t="s">
        <v>11698</v>
      </c>
      <c r="S641" t="s">
        <v>11702</v>
      </c>
      <c r="T641" t="s">
        <v>11703</v>
      </c>
    </row>
    <row r="642" spans="1:20" x14ac:dyDescent="0.25">
      <c r="A642" t="s">
        <v>12752</v>
      </c>
      <c r="B642" t="s">
        <v>12753</v>
      </c>
      <c r="C642" t="s">
        <v>13156</v>
      </c>
      <c r="D642" t="s">
        <v>13247</v>
      </c>
      <c r="E642" t="s">
        <v>13248</v>
      </c>
      <c r="F642" t="s">
        <v>13267</v>
      </c>
      <c r="G642" s="17">
        <v>6790</v>
      </c>
      <c r="H642" s="17">
        <v>10995</v>
      </c>
      <c r="I642" s="8">
        <v>0.38</v>
      </c>
      <c r="J642" s="8" t="str">
        <f t="shared" ref="J642:J705" si="52">IF(I642&gt;=50%,"Yes","No")</f>
        <v>No</v>
      </c>
      <c r="K642" s="9">
        <v>4.5</v>
      </c>
      <c r="L642" s="9">
        <v>5</v>
      </c>
      <c r="M642" s="9">
        <f>AVERAGEIF(F642:F1992,F642,K642:K1992)</f>
        <v>4.375</v>
      </c>
      <c r="N642" s="4">
        <v>3192</v>
      </c>
      <c r="O642" s="4">
        <f t="shared" ref="O642:O705" si="53">M642*LOG10(N642+1)</f>
        <v>15.330870268610072</v>
      </c>
      <c r="P642" s="18">
        <f t="shared" ref="P642:P705" si="54">G642*N642</f>
        <v>21673680</v>
      </c>
      <c r="Q642" s="15" t="str" cm="1">
        <f t="array" ref="Q642">_xlfn.IFS(G642&lt;200,"&lt;₹200",G642&lt;=500,"₹200-₹500",G642&gt;500,"&gt;₹500")</f>
        <v>&gt;₹500</v>
      </c>
      <c r="R642" t="s">
        <v>12754</v>
      </c>
      <c r="S642" t="s">
        <v>12758</v>
      </c>
      <c r="T642" t="s">
        <v>12759</v>
      </c>
    </row>
    <row r="643" spans="1:20" x14ac:dyDescent="0.25">
      <c r="A643" t="s">
        <v>803</v>
      </c>
      <c r="B643" t="s">
        <v>804</v>
      </c>
      <c r="C643" t="s">
        <v>13075</v>
      </c>
      <c r="D643" t="s">
        <v>13091</v>
      </c>
      <c r="E643" t="s">
        <v>13093</v>
      </c>
      <c r="F643" t="s">
        <v>13094</v>
      </c>
      <c r="G643" s="17">
        <v>27999</v>
      </c>
      <c r="H643" s="17">
        <v>40990</v>
      </c>
      <c r="I643" s="8">
        <v>0.32</v>
      </c>
      <c r="J643" s="8" t="str">
        <f t="shared" si="52"/>
        <v>No</v>
      </c>
      <c r="K643" s="9">
        <v>4.3</v>
      </c>
      <c r="L643" s="9">
        <v>4</v>
      </c>
      <c r="M643" s="9">
        <f t="shared" ref="M643:M650" si="55">AVERAGEIF(F643:F1992,F643,K643:K1992)</f>
        <v>4.1733333333333329</v>
      </c>
      <c r="N643" s="4">
        <v>4703</v>
      </c>
      <c r="O643" s="4">
        <f t="shared" si="53"/>
        <v>15.326430253204128</v>
      </c>
      <c r="P643" s="18">
        <f t="shared" si="54"/>
        <v>131679297</v>
      </c>
      <c r="Q643" s="15" t="str" cm="1">
        <f t="array" ref="Q643">_xlfn.IFS(G643&lt;200,"&lt;₹200",G643&lt;=500,"₹200-₹500",G643&gt;500,"&gt;₹500")</f>
        <v>&gt;₹500</v>
      </c>
      <c r="R643" t="s">
        <v>805</v>
      </c>
      <c r="S643" t="s">
        <v>249</v>
      </c>
      <c r="T643" t="s">
        <v>13024</v>
      </c>
    </row>
    <row r="644" spans="1:20" x14ac:dyDescent="0.25">
      <c r="A644" t="s">
        <v>1182</v>
      </c>
      <c r="B644" t="s">
        <v>1183</v>
      </c>
      <c r="C644" t="s">
        <v>13075</v>
      </c>
      <c r="D644" t="s">
        <v>13091</v>
      </c>
      <c r="E644" t="s">
        <v>13093</v>
      </c>
      <c r="F644" t="s">
        <v>13094</v>
      </c>
      <c r="G644" s="17">
        <v>23999</v>
      </c>
      <c r="H644" s="17">
        <v>34990</v>
      </c>
      <c r="I644" s="8">
        <v>0.31</v>
      </c>
      <c r="J644" s="8" t="str">
        <f t="shared" si="52"/>
        <v>No</v>
      </c>
      <c r="K644" s="9">
        <v>4.3</v>
      </c>
      <c r="L644" s="9">
        <v>4</v>
      </c>
      <c r="M644" s="9">
        <f t="shared" si="55"/>
        <v>4.1689655172413786</v>
      </c>
      <c r="N644" s="4">
        <v>4703</v>
      </c>
      <c r="O644" s="4">
        <f t="shared" si="53"/>
        <v>15.310389591376934</v>
      </c>
      <c r="P644" s="18">
        <f t="shared" si="54"/>
        <v>112867297</v>
      </c>
      <c r="Q644" s="15" t="str" cm="1">
        <f t="array" ref="Q644">_xlfn.IFS(G644&lt;200,"&lt;₹200",G644&lt;=500,"₹200-₹500",G644&gt;500,"&gt;₹500")</f>
        <v>&gt;₹500</v>
      </c>
      <c r="R644" t="s">
        <v>805</v>
      </c>
      <c r="S644" t="s">
        <v>249</v>
      </c>
      <c r="T644" t="s">
        <v>13024</v>
      </c>
    </row>
    <row r="645" spans="1:20" x14ac:dyDescent="0.25">
      <c r="A645" t="s">
        <v>5657</v>
      </c>
      <c r="B645" t="s">
        <v>5658</v>
      </c>
      <c r="C645" t="s">
        <v>13075</v>
      </c>
      <c r="D645" t="s">
        <v>13122</v>
      </c>
      <c r="E645" t="s">
        <v>13123</v>
      </c>
      <c r="F645" t="s">
        <v>13124</v>
      </c>
      <c r="G645" s="17">
        <v>1598</v>
      </c>
      <c r="H645" s="17">
        <v>2990</v>
      </c>
      <c r="I645" s="8">
        <v>0.47</v>
      </c>
      <c r="J645" s="8" t="str">
        <f t="shared" si="52"/>
        <v>No</v>
      </c>
      <c r="K645" s="9">
        <v>3.8</v>
      </c>
      <c r="L645" s="9">
        <v>4</v>
      </c>
      <c r="M645" s="9">
        <f t="shared" si="55"/>
        <v>3.7866666666666671</v>
      </c>
      <c r="N645" s="4">
        <v>11015</v>
      </c>
      <c r="O645" s="4">
        <f t="shared" si="53"/>
        <v>15.30579727118238</v>
      </c>
      <c r="P645" s="18">
        <f t="shared" si="54"/>
        <v>17601970</v>
      </c>
      <c r="Q645" s="15" t="str" cm="1">
        <f t="array" ref="Q645">_xlfn.IFS(G645&lt;200,"&lt;₹200",G645&lt;=500,"₹200-₹500",G645&gt;500,"&gt;₹500")</f>
        <v>&gt;₹500</v>
      </c>
      <c r="R645" t="s">
        <v>5659</v>
      </c>
      <c r="S645" t="s">
        <v>5663</v>
      </c>
      <c r="T645" t="s">
        <v>5664</v>
      </c>
    </row>
    <row r="646" spans="1:20" x14ac:dyDescent="0.25">
      <c r="A646" t="s">
        <v>6271</v>
      </c>
      <c r="B646" t="s">
        <v>6272</v>
      </c>
      <c r="C646" t="s">
        <v>13152</v>
      </c>
      <c r="D646" t="s">
        <v>13153</v>
      </c>
      <c r="E646" t="s">
        <v>13154</v>
      </c>
      <c r="F646" t="s">
        <v>13155</v>
      </c>
      <c r="G646" s="17">
        <v>252</v>
      </c>
      <c r="H646" s="17">
        <v>315</v>
      </c>
      <c r="I646" s="8">
        <v>0.2</v>
      </c>
      <c r="J646" s="8" t="str">
        <f t="shared" si="52"/>
        <v>No</v>
      </c>
      <c r="K646" s="9">
        <v>4.5</v>
      </c>
      <c r="L646" s="9">
        <v>5</v>
      </c>
      <c r="M646" s="9">
        <f t="shared" si="55"/>
        <v>4.2769230769230777</v>
      </c>
      <c r="N646" s="4">
        <v>3785</v>
      </c>
      <c r="O646" s="4">
        <f t="shared" si="53"/>
        <v>15.303603222715729</v>
      </c>
      <c r="P646" s="18">
        <f t="shared" si="54"/>
        <v>953820</v>
      </c>
      <c r="Q646" s="15" t="str" cm="1">
        <f t="array" ref="Q646">_xlfn.IFS(G646&lt;200,"&lt;₹200",G646&lt;=500,"₹200-₹500",G646&gt;500,"&gt;₹500")</f>
        <v>₹200-₹500</v>
      </c>
      <c r="R646" t="s">
        <v>6274</v>
      </c>
      <c r="S646" t="s">
        <v>6278</v>
      </c>
      <c r="T646" t="s">
        <v>6279</v>
      </c>
    </row>
    <row r="647" spans="1:20" x14ac:dyDescent="0.25">
      <c r="A647" t="s">
        <v>243</v>
      </c>
      <c r="B647" t="s">
        <v>244</v>
      </c>
      <c r="C647" t="s">
        <v>13075</v>
      </c>
      <c r="D647" t="s">
        <v>13091</v>
      </c>
      <c r="E647" t="s">
        <v>13093</v>
      </c>
      <c r="F647" t="s">
        <v>13094</v>
      </c>
      <c r="G647" s="17">
        <v>11499</v>
      </c>
      <c r="H647" s="17">
        <v>19990</v>
      </c>
      <c r="I647" s="8">
        <v>0.42</v>
      </c>
      <c r="J647" s="8" t="str">
        <f t="shared" si="52"/>
        <v>No</v>
      </c>
      <c r="K647" s="9">
        <v>4.3</v>
      </c>
      <c r="L647" s="9">
        <v>4</v>
      </c>
      <c r="M647" s="9">
        <f t="shared" si="55"/>
        <v>4.1642857142857137</v>
      </c>
      <c r="N647" s="4">
        <v>4703</v>
      </c>
      <c r="O647" s="4">
        <f t="shared" si="53"/>
        <v>15.293203167990654</v>
      </c>
      <c r="P647" s="18">
        <f t="shared" si="54"/>
        <v>54079797</v>
      </c>
      <c r="Q647" s="15" t="str" cm="1">
        <f t="array" ref="Q647">_xlfn.IFS(G647&lt;200,"&lt;₹200",G647&lt;=500,"₹200-₹500",G647&gt;500,"&gt;₹500")</f>
        <v>&gt;₹500</v>
      </c>
      <c r="R647" t="s">
        <v>245</v>
      </c>
      <c r="S647" t="s">
        <v>249</v>
      </c>
      <c r="T647" t="s">
        <v>13024</v>
      </c>
    </row>
    <row r="648" spans="1:20" x14ac:dyDescent="0.25">
      <c r="A648" t="s">
        <v>10174</v>
      </c>
      <c r="B648" t="s">
        <v>10175</v>
      </c>
      <c r="C648" t="s">
        <v>13156</v>
      </c>
      <c r="D648" t="s">
        <v>13250</v>
      </c>
      <c r="E648" t="s">
        <v>13295</v>
      </c>
      <c r="F648" t="s">
        <v>13296</v>
      </c>
      <c r="G648" s="17">
        <v>14400</v>
      </c>
      <c r="H648" s="17">
        <v>59900</v>
      </c>
      <c r="I648" s="8">
        <v>0.76</v>
      </c>
      <c r="J648" s="8" t="str">
        <f t="shared" si="52"/>
        <v>Yes</v>
      </c>
      <c r="K648" s="9">
        <v>4.4000000000000004</v>
      </c>
      <c r="L648" s="9">
        <v>4</v>
      </c>
      <c r="M648" s="9">
        <f t="shared" si="55"/>
        <v>4.2666666666666666</v>
      </c>
      <c r="N648" s="4">
        <v>3837</v>
      </c>
      <c r="O648" s="4">
        <f t="shared" si="53"/>
        <v>15.292181207037665</v>
      </c>
      <c r="P648" s="18">
        <f t="shared" si="54"/>
        <v>55252800</v>
      </c>
      <c r="Q648" s="15" t="str" cm="1">
        <f t="array" ref="Q648">_xlfn.IFS(G648&lt;200,"&lt;₹200",G648&lt;=500,"₹200-₹500",G648&gt;500,"&gt;₹500")</f>
        <v>&gt;₹500</v>
      </c>
      <c r="R648" t="s">
        <v>10176</v>
      </c>
      <c r="S648" t="s">
        <v>10180</v>
      </c>
      <c r="T648" t="s">
        <v>10181</v>
      </c>
    </row>
    <row r="649" spans="1:20" x14ac:dyDescent="0.25">
      <c r="A649" t="s">
        <v>3876</v>
      </c>
      <c r="B649" t="s">
        <v>3877</v>
      </c>
      <c r="C649" t="s">
        <v>13075</v>
      </c>
      <c r="D649" t="s">
        <v>13113</v>
      </c>
      <c r="E649" t="s">
        <v>13114</v>
      </c>
      <c r="F649" t="s">
        <v>13115</v>
      </c>
      <c r="G649" s="17">
        <v>337</v>
      </c>
      <c r="H649" s="17">
        <v>699</v>
      </c>
      <c r="I649" s="8">
        <v>0.52</v>
      </c>
      <c r="J649" s="8" t="str">
        <f t="shared" si="52"/>
        <v>Yes</v>
      </c>
      <c r="K649" s="9">
        <v>4.2</v>
      </c>
      <c r="L649" s="9">
        <v>4</v>
      </c>
      <c r="M649" s="9">
        <f t="shared" si="55"/>
        <v>4.1333333333333329</v>
      </c>
      <c r="N649" s="4">
        <v>4969</v>
      </c>
      <c r="O649" s="4">
        <f t="shared" si="53"/>
        <v>15.278273073431103</v>
      </c>
      <c r="P649" s="18">
        <f t="shared" si="54"/>
        <v>1674553</v>
      </c>
      <c r="Q649" s="15" t="str" cm="1">
        <f t="array" ref="Q649">_xlfn.IFS(G649&lt;200,"&lt;₹200",G649&lt;=500,"₹200-₹500",G649&gt;500,"&gt;₹500")</f>
        <v>₹200-₹500</v>
      </c>
      <c r="R649" t="s">
        <v>3878</v>
      </c>
      <c r="S649" t="s">
        <v>3882</v>
      </c>
      <c r="T649" t="s">
        <v>3883</v>
      </c>
    </row>
    <row r="650" spans="1:20" x14ac:dyDescent="0.25">
      <c r="A650" t="s">
        <v>7367</v>
      </c>
      <c r="B650" t="s">
        <v>7368</v>
      </c>
      <c r="C650" t="s">
        <v>13084</v>
      </c>
      <c r="D650" t="s">
        <v>13085</v>
      </c>
      <c r="E650" t="s">
        <v>13141</v>
      </c>
      <c r="F650" t="s">
        <v>13171</v>
      </c>
      <c r="G650" s="17">
        <v>425</v>
      </c>
      <c r="H650" s="17">
        <v>899</v>
      </c>
      <c r="I650" s="8">
        <v>0.53</v>
      </c>
      <c r="J650" s="8" t="str">
        <f t="shared" si="52"/>
        <v>Yes</v>
      </c>
      <c r="K650" s="9">
        <v>4.5</v>
      </c>
      <c r="L650" s="9">
        <v>5</v>
      </c>
      <c r="M650" s="9">
        <f t="shared" si="55"/>
        <v>4.3600000000000003</v>
      </c>
      <c r="N650" s="4">
        <v>4219</v>
      </c>
      <c r="O650" s="4">
        <f t="shared" si="53"/>
        <v>15.806362286192899</v>
      </c>
      <c r="P650" s="18">
        <f t="shared" si="54"/>
        <v>1793075</v>
      </c>
      <c r="Q650" s="15" t="str" cm="1">
        <f t="array" ref="Q650">_xlfn.IFS(G650&lt;200,"&lt;₹200",G650&lt;=500,"₹200-₹500",G650&gt;500,"&gt;₹500")</f>
        <v>₹200-₹500</v>
      </c>
      <c r="R650" t="s">
        <v>7369</v>
      </c>
      <c r="S650" t="s">
        <v>7373</v>
      </c>
      <c r="T650" t="s">
        <v>7374</v>
      </c>
    </row>
    <row r="651" spans="1:20" x14ac:dyDescent="0.25">
      <c r="A651" t="s">
        <v>11315</v>
      </c>
      <c r="B651" t="s">
        <v>11316</v>
      </c>
      <c r="C651" t="s">
        <v>13156</v>
      </c>
      <c r="D651" t="s">
        <v>13250</v>
      </c>
      <c r="E651" t="s">
        <v>13277</v>
      </c>
      <c r="F651" t="s">
        <v>13278</v>
      </c>
      <c r="G651" s="17">
        <v>1099</v>
      </c>
      <c r="H651" s="17">
        <v>1990</v>
      </c>
      <c r="I651" s="8">
        <v>0.45</v>
      </c>
      <c r="J651" s="8" t="str">
        <f t="shared" si="52"/>
        <v>No</v>
      </c>
      <c r="K651" s="9">
        <v>3.9</v>
      </c>
      <c r="L651" s="9">
        <v>4</v>
      </c>
      <c r="M651" s="9">
        <f>AVERAGEIF(F651:F2001,F651,K651:K2001)</f>
        <v>4.05</v>
      </c>
      <c r="N651" s="4">
        <v>5911</v>
      </c>
      <c r="O651" s="4">
        <f t="shared" si="53"/>
        <v>15.275524422816416</v>
      </c>
      <c r="P651" s="18">
        <f t="shared" si="54"/>
        <v>6496189</v>
      </c>
      <c r="Q651" s="15" t="str" cm="1">
        <f t="array" ref="Q651">_xlfn.IFS(G651&lt;200,"&lt;₹200",G651&lt;=500,"₹200-₹500",G651&gt;500,"&gt;₹500")</f>
        <v>&gt;₹500</v>
      </c>
      <c r="R651" t="s">
        <v>11317</v>
      </c>
      <c r="S651" t="s">
        <v>11321</v>
      </c>
      <c r="T651" t="s">
        <v>11322</v>
      </c>
    </row>
    <row r="652" spans="1:20" x14ac:dyDescent="0.25">
      <c r="A652" t="s">
        <v>1531</v>
      </c>
      <c r="B652" t="s">
        <v>1532</v>
      </c>
      <c r="C652" t="s">
        <v>13075</v>
      </c>
      <c r="D652" t="s">
        <v>13091</v>
      </c>
      <c r="E652" t="s">
        <v>13093</v>
      </c>
      <c r="F652" t="s">
        <v>13094</v>
      </c>
      <c r="G652" s="17">
        <v>32999</v>
      </c>
      <c r="H652" s="17">
        <v>47990</v>
      </c>
      <c r="I652" s="8">
        <v>0.31</v>
      </c>
      <c r="J652" s="8" t="str">
        <f t="shared" si="52"/>
        <v>No</v>
      </c>
      <c r="K652" s="9">
        <v>4.3</v>
      </c>
      <c r="L652" s="9">
        <v>4</v>
      </c>
      <c r="M652" s="9">
        <f t="shared" ref="M652:M658" si="56">AVERAGEIF(F652:F2001,F652,K652:K2001)</f>
        <v>4.159259259259259</v>
      </c>
      <c r="N652" s="4">
        <v>4703</v>
      </c>
      <c r="O652" s="4">
        <f t="shared" si="53"/>
        <v>15.274743676205393</v>
      </c>
      <c r="P652" s="18">
        <f t="shared" si="54"/>
        <v>155194297</v>
      </c>
      <c r="Q652" s="15" t="str" cm="1">
        <f t="array" ref="Q652">_xlfn.IFS(G652&lt;200,"&lt;₹200",G652&lt;=500,"₹200-₹500",G652&gt;500,"&gt;₹500")</f>
        <v>&gt;₹500</v>
      </c>
      <c r="R652" t="s">
        <v>805</v>
      </c>
      <c r="S652" t="s">
        <v>249</v>
      </c>
      <c r="T652" t="s">
        <v>13024</v>
      </c>
    </row>
    <row r="653" spans="1:20" x14ac:dyDescent="0.25">
      <c r="A653" t="s">
        <v>7213</v>
      </c>
      <c r="B653" t="s">
        <v>7214</v>
      </c>
      <c r="C653" t="s">
        <v>13075</v>
      </c>
      <c r="D653" t="s">
        <v>13111</v>
      </c>
      <c r="E653" t="s">
        <v>13112</v>
      </c>
      <c r="F653" t="s">
        <v>13112</v>
      </c>
      <c r="G653" s="17">
        <v>2499</v>
      </c>
      <c r="H653" s="17">
        <v>9999</v>
      </c>
      <c r="I653" s="8">
        <v>0.75</v>
      </c>
      <c r="J653" s="8" t="str">
        <f t="shared" si="52"/>
        <v>Yes</v>
      </c>
      <c r="K653" s="9">
        <v>4</v>
      </c>
      <c r="L653" s="9">
        <v>4</v>
      </c>
      <c r="M653" s="9">
        <f t="shared" si="56"/>
        <v>3.8565217391304345</v>
      </c>
      <c r="N653" s="4">
        <v>9090</v>
      </c>
      <c r="O653" s="4">
        <f t="shared" si="53"/>
        <v>15.266471914945425</v>
      </c>
      <c r="P653" s="18">
        <f t="shared" si="54"/>
        <v>22715910</v>
      </c>
      <c r="Q653" s="15" t="str" cm="1">
        <f t="array" ref="Q653">_xlfn.IFS(G653&lt;200,"&lt;₹200",G653&lt;=500,"₹200-₹500",G653&gt;500,"&gt;₹500")</f>
        <v>&gt;₹500</v>
      </c>
      <c r="R653" t="s">
        <v>7215</v>
      </c>
      <c r="S653" t="s">
        <v>7219</v>
      </c>
      <c r="T653" t="s">
        <v>7220</v>
      </c>
    </row>
    <row r="654" spans="1:20" x14ac:dyDescent="0.25">
      <c r="A654" t="s">
        <v>2330</v>
      </c>
      <c r="B654" t="s">
        <v>2331</v>
      </c>
      <c r="C654" t="s">
        <v>13075</v>
      </c>
      <c r="D654" t="s">
        <v>13091</v>
      </c>
      <c r="E654" t="s">
        <v>13093</v>
      </c>
      <c r="F654" t="s">
        <v>13094</v>
      </c>
      <c r="G654" s="17">
        <v>18999</v>
      </c>
      <c r="H654" s="17">
        <v>24990</v>
      </c>
      <c r="I654" s="8">
        <v>0.24</v>
      </c>
      <c r="J654" s="8" t="str">
        <f t="shared" si="52"/>
        <v>No</v>
      </c>
      <c r="K654" s="9">
        <v>4.3</v>
      </c>
      <c r="L654" s="9">
        <v>4</v>
      </c>
      <c r="M654" s="9">
        <f t="shared" si="56"/>
        <v>4.1538461538461542</v>
      </c>
      <c r="N654" s="4">
        <v>4702</v>
      </c>
      <c r="O654" s="4">
        <f t="shared" si="53"/>
        <v>15.254480680945253</v>
      </c>
      <c r="P654" s="18">
        <f t="shared" si="54"/>
        <v>89333298</v>
      </c>
      <c r="Q654" s="15" t="str" cm="1">
        <f t="array" ref="Q654">_xlfn.IFS(G654&lt;200,"&lt;₹200",G654&lt;=500,"₹200-₹500",G654&gt;500,"&gt;₹500")</f>
        <v>&gt;₹500</v>
      </c>
      <c r="R654" t="s">
        <v>2332</v>
      </c>
      <c r="S654" t="s">
        <v>249</v>
      </c>
      <c r="T654" t="s">
        <v>13024</v>
      </c>
    </row>
    <row r="655" spans="1:20" x14ac:dyDescent="0.25">
      <c r="A655" t="s">
        <v>9569</v>
      </c>
      <c r="B655" t="s">
        <v>9570</v>
      </c>
      <c r="C655" t="s">
        <v>13156</v>
      </c>
      <c r="D655" t="s">
        <v>13247</v>
      </c>
      <c r="E655" t="s">
        <v>13248</v>
      </c>
      <c r="F655" t="s">
        <v>13281</v>
      </c>
      <c r="G655" s="17">
        <v>1099</v>
      </c>
      <c r="H655" s="17">
        <v>1795</v>
      </c>
      <c r="I655" s="8">
        <v>0.39</v>
      </c>
      <c r="J655" s="8" t="str">
        <f t="shared" si="52"/>
        <v>No</v>
      </c>
      <c r="K655" s="9">
        <v>4.2</v>
      </c>
      <c r="L655" s="9">
        <v>4</v>
      </c>
      <c r="M655" s="9">
        <f t="shared" si="56"/>
        <v>4.2</v>
      </c>
      <c r="N655" s="4">
        <v>4244</v>
      </c>
      <c r="O655" s="4">
        <f t="shared" si="53"/>
        <v>15.237086317235882</v>
      </c>
      <c r="P655" s="18">
        <f t="shared" si="54"/>
        <v>4664156</v>
      </c>
      <c r="Q655" s="15" t="str" cm="1">
        <f t="array" ref="Q655">_xlfn.IFS(G655&lt;200,"&lt;₹200",G655&lt;=500,"₹200-₹500",G655&gt;500,"&gt;₹500")</f>
        <v>&gt;₹500</v>
      </c>
      <c r="R655" t="s">
        <v>9571</v>
      </c>
      <c r="S655" t="s">
        <v>9575</v>
      </c>
      <c r="T655" t="s">
        <v>9576</v>
      </c>
    </row>
    <row r="656" spans="1:20" x14ac:dyDescent="0.25">
      <c r="A656" t="s">
        <v>7836</v>
      </c>
      <c r="B656" t="s">
        <v>7837</v>
      </c>
      <c r="C656" t="s">
        <v>13084</v>
      </c>
      <c r="D656" t="s">
        <v>13085</v>
      </c>
      <c r="E656" t="s">
        <v>13196</v>
      </c>
      <c r="F656" t="s">
        <v>13216</v>
      </c>
      <c r="G656" s="17">
        <v>649</v>
      </c>
      <c r="H656" s="17">
        <v>1300</v>
      </c>
      <c r="I656" s="8">
        <v>0.5</v>
      </c>
      <c r="J656" s="8" t="str">
        <f t="shared" si="52"/>
        <v>Yes</v>
      </c>
      <c r="K656" s="9">
        <v>4.0999999999999996</v>
      </c>
      <c r="L656" s="9">
        <v>4</v>
      </c>
      <c r="M656" s="9">
        <f t="shared" si="56"/>
        <v>4.0999999999999996</v>
      </c>
      <c r="N656" s="4">
        <v>5195</v>
      </c>
      <c r="O656" s="4">
        <f t="shared" si="53"/>
        <v>15.234243483844059</v>
      </c>
      <c r="P656" s="18">
        <f t="shared" si="54"/>
        <v>3371555</v>
      </c>
      <c r="Q656" s="15" t="str" cm="1">
        <f t="array" ref="Q656">_xlfn.IFS(G656&lt;200,"&lt;₹200",G656&lt;=500,"₹200-₹500",G656&gt;500,"&gt;₹500")</f>
        <v>&gt;₹500</v>
      </c>
      <c r="R656" t="s">
        <v>7838</v>
      </c>
      <c r="S656" t="s">
        <v>7842</v>
      </c>
      <c r="T656" t="s">
        <v>7843</v>
      </c>
    </row>
    <row r="657" spans="1:20" x14ac:dyDescent="0.25">
      <c r="A657" t="s">
        <v>8708</v>
      </c>
      <c r="B657" t="s">
        <v>8709</v>
      </c>
      <c r="C657" t="s">
        <v>13156</v>
      </c>
      <c r="D657" t="s">
        <v>13247</v>
      </c>
      <c r="E657" t="s">
        <v>13248</v>
      </c>
      <c r="F657" t="s">
        <v>13262</v>
      </c>
      <c r="G657" s="17">
        <v>1290</v>
      </c>
      <c r="H657" s="17">
        <v>2500</v>
      </c>
      <c r="I657" s="8">
        <v>0.48</v>
      </c>
      <c r="J657" s="8" t="str">
        <f t="shared" si="52"/>
        <v>No</v>
      </c>
      <c r="K657" s="9">
        <v>4</v>
      </c>
      <c r="L657" s="9">
        <v>4</v>
      </c>
      <c r="M657" s="9">
        <f t="shared" si="56"/>
        <v>3.9923076923076914</v>
      </c>
      <c r="N657" s="4">
        <v>6530</v>
      </c>
      <c r="O657" s="4">
        <f t="shared" si="53"/>
        <v>15.230572737475633</v>
      </c>
      <c r="P657" s="18">
        <f t="shared" si="54"/>
        <v>8423700</v>
      </c>
      <c r="Q657" s="15" t="str" cm="1">
        <f t="array" ref="Q657">_xlfn.IFS(G657&lt;200,"&lt;₹200",G657&lt;=500,"₹200-₹500",G657&gt;500,"&gt;₹500")</f>
        <v>&gt;₹500</v>
      </c>
      <c r="R657" t="s">
        <v>8711</v>
      </c>
      <c r="S657" t="s">
        <v>8715</v>
      </c>
      <c r="T657" t="s">
        <v>8716</v>
      </c>
    </row>
    <row r="658" spans="1:20" x14ac:dyDescent="0.25">
      <c r="A658" t="s">
        <v>10799</v>
      </c>
      <c r="B658" t="s">
        <v>10800</v>
      </c>
      <c r="C658" t="s">
        <v>13156</v>
      </c>
      <c r="D658" t="s">
        <v>13247</v>
      </c>
      <c r="E658" t="s">
        <v>13248</v>
      </c>
      <c r="F658" t="s">
        <v>13271</v>
      </c>
      <c r="G658" s="17">
        <v>5890</v>
      </c>
      <c r="H658" s="17">
        <v>7506</v>
      </c>
      <c r="I658" s="8">
        <v>0.22</v>
      </c>
      <c r="J658" s="8" t="str">
        <f t="shared" si="52"/>
        <v>No</v>
      </c>
      <c r="K658" s="9">
        <v>4.5</v>
      </c>
      <c r="L658" s="9">
        <v>5</v>
      </c>
      <c r="M658" s="9">
        <f t="shared" si="56"/>
        <v>3.9454545454545458</v>
      </c>
      <c r="N658" s="4">
        <v>7241</v>
      </c>
      <c r="O658" s="4">
        <f t="shared" si="53"/>
        <v>15.228896344443191</v>
      </c>
      <c r="P658" s="18">
        <f t="shared" si="54"/>
        <v>42649490</v>
      </c>
      <c r="Q658" s="15" t="str" cm="1">
        <f t="array" ref="Q658">_xlfn.IFS(G658&lt;200,"&lt;₹200",G658&lt;=500,"₹200-₹500",G658&gt;500,"&gt;₹500")</f>
        <v>&gt;₹500</v>
      </c>
      <c r="R658" t="s">
        <v>10801</v>
      </c>
      <c r="S658" t="s">
        <v>10805</v>
      </c>
      <c r="T658" t="s">
        <v>10806</v>
      </c>
    </row>
    <row r="659" spans="1:20" x14ac:dyDescent="0.25">
      <c r="A659" t="s">
        <v>11846</v>
      </c>
      <c r="B659" t="s">
        <v>11847</v>
      </c>
      <c r="C659" t="s">
        <v>13156</v>
      </c>
      <c r="D659" t="s">
        <v>13250</v>
      </c>
      <c r="E659" t="s">
        <v>13263</v>
      </c>
      <c r="F659" t="s">
        <v>13265</v>
      </c>
      <c r="G659" s="17">
        <v>7799</v>
      </c>
      <c r="H659" s="17">
        <v>12500</v>
      </c>
      <c r="I659" s="8">
        <v>0.38</v>
      </c>
      <c r="J659" s="8" t="str">
        <f t="shared" si="52"/>
        <v>No</v>
      </c>
      <c r="K659" s="9">
        <v>4</v>
      </c>
      <c r="L659" s="9">
        <v>4</v>
      </c>
      <c r="M659" s="9">
        <f>AVERAGEIF(F659:F2009,F659,K659:K2009)</f>
        <v>4.0999999999999996</v>
      </c>
      <c r="N659" s="4">
        <v>5160</v>
      </c>
      <c r="O659" s="4">
        <f t="shared" si="53"/>
        <v>15.222208822186801</v>
      </c>
      <c r="P659" s="18">
        <f t="shared" si="54"/>
        <v>40242840</v>
      </c>
      <c r="Q659" s="15" t="str" cm="1">
        <f t="array" ref="Q659">_xlfn.IFS(G659&lt;200,"&lt;₹200",G659&lt;=500,"₹200-₹500",G659&gt;500,"&gt;₹500")</f>
        <v>&gt;₹500</v>
      </c>
      <c r="R659" t="s">
        <v>11848</v>
      </c>
      <c r="S659" t="s">
        <v>11852</v>
      </c>
      <c r="T659" t="s">
        <v>11853</v>
      </c>
    </row>
    <row r="660" spans="1:20" x14ac:dyDescent="0.25">
      <c r="A660" t="s">
        <v>6349</v>
      </c>
      <c r="B660" t="s">
        <v>6350</v>
      </c>
      <c r="C660" t="s">
        <v>13084</v>
      </c>
      <c r="D660" t="s">
        <v>13085</v>
      </c>
      <c r="E660" t="s">
        <v>13141</v>
      </c>
      <c r="F660" t="s">
        <v>13159</v>
      </c>
      <c r="G660" s="17">
        <v>1349</v>
      </c>
      <c r="H660" s="17">
        <v>2198</v>
      </c>
      <c r="I660" s="8">
        <v>0.39</v>
      </c>
      <c r="J660" s="8" t="str">
        <f t="shared" si="52"/>
        <v>No</v>
      </c>
      <c r="K660" s="9">
        <v>4</v>
      </c>
      <c r="L660" s="9">
        <v>4</v>
      </c>
      <c r="M660" s="9">
        <f t="shared" ref="M660:M668" si="57">AVERAGEIF(F660:F2009,F660,K660:K2009)</f>
        <v>3.95</v>
      </c>
      <c r="N660" s="4">
        <v>7113</v>
      </c>
      <c r="O660" s="4">
        <f t="shared" si="53"/>
        <v>15.215849750356558</v>
      </c>
      <c r="P660" s="18">
        <f t="shared" si="54"/>
        <v>9595437</v>
      </c>
      <c r="Q660" s="15" t="str" cm="1">
        <f t="array" ref="Q660">_xlfn.IFS(G660&lt;200,"&lt;₹200",G660&lt;=500,"₹200-₹500",G660&gt;500,"&gt;₹500")</f>
        <v>&gt;₹500</v>
      </c>
      <c r="R660" t="s">
        <v>6351</v>
      </c>
      <c r="S660" t="s">
        <v>6355</v>
      </c>
      <c r="T660" t="s">
        <v>6356</v>
      </c>
    </row>
    <row r="661" spans="1:20" x14ac:dyDescent="0.25">
      <c r="A661" t="s">
        <v>10529</v>
      </c>
      <c r="B661" t="s">
        <v>10530</v>
      </c>
      <c r="C661" t="s">
        <v>13156</v>
      </c>
      <c r="D661" t="s">
        <v>13250</v>
      </c>
      <c r="E661" t="s">
        <v>13295</v>
      </c>
      <c r="F661" t="s">
        <v>13296</v>
      </c>
      <c r="G661" s="17">
        <v>8799</v>
      </c>
      <c r="H661" s="17">
        <v>11995</v>
      </c>
      <c r="I661" s="8">
        <v>0.27</v>
      </c>
      <c r="J661" s="8" t="str">
        <f t="shared" si="52"/>
        <v>No</v>
      </c>
      <c r="K661" s="9">
        <v>4.0999999999999996</v>
      </c>
      <c r="L661" s="9">
        <v>4</v>
      </c>
      <c r="M661" s="9">
        <f t="shared" si="57"/>
        <v>4.1999999999999993</v>
      </c>
      <c r="N661" s="4">
        <v>4157</v>
      </c>
      <c r="O661" s="4">
        <f t="shared" si="53"/>
        <v>15.199314836980889</v>
      </c>
      <c r="P661" s="18">
        <f t="shared" si="54"/>
        <v>36577443</v>
      </c>
      <c r="Q661" s="15" t="str" cm="1">
        <f t="array" ref="Q661">_xlfn.IFS(G661&lt;200,"&lt;₹200",G661&lt;=500,"₹200-₹500",G661&gt;500,"&gt;₹500")</f>
        <v>&gt;₹500</v>
      </c>
      <c r="R661" t="s">
        <v>10531</v>
      </c>
      <c r="S661" t="s">
        <v>10535</v>
      </c>
      <c r="T661" t="s">
        <v>10536</v>
      </c>
    </row>
    <row r="662" spans="1:20" x14ac:dyDescent="0.25">
      <c r="A662" t="s">
        <v>5827</v>
      </c>
      <c r="B662" t="s">
        <v>5828</v>
      </c>
      <c r="C662" t="s">
        <v>13084</v>
      </c>
      <c r="D662" t="s">
        <v>13085</v>
      </c>
      <c r="E662" t="s">
        <v>13187</v>
      </c>
      <c r="F662" t="s">
        <v>13188</v>
      </c>
      <c r="G662" s="17">
        <v>59</v>
      </c>
      <c r="H662" s="17">
        <v>59</v>
      </c>
      <c r="I662" s="8">
        <v>0</v>
      </c>
      <c r="J662" s="8" t="str">
        <f t="shared" si="52"/>
        <v>No</v>
      </c>
      <c r="K662" s="9">
        <v>3.8</v>
      </c>
      <c r="L662" s="9">
        <v>4</v>
      </c>
      <c r="M662" s="9">
        <f t="shared" si="57"/>
        <v>4.0249999999999995</v>
      </c>
      <c r="N662" s="4">
        <v>5958</v>
      </c>
      <c r="O662" s="4">
        <f t="shared" si="53"/>
        <v>15.195072876334764</v>
      </c>
      <c r="P662" s="18">
        <f t="shared" si="54"/>
        <v>351522</v>
      </c>
      <c r="Q662" s="15" t="str" cm="1">
        <f t="array" ref="Q662">_xlfn.IFS(G662&lt;200,"&lt;₹200",G662&lt;=500,"₹200-₹500",G662&gt;500,"&gt;₹500")</f>
        <v>&lt;₹200</v>
      </c>
      <c r="R662" t="s">
        <v>5830</v>
      </c>
      <c r="S662" t="s">
        <v>5834</v>
      </c>
      <c r="T662" t="s">
        <v>5835</v>
      </c>
    </row>
    <row r="663" spans="1:20" x14ac:dyDescent="0.25">
      <c r="A663" t="s">
        <v>3835</v>
      </c>
      <c r="B663" t="s">
        <v>3836</v>
      </c>
      <c r="C663" t="s">
        <v>13075</v>
      </c>
      <c r="D663" t="s">
        <v>13113</v>
      </c>
      <c r="E663" t="s">
        <v>13117</v>
      </c>
      <c r="F663" t="s">
        <v>13121</v>
      </c>
      <c r="G663" s="17">
        <v>1399</v>
      </c>
      <c r="H663" s="17">
        <v>1630</v>
      </c>
      <c r="I663" s="8">
        <v>0.14000000000000001</v>
      </c>
      <c r="J663" s="8" t="str">
        <f t="shared" si="52"/>
        <v>No</v>
      </c>
      <c r="K663" s="9">
        <v>4</v>
      </c>
      <c r="L663" s="9">
        <v>4</v>
      </c>
      <c r="M663" s="9">
        <f t="shared" si="57"/>
        <v>3.8250000000000002</v>
      </c>
      <c r="N663" s="4">
        <v>9378</v>
      </c>
      <c r="O663" s="4">
        <f t="shared" si="53"/>
        <v>15.193498749662565</v>
      </c>
      <c r="P663" s="18">
        <f t="shared" si="54"/>
        <v>13119822</v>
      </c>
      <c r="Q663" s="15" t="str" cm="1">
        <f t="array" ref="Q663">_xlfn.IFS(G663&lt;200,"&lt;₹200",G663&lt;=500,"₹200-₹500",G663&gt;500,"&gt;₹500")</f>
        <v>&gt;₹500</v>
      </c>
      <c r="R663" t="s">
        <v>3837</v>
      </c>
      <c r="S663" t="s">
        <v>3841</v>
      </c>
      <c r="T663" t="s">
        <v>3842</v>
      </c>
    </row>
    <row r="664" spans="1:20" x14ac:dyDescent="0.25">
      <c r="A664" t="s">
        <v>148</v>
      </c>
      <c r="B664" t="s">
        <v>149</v>
      </c>
      <c r="C664" t="s">
        <v>13084</v>
      </c>
      <c r="D664" t="s">
        <v>13085</v>
      </c>
      <c r="E664" t="s">
        <v>13086</v>
      </c>
      <c r="F664" t="s">
        <v>13087</v>
      </c>
      <c r="G664" s="17">
        <v>159</v>
      </c>
      <c r="H664" s="17">
        <v>399</v>
      </c>
      <c r="I664" s="8">
        <v>0.6</v>
      </c>
      <c r="J664" s="8" t="str">
        <f t="shared" si="52"/>
        <v>Yes</v>
      </c>
      <c r="K664" s="9">
        <v>4.0999999999999996</v>
      </c>
      <c r="L664" s="9">
        <v>4</v>
      </c>
      <c r="M664" s="9">
        <f t="shared" si="57"/>
        <v>4.1278350515463913</v>
      </c>
      <c r="N664" s="4">
        <v>4768</v>
      </c>
      <c r="O664" s="4">
        <f t="shared" si="53"/>
        <v>15.183941236108456</v>
      </c>
      <c r="P664" s="18">
        <f t="shared" si="54"/>
        <v>758112</v>
      </c>
      <c r="Q664" s="15" t="str" cm="1">
        <f t="array" ref="Q664">_xlfn.IFS(G664&lt;200,"&lt;₹200",G664&lt;=500,"₹200-₹500",G664&gt;500,"&gt;₹500")</f>
        <v>&lt;₹200</v>
      </c>
      <c r="R664" t="s">
        <v>59</v>
      </c>
      <c r="S664" t="s">
        <v>153</v>
      </c>
      <c r="T664" t="s">
        <v>154</v>
      </c>
    </row>
    <row r="665" spans="1:20" x14ac:dyDescent="0.25">
      <c r="A665" t="s">
        <v>5635</v>
      </c>
      <c r="B665" t="s">
        <v>5636</v>
      </c>
      <c r="C665" t="s">
        <v>13084</v>
      </c>
      <c r="D665" t="s">
        <v>13085</v>
      </c>
      <c r="E665" t="s">
        <v>13141</v>
      </c>
      <c r="F665" t="s">
        <v>13142</v>
      </c>
      <c r="G665" s="17">
        <v>599</v>
      </c>
      <c r="H665" s="17">
        <v>899</v>
      </c>
      <c r="I665" s="8">
        <v>0.33</v>
      </c>
      <c r="J665" s="8" t="str">
        <f t="shared" si="52"/>
        <v>No</v>
      </c>
      <c r="K665" s="9">
        <v>4</v>
      </c>
      <c r="L665" s="9">
        <v>4</v>
      </c>
      <c r="M665" s="9">
        <f t="shared" si="57"/>
        <v>4.2125000000000004</v>
      </c>
      <c r="N665" s="4">
        <v>4018</v>
      </c>
      <c r="O665" s="4">
        <f t="shared" si="53"/>
        <v>15.182347101083948</v>
      </c>
      <c r="P665" s="18">
        <f t="shared" si="54"/>
        <v>2406782</v>
      </c>
      <c r="Q665" s="15" t="str" cm="1">
        <f t="array" ref="Q665">_xlfn.IFS(G665&lt;200,"&lt;₹200",G665&lt;=500,"₹200-₹500",G665&gt;500,"&gt;₹500")</f>
        <v>&gt;₹500</v>
      </c>
      <c r="R665" t="s">
        <v>5637</v>
      </c>
      <c r="S665" t="s">
        <v>5641</v>
      </c>
      <c r="T665" t="s">
        <v>5642</v>
      </c>
    </row>
    <row r="666" spans="1:20" x14ac:dyDescent="0.25">
      <c r="A666" t="s">
        <v>3431</v>
      </c>
      <c r="B666" t="s">
        <v>3432</v>
      </c>
      <c r="C666" t="s">
        <v>13075</v>
      </c>
      <c r="D666" t="s">
        <v>13113</v>
      </c>
      <c r="E666" t="s">
        <v>13114</v>
      </c>
      <c r="F666" t="s">
        <v>13127</v>
      </c>
      <c r="G666" s="17">
        <v>399</v>
      </c>
      <c r="H666" s="17">
        <v>1999</v>
      </c>
      <c r="I666" s="8">
        <v>0.8</v>
      </c>
      <c r="J666" s="8" t="str">
        <f t="shared" si="52"/>
        <v>Yes</v>
      </c>
      <c r="K666" s="9">
        <v>4</v>
      </c>
      <c r="L666" s="9">
        <v>4</v>
      </c>
      <c r="M666" s="9">
        <f t="shared" si="57"/>
        <v>4.3</v>
      </c>
      <c r="N666" s="4">
        <v>3382</v>
      </c>
      <c r="O666" s="4">
        <f t="shared" si="53"/>
        <v>15.175998590488316</v>
      </c>
      <c r="P666" s="18">
        <f t="shared" si="54"/>
        <v>1349418</v>
      </c>
      <c r="Q666" s="15" t="str" cm="1">
        <f t="array" ref="Q666">_xlfn.IFS(G666&lt;200,"&lt;₹200",G666&lt;=500,"₹200-₹500",G666&gt;500,"&gt;₹500")</f>
        <v>₹200-₹500</v>
      </c>
      <c r="R666" t="s">
        <v>3434</v>
      </c>
      <c r="S666" t="s">
        <v>3438</v>
      </c>
      <c r="T666" t="s">
        <v>13037</v>
      </c>
    </row>
    <row r="667" spans="1:20" x14ac:dyDescent="0.25">
      <c r="A667" t="s">
        <v>7680</v>
      </c>
      <c r="B667" t="s">
        <v>7681</v>
      </c>
      <c r="C667" t="s">
        <v>13152</v>
      </c>
      <c r="D667" t="s">
        <v>13153</v>
      </c>
      <c r="E667" t="s">
        <v>13154</v>
      </c>
      <c r="F667" t="s">
        <v>13155</v>
      </c>
      <c r="G667" s="17">
        <v>272</v>
      </c>
      <c r="H667" s="17">
        <v>320</v>
      </c>
      <c r="I667" s="8">
        <v>0.15</v>
      </c>
      <c r="J667" s="8" t="str">
        <f t="shared" si="52"/>
        <v>No</v>
      </c>
      <c r="K667" s="9">
        <v>4</v>
      </c>
      <c r="L667" s="9">
        <v>4</v>
      </c>
      <c r="M667" s="9">
        <f t="shared" si="57"/>
        <v>4.2583333333333337</v>
      </c>
      <c r="N667" s="4">
        <v>3686</v>
      </c>
      <c r="O667" s="4">
        <f t="shared" si="53"/>
        <v>15.188083110972714</v>
      </c>
      <c r="P667" s="18">
        <f t="shared" si="54"/>
        <v>1002592</v>
      </c>
      <c r="Q667" s="15" t="str" cm="1">
        <f t="array" ref="Q667">_xlfn.IFS(G667&lt;200,"&lt;₹200",G667&lt;=500,"₹200-₹500",G667&gt;500,"&gt;₹500")</f>
        <v>₹200-₹500</v>
      </c>
      <c r="R667" t="s">
        <v>7682</v>
      </c>
      <c r="S667" t="s">
        <v>7686</v>
      </c>
      <c r="T667" t="s">
        <v>7687</v>
      </c>
    </row>
    <row r="668" spans="1:20" x14ac:dyDescent="0.25">
      <c r="A668" t="s">
        <v>6430</v>
      </c>
      <c r="B668" t="s">
        <v>6431</v>
      </c>
      <c r="C668" t="s">
        <v>13084</v>
      </c>
      <c r="D668" t="s">
        <v>13085</v>
      </c>
      <c r="E668" t="s">
        <v>13141</v>
      </c>
      <c r="F668" t="s">
        <v>13142</v>
      </c>
      <c r="G668" s="17">
        <v>399</v>
      </c>
      <c r="H668" s="17">
        <v>1190</v>
      </c>
      <c r="I668" s="8">
        <v>0.66</v>
      </c>
      <c r="J668" s="8" t="str">
        <f t="shared" si="52"/>
        <v>Yes</v>
      </c>
      <c r="K668" s="9">
        <v>4.0999999999999996</v>
      </c>
      <c r="L668" s="9">
        <v>4</v>
      </c>
      <c r="M668" s="9">
        <f t="shared" si="57"/>
        <v>4.2428571428571429</v>
      </c>
      <c r="N668" s="4">
        <v>2809</v>
      </c>
      <c r="O668" s="4">
        <f t="shared" si="53"/>
        <v>14.632368243025839</v>
      </c>
      <c r="P668" s="18">
        <f t="shared" si="54"/>
        <v>1120791</v>
      </c>
      <c r="Q668" s="15" t="str" cm="1">
        <f t="array" ref="Q668">_xlfn.IFS(G668&lt;200,"&lt;₹200",G668&lt;=500,"₹200-₹500",G668&gt;500,"&gt;₹500")</f>
        <v>₹200-₹500</v>
      </c>
      <c r="R668" t="s">
        <v>6432</v>
      </c>
      <c r="S668" t="s">
        <v>6436</v>
      </c>
      <c r="T668" t="s">
        <v>6437</v>
      </c>
    </row>
    <row r="669" spans="1:20" x14ac:dyDescent="0.25">
      <c r="A669" t="s">
        <v>12462</v>
      </c>
      <c r="B669" t="s">
        <v>12463</v>
      </c>
      <c r="C669" t="s">
        <v>13156</v>
      </c>
      <c r="D669" t="s">
        <v>13247</v>
      </c>
      <c r="E669" t="s">
        <v>13283</v>
      </c>
      <c r="F669" t="s">
        <v>13320</v>
      </c>
      <c r="G669" s="17">
        <v>149</v>
      </c>
      <c r="H669" s="17">
        <v>300</v>
      </c>
      <c r="I669" s="8">
        <v>0.5</v>
      </c>
      <c r="J669" s="8" t="str">
        <f t="shared" si="52"/>
        <v>Yes</v>
      </c>
      <c r="K669" s="9">
        <v>4.0999999999999996</v>
      </c>
      <c r="L669" s="9">
        <v>4</v>
      </c>
      <c r="M669" s="9">
        <f>AVERAGEIF(F669:F2019,F669,K669:K2019)</f>
        <v>4.1999999999999993</v>
      </c>
      <c r="N669" s="4">
        <v>4074</v>
      </c>
      <c r="O669" s="4">
        <f t="shared" si="53"/>
        <v>15.162535974919178</v>
      </c>
      <c r="P669" s="18">
        <f t="shared" si="54"/>
        <v>607026</v>
      </c>
      <c r="Q669" s="15" t="str" cm="1">
        <f t="array" ref="Q669">_xlfn.IFS(G669&lt;200,"&lt;₹200",G669&lt;=500,"₹200-₹500",G669&gt;500,"&gt;₹500")</f>
        <v>&lt;₹200</v>
      </c>
      <c r="R669" t="s">
        <v>12464</v>
      </c>
      <c r="S669" t="s">
        <v>12468</v>
      </c>
      <c r="T669" t="s">
        <v>12469</v>
      </c>
    </row>
    <row r="670" spans="1:20" x14ac:dyDescent="0.25">
      <c r="A670" t="s">
        <v>828</v>
      </c>
      <c r="B670" t="s">
        <v>829</v>
      </c>
      <c r="C670" t="s">
        <v>13084</v>
      </c>
      <c r="D670" t="s">
        <v>13088</v>
      </c>
      <c r="E670" t="s">
        <v>13089</v>
      </c>
      <c r="F670" t="s">
        <v>13090</v>
      </c>
      <c r="G670" s="17">
        <v>269</v>
      </c>
      <c r="H670" s="17">
        <v>800</v>
      </c>
      <c r="I670" s="8">
        <v>0.66</v>
      </c>
      <c r="J670" s="8" t="str">
        <f t="shared" si="52"/>
        <v>Yes</v>
      </c>
      <c r="K670" s="9">
        <v>3.6</v>
      </c>
      <c r="L670" s="9">
        <v>4</v>
      </c>
      <c r="M670" s="9">
        <f>AVERAGEIF(F670:F2019,F670,K670:K2019)</f>
        <v>3.7833333333333332</v>
      </c>
      <c r="N670" s="4">
        <v>10134</v>
      </c>
      <c r="O670" s="4">
        <f t="shared" si="53"/>
        <v>15.155366532293154</v>
      </c>
      <c r="P670" s="18">
        <f t="shared" si="54"/>
        <v>2726046</v>
      </c>
      <c r="Q670" s="15" t="str" cm="1">
        <f t="array" ref="Q670">_xlfn.IFS(G670&lt;200,"&lt;₹200",G670&lt;=500,"₹200-₹500",G670&gt;500,"&gt;₹500")</f>
        <v>₹200-₹500</v>
      </c>
      <c r="R670" t="s">
        <v>830</v>
      </c>
      <c r="S670" t="s">
        <v>834</v>
      </c>
      <c r="T670" t="s">
        <v>835</v>
      </c>
    </row>
    <row r="671" spans="1:20" x14ac:dyDescent="0.25">
      <c r="A671" t="s">
        <v>5696</v>
      </c>
      <c r="B671" t="s">
        <v>5697</v>
      </c>
      <c r="C671" t="s">
        <v>13084</v>
      </c>
      <c r="D671" t="s">
        <v>13085</v>
      </c>
      <c r="E671" t="s">
        <v>13102</v>
      </c>
      <c r="F671" t="s">
        <v>13184</v>
      </c>
      <c r="G671" s="17">
        <v>294</v>
      </c>
      <c r="H671" s="17">
        <v>4999</v>
      </c>
      <c r="I671" s="8">
        <v>0.94</v>
      </c>
      <c r="J671" s="8" t="str">
        <f t="shared" si="52"/>
        <v>Yes</v>
      </c>
      <c r="K671" s="9">
        <v>4.3</v>
      </c>
      <c r="L671" s="9">
        <v>4</v>
      </c>
      <c r="M671" s="9">
        <f>AVERAGEIF(F671:F2020,F671,K671:K2020)</f>
        <v>4.1500000000000004</v>
      </c>
      <c r="N671" s="4">
        <v>4426</v>
      </c>
      <c r="O671" s="4">
        <f t="shared" si="53"/>
        <v>15.13135451621222</v>
      </c>
      <c r="P671" s="18">
        <f t="shared" si="54"/>
        <v>1301244</v>
      </c>
      <c r="Q671" s="15" t="str" cm="1">
        <f t="array" ref="Q671">_xlfn.IFS(G671&lt;200,"&lt;₹200",G671&lt;=500,"₹200-₹500",G671&gt;500,"&gt;₹500")</f>
        <v>₹200-₹500</v>
      </c>
      <c r="R671" t="s">
        <v>5699</v>
      </c>
      <c r="S671" t="s">
        <v>5703</v>
      </c>
      <c r="T671" t="s">
        <v>5704</v>
      </c>
    </row>
    <row r="672" spans="1:20" x14ac:dyDescent="0.25">
      <c r="A672" t="s">
        <v>11947</v>
      </c>
      <c r="B672" t="s">
        <v>11948</v>
      </c>
      <c r="C672" t="s">
        <v>13156</v>
      </c>
      <c r="D672" t="s">
        <v>13247</v>
      </c>
      <c r="E672" t="s">
        <v>13248</v>
      </c>
      <c r="F672" t="s">
        <v>13314</v>
      </c>
      <c r="G672" s="17">
        <v>688</v>
      </c>
      <c r="H672" s="17">
        <v>747</v>
      </c>
      <c r="I672" s="8">
        <v>0.08</v>
      </c>
      <c r="J672" s="8" t="str">
        <f t="shared" si="52"/>
        <v>No</v>
      </c>
      <c r="K672" s="9">
        <v>4.5</v>
      </c>
      <c r="L672" s="9">
        <v>5</v>
      </c>
      <c r="M672" s="9">
        <f>AVERAGEIF(F672:F2022,F672,K672:K2022)</f>
        <v>4.5</v>
      </c>
      <c r="N672" s="4">
        <v>2280</v>
      </c>
      <c r="O672" s="4">
        <f t="shared" si="53"/>
        <v>15.11156378374492</v>
      </c>
      <c r="P672" s="18">
        <f t="shared" si="54"/>
        <v>1568640</v>
      </c>
      <c r="Q672" s="15" t="str" cm="1">
        <f t="array" ref="Q672">_xlfn.IFS(G672&lt;200,"&lt;₹200",G672&lt;=500,"₹200-₹500",G672&gt;500,"&gt;₹500")</f>
        <v>&gt;₹500</v>
      </c>
      <c r="R672" t="s">
        <v>11950</v>
      </c>
      <c r="S672" t="s">
        <v>11954</v>
      </c>
      <c r="T672" t="s">
        <v>11955</v>
      </c>
    </row>
    <row r="673" spans="1:20" x14ac:dyDescent="0.25">
      <c r="A673" t="s">
        <v>7930</v>
      </c>
      <c r="B673" t="s">
        <v>7931</v>
      </c>
      <c r="C673" t="s">
        <v>13152</v>
      </c>
      <c r="D673" t="s">
        <v>13153</v>
      </c>
      <c r="E673" t="s">
        <v>13154</v>
      </c>
      <c r="F673" t="s">
        <v>13155</v>
      </c>
      <c r="G673" s="17">
        <v>1399</v>
      </c>
      <c r="H673" s="17">
        <v>2999</v>
      </c>
      <c r="I673" s="8">
        <v>0.53</v>
      </c>
      <c r="J673" s="8" t="str">
        <f t="shared" si="52"/>
        <v>Yes</v>
      </c>
      <c r="K673" s="9">
        <v>4.3</v>
      </c>
      <c r="L673" s="9">
        <v>4</v>
      </c>
      <c r="M673" s="9">
        <f>AVERAGEIF(F673:F2022,F673,K673:K2022)</f>
        <v>4.2818181818181822</v>
      </c>
      <c r="N673" s="4">
        <v>3530</v>
      </c>
      <c r="O673" s="4">
        <f t="shared" si="53"/>
        <v>15.191452954292899</v>
      </c>
      <c r="P673" s="18">
        <f t="shared" si="54"/>
        <v>4938470</v>
      </c>
      <c r="Q673" s="15" t="str" cm="1">
        <f t="array" ref="Q673">_xlfn.IFS(G673&lt;200,"&lt;₹200",G673&lt;=500,"₹200-₹500",G673&gt;500,"&gt;₹500")</f>
        <v>&gt;₹500</v>
      </c>
      <c r="R673" t="s">
        <v>7933</v>
      </c>
      <c r="S673" t="s">
        <v>7937</v>
      </c>
      <c r="T673" t="s">
        <v>7938</v>
      </c>
    </row>
    <row r="674" spans="1:20" x14ac:dyDescent="0.25">
      <c r="A674" t="s">
        <v>10092</v>
      </c>
      <c r="B674" t="s">
        <v>10093</v>
      </c>
      <c r="C674" t="s">
        <v>13156</v>
      </c>
      <c r="D674" t="s">
        <v>13247</v>
      </c>
      <c r="E674" t="s">
        <v>13287</v>
      </c>
      <c r="F674" t="s">
        <v>13297</v>
      </c>
      <c r="G674" s="17">
        <v>698</v>
      </c>
      <c r="H674" s="17">
        <v>699</v>
      </c>
      <c r="I674" s="8">
        <v>0</v>
      </c>
      <c r="J674" s="8" t="str">
        <f t="shared" si="52"/>
        <v>No</v>
      </c>
      <c r="K674" s="9">
        <v>4.2</v>
      </c>
      <c r="L674" s="9">
        <v>4</v>
      </c>
      <c r="M674" s="9">
        <f>AVERAGEIF(F674:F2023,F674,K674:K2023)</f>
        <v>4.3166666666666673</v>
      </c>
      <c r="N674" s="4">
        <v>3160</v>
      </c>
      <c r="O674" s="4">
        <f t="shared" si="53"/>
        <v>15.107575740374189</v>
      </c>
      <c r="P674" s="18">
        <f t="shared" si="54"/>
        <v>2205680</v>
      </c>
      <c r="Q674" s="15" t="str" cm="1">
        <f t="array" ref="Q674">_xlfn.IFS(G674&lt;200,"&lt;₹200",G674&lt;=500,"₹200-₹500",G674&gt;500,"&gt;₹500")</f>
        <v>&gt;₹500</v>
      </c>
      <c r="R674" t="s">
        <v>10095</v>
      </c>
      <c r="S674" t="s">
        <v>10099</v>
      </c>
      <c r="T674" t="s">
        <v>10100</v>
      </c>
    </row>
    <row r="675" spans="1:20" x14ac:dyDescent="0.25">
      <c r="A675" t="s">
        <v>6282</v>
      </c>
      <c r="B675" t="s">
        <v>6283</v>
      </c>
      <c r="C675" t="s">
        <v>13075</v>
      </c>
      <c r="D675" t="s">
        <v>13150</v>
      </c>
      <c r="E675" t="s">
        <v>13151</v>
      </c>
      <c r="F675" t="s">
        <v>13328</v>
      </c>
      <c r="G675" s="17">
        <v>190</v>
      </c>
      <c r="H675" s="17">
        <v>220</v>
      </c>
      <c r="I675" s="8">
        <v>0.14000000000000001</v>
      </c>
      <c r="J675" s="8" t="str">
        <f t="shared" si="52"/>
        <v>No</v>
      </c>
      <c r="K675" s="9">
        <v>4.4000000000000004</v>
      </c>
      <c r="L675" s="9">
        <v>4</v>
      </c>
      <c r="M675" s="9">
        <f>AVERAGEIF(F675:F2024,F675,K675:K2024)</f>
        <v>4.3666666666666671</v>
      </c>
      <c r="N675" s="4">
        <v>2866</v>
      </c>
      <c r="O675" s="4">
        <f t="shared" si="53"/>
        <v>15.097434259199652</v>
      </c>
      <c r="P675" s="18">
        <f t="shared" si="54"/>
        <v>544540</v>
      </c>
      <c r="Q675" s="15" t="str" cm="1">
        <f t="array" ref="Q675">_xlfn.IFS(G675&lt;200,"&lt;₹200",G675&lt;=500,"₹200-₹500",G675&gt;500,"&gt;₹500")</f>
        <v>&lt;₹200</v>
      </c>
      <c r="R675" t="s">
        <v>6284</v>
      </c>
      <c r="S675" t="s">
        <v>6288</v>
      </c>
      <c r="T675" t="s">
        <v>6289</v>
      </c>
    </row>
    <row r="676" spans="1:20" x14ac:dyDescent="0.25">
      <c r="A676" t="s">
        <v>11906</v>
      </c>
      <c r="B676" t="s">
        <v>11907</v>
      </c>
      <c r="C676" t="s">
        <v>13156</v>
      </c>
      <c r="D676" t="s">
        <v>13250</v>
      </c>
      <c r="E676" t="s">
        <v>13316</v>
      </c>
      <c r="F676" t="s">
        <v>13317</v>
      </c>
      <c r="G676" s="17">
        <v>42990</v>
      </c>
      <c r="H676" s="17">
        <v>75990</v>
      </c>
      <c r="I676" s="8">
        <v>0.43</v>
      </c>
      <c r="J676" s="8" t="str">
        <f t="shared" si="52"/>
        <v>No</v>
      </c>
      <c r="K676" s="9">
        <v>4.3</v>
      </c>
      <c r="L676" s="9">
        <v>4</v>
      </c>
      <c r="M676" s="9">
        <f>AVERAGEIF(F676:F2026,F676,K676:K2026)</f>
        <v>4.3</v>
      </c>
      <c r="N676" s="4">
        <v>3231</v>
      </c>
      <c r="O676" s="4">
        <f t="shared" si="53"/>
        <v>15.090726814040957</v>
      </c>
      <c r="P676" s="18">
        <f t="shared" si="54"/>
        <v>138900690</v>
      </c>
      <c r="Q676" s="15" t="str" cm="1">
        <f t="array" ref="Q676">_xlfn.IFS(G676&lt;200,"&lt;₹200",G676&lt;=500,"₹200-₹500",G676&gt;500,"&gt;₹500")</f>
        <v>&gt;₹500</v>
      </c>
      <c r="R676" t="s">
        <v>11909</v>
      </c>
      <c r="S676" t="s">
        <v>11913</v>
      </c>
      <c r="T676" t="s">
        <v>11914</v>
      </c>
    </row>
    <row r="677" spans="1:20" x14ac:dyDescent="0.25">
      <c r="A677" t="s">
        <v>10710</v>
      </c>
      <c r="B677" t="s">
        <v>10711</v>
      </c>
      <c r="C677" t="s">
        <v>13156</v>
      </c>
      <c r="D677" t="s">
        <v>13268</v>
      </c>
      <c r="E677" t="s">
        <v>13269</v>
      </c>
      <c r="F677" t="s">
        <v>13270</v>
      </c>
      <c r="G677" s="17">
        <v>950</v>
      </c>
      <c r="H677" s="17">
        <v>1599</v>
      </c>
      <c r="I677" s="8">
        <v>0.41</v>
      </c>
      <c r="J677" s="8" t="str">
        <f t="shared" si="52"/>
        <v>No</v>
      </c>
      <c r="K677" s="9">
        <v>4.3</v>
      </c>
      <c r="L677" s="9">
        <v>4</v>
      </c>
      <c r="M677" s="9">
        <f>AVERAGEIF(F677:F2026,F677,K677:K2026)</f>
        <v>3.9999999999999991</v>
      </c>
      <c r="N677" s="4">
        <v>5911</v>
      </c>
      <c r="O677" s="4">
        <f t="shared" si="53"/>
        <v>15.086937701547074</v>
      </c>
      <c r="P677" s="18">
        <f t="shared" si="54"/>
        <v>5615450</v>
      </c>
      <c r="Q677" s="15" t="str" cm="1">
        <f t="array" ref="Q677">_xlfn.IFS(G677&lt;200,"&lt;₹200",G677&lt;=500,"₹200-₹500",G677&gt;500,"&gt;₹500")</f>
        <v>&gt;₹500</v>
      </c>
      <c r="R677" t="s">
        <v>10712</v>
      </c>
      <c r="S677" t="s">
        <v>10716</v>
      </c>
      <c r="T677" t="s">
        <v>10717</v>
      </c>
    </row>
    <row r="678" spans="1:20" x14ac:dyDescent="0.25">
      <c r="A678" t="s">
        <v>11426</v>
      </c>
      <c r="B678" t="s">
        <v>11427</v>
      </c>
      <c r="C678" t="s">
        <v>13156</v>
      </c>
      <c r="D678" t="s">
        <v>13247</v>
      </c>
      <c r="E678" t="s">
        <v>13254</v>
      </c>
      <c r="F678" t="s">
        <v>13272</v>
      </c>
      <c r="G678" s="17">
        <v>27900</v>
      </c>
      <c r="H678" s="17">
        <v>59900</v>
      </c>
      <c r="I678" s="8">
        <v>0.53</v>
      </c>
      <c r="J678" s="8" t="str">
        <f t="shared" si="52"/>
        <v>Yes</v>
      </c>
      <c r="K678" s="9">
        <v>4.4000000000000004</v>
      </c>
      <c r="L678" s="9">
        <v>4</v>
      </c>
      <c r="M678" s="9">
        <f>AVERAGEIF(F678:F2028,F678,K678:K2028)</f>
        <v>4.05</v>
      </c>
      <c r="N678" s="4">
        <v>5298</v>
      </c>
      <c r="O678" s="4">
        <f t="shared" si="53"/>
        <v>15.082985374033035</v>
      </c>
      <c r="P678" s="18">
        <f t="shared" si="54"/>
        <v>147814200</v>
      </c>
      <c r="Q678" s="15" t="str" cm="1">
        <f t="array" ref="Q678">_xlfn.IFS(G678&lt;200,"&lt;₹200",G678&lt;=500,"₹200-₹500",G678&gt;500,"&gt;₹500")</f>
        <v>&gt;₹500</v>
      </c>
      <c r="R678" t="s">
        <v>11429</v>
      </c>
      <c r="S678" t="s">
        <v>11433</v>
      </c>
      <c r="T678" t="s">
        <v>11434</v>
      </c>
    </row>
    <row r="679" spans="1:20" x14ac:dyDescent="0.25">
      <c r="A679" t="s">
        <v>9028</v>
      </c>
      <c r="B679" t="s">
        <v>9029</v>
      </c>
      <c r="C679" t="s">
        <v>13156</v>
      </c>
      <c r="D679" t="s">
        <v>13247</v>
      </c>
      <c r="E679" t="s">
        <v>13248</v>
      </c>
      <c r="F679" t="s">
        <v>13273</v>
      </c>
      <c r="G679" s="17">
        <v>379</v>
      </c>
      <c r="H679" s="17">
        <v>999</v>
      </c>
      <c r="I679" s="8">
        <v>0.62</v>
      </c>
      <c r="J679" s="8" t="str">
        <f t="shared" si="52"/>
        <v>Yes</v>
      </c>
      <c r="K679" s="9">
        <v>4.3</v>
      </c>
      <c r="L679" s="9">
        <v>4</v>
      </c>
      <c r="M679" s="9">
        <f t="shared" ref="M679:M695" si="58">AVERAGEIF(F679:F2028,F679,K679:K2028)</f>
        <v>4.3199999999999994</v>
      </c>
      <c r="N679" s="4">
        <v>3096</v>
      </c>
      <c r="O679" s="4">
        <f t="shared" si="53"/>
        <v>15.080866007141317</v>
      </c>
      <c r="P679" s="18">
        <f t="shared" si="54"/>
        <v>1173384</v>
      </c>
      <c r="Q679" s="15" t="str" cm="1">
        <f t="array" ref="Q679">_xlfn.IFS(G679&lt;200,"&lt;₹200",G679&lt;=500,"₹200-₹500",G679&gt;500,"&gt;₹500")</f>
        <v>₹200-₹500</v>
      </c>
      <c r="R679" t="s">
        <v>9031</v>
      </c>
      <c r="S679" t="s">
        <v>9035</v>
      </c>
      <c r="T679" t="s">
        <v>9036</v>
      </c>
    </row>
    <row r="680" spans="1:20" x14ac:dyDescent="0.25">
      <c r="A680" t="s">
        <v>10890</v>
      </c>
      <c r="B680" t="s">
        <v>10891</v>
      </c>
      <c r="C680" t="s">
        <v>13156</v>
      </c>
      <c r="D680" t="s">
        <v>13247</v>
      </c>
      <c r="E680" t="s">
        <v>13248</v>
      </c>
      <c r="F680" t="s">
        <v>13275</v>
      </c>
      <c r="G680" s="17">
        <v>1656</v>
      </c>
      <c r="H680" s="17">
        <v>2695</v>
      </c>
      <c r="I680" s="8">
        <v>0.39</v>
      </c>
      <c r="J680" s="8" t="str">
        <f t="shared" si="52"/>
        <v>No</v>
      </c>
      <c r="K680" s="9">
        <v>4.4000000000000004</v>
      </c>
      <c r="L680" s="9">
        <v>4</v>
      </c>
      <c r="M680" s="9">
        <f t="shared" si="58"/>
        <v>3.9857142857142853</v>
      </c>
      <c r="N680" s="4">
        <v>6027</v>
      </c>
      <c r="O680" s="4">
        <f t="shared" si="53"/>
        <v>15.066690499661195</v>
      </c>
      <c r="P680" s="18">
        <f t="shared" si="54"/>
        <v>9980712</v>
      </c>
      <c r="Q680" s="15" t="str" cm="1">
        <f t="array" ref="Q680">_xlfn.IFS(G680&lt;200,"&lt;₹200",G680&lt;=500,"₹200-₹500",G680&gt;500,"&gt;₹500")</f>
        <v>&gt;₹500</v>
      </c>
      <c r="R680" t="s">
        <v>10892</v>
      </c>
      <c r="S680" t="s">
        <v>10896</v>
      </c>
      <c r="T680" t="s">
        <v>10897</v>
      </c>
    </row>
    <row r="681" spans="1:20" x14ac:dyDescent="0.25">
      <c r="A681" t="s">
        <v>5175</v>
      </c>
      <c r="B681" t="s">
        <v>5176</v>
      </c>
      <c r="C681" t="s">
        <v>13075</v>
      </c>
      <c r="D681" t="s">
        <v>13122</v>
      </c>
      <c r="E681" t="s">
        <v>13123</v>
      </c>
      <c r="F681" t="s">
        <v>13124</v>
      </c>
      <c r="G681" s="17">
        <v>1399</v>
      </c>
      <c r="H681" s="17">
        <v>5499</v>
      </c>
      <c r="I681" s="8">
        <v>0.75</v>
      </c>
      <c r="J681" s="8" t="str">
        <f t="shared" si="52"/>
        <v>Yes</v>
      </c>
      <c r="K681" s="9">
        <v>3.9</v>
      </c>
      <c r="L681" s="9">
        <v>4</v>
      </c>
      <c r="M681" s="9">
        <f t="shared" si="58"/>
        <v>3.785714285714286</v>
      </c>
      <c r="N681" s="4">
        <v>9504</v>
      </c>
      <c r="O681" s="4">
        <f t="shared" si="53"/>
        <v>15.059390173119821</v>
      </c>
      <c r="P681" s="18">
        <f t="shared" si="54"/>
        <v>13296096</v>
      </c>
      <c r="Q681" s="15" t="str" cm="1">
        <f t="array" ref="Q681">_xlfn.IFS(G681&lt;200,"&lt;₹200",G681&lt;=500,"₹200-₹500",G681&gt;500,"&gt;₹500")</f>
        <v>&gt;₹500</v>
      </c>
      <c r="R681" t="s">
        <v>5177</v>
      </c>
      <c r="S681" t="s">
        <v>5181</v>
      </c>
      <c r="T681" t="s">
        <v>5182</v>
      </c>
    </row>
    <row r="682" spans="1:20" x14ac:dyDescent="0.25">
      <c r="A682" t="s">
        <v>10113</v>
      </c>
      <c r="B682" t="s">
        <v>10114</v>
      </c>
      <c r="C682" t="s">
        <v>13156</v>
      </c>
      <c r="D682" t="s">
        <v>13268</v>
      </c>
      <c r="E682" t="s">
        <v>13269</v>
      </c>
      <c r="F682" t="s">
        <v>13298</v>
      </c>
      <c r="G682" s="17">
        <v>320</v>
      </c>
      <c r="H682" s="17">
        <v>799</v>
      </c>
      <c r="I682" s="8">
        <v>0.6</v>
      </c>
      <c r="J682" s="8" t="str">
        <f t="shared" si="52"/>
        <v>Yes</v>
      </c>
      <c r="K682" s="9">
        <v>4.2</v>
      </c>
      <c r="L682" s="9">
        <v>4</v>
      </c>
      <c r="M682" s="9">
        <f t="shared" si="58"/>
        <v>4.2</v>
      </c>
      <c r="N682" s="4">
        <v>3846</v>
      </c>
      <c r="O682" s="4">
        <f t="shared" si="53"/>
        <v>15.057513182488625</v>
      </c>
      <c r="P682" s="18">
        <f t="shared" si="54"/>
        <v>1230720</v>
      </c>
      <c r="Q682" s="15" t="str" cm="1">
        <f t="array" ref="Q682">_xlfn.IFS(G682&lt;200,"&lt;₹200",G682&lt;=500,"₹200-₹500",G682&gt;500,"&gt;₹500")</f>
        <v>₹200-₹500</v>
      </c>
      <c r="R682" t="s">
        <v>10116</v>
      </c>
      <c r="S682" t="s">
        <v>10120</v>
      </c>
      <c r="T682" t="s">
        <v>10121</v>
      </c>
    </row>
    <row r="683" spans="1:20" x14ac:dyDescent="0.25">
      <c r="A683" t="s">
        <v>9436</v>
      </c>
      <c r="B683" t="s">
        <v>9437</v>
      </c>
      <c r="C683" t="s">
        <v>13156</v>
      </c>
      <c r="D683" t="s">
        <v>13247</v>
      </c>
      <c r="E683" t="s">
        <v>13248</v>
      </c>
      <c r="F683" t="s">
        <v>13267</v>
      </c>
      <c r="G683" s="17">
        <v>8799</v>
      </c>
      <c r="H683" s="17">
        <v>11595</v>
      </c>
      <c r="I683" s="8">
        <v>0.24</v>
      </c>
      <c r="J683" s="8" t="str">
        <f t="shared" si="52"/>
        <v>No</v>
      </c>
      <c r="K683" s="9">
        <v>4.4000000000000004</v>
      </c>
      <c r="L683" s="9">
        <v>4</v>
      </c>
      <c r="M683" s="9">
        <f t="shared" si="58"/>
        <v>4.333333333333333</v>
      </c>
      <c r="N683" s="4">
        <v>2981</v>
      </c>
      <c r="O683" s="4">
        <f t="shared" si="53"/>
        <v>15.056199769506895</v>
      </c>
      <c r="P683" s="18">
        <f t="shared" si="54"/>
        <v>26229819</v>
      </c>
      <c r="Q683" s="15" t="str" cm="1">
        <f t="array" ref="Q683">_xlfn.IFS(G683&lt;200,"&lt;₹200",G683&lt;=500,"₹200-₹500",G683&gt;500,"&gt;₹500")</f>
        <v>&gt;₹500</v>
      </c>
      <c r="R683" t="s">
        <v>9438</v>
      </c>
      <c r="S683" t="s">
        <v>9442</v>
      </c>
      <c r="T683" t="s">
        <v>9443</v>
      </c>
    </row>
    <row r="684" spans="1:20" x14ac:dyDescent="0.25">
      <c r="A684" t="s">
        <v>9365</v>
      </c>
      <c r="B684" t="s">
        <v>9366</v>
      </c>
      <c r="C684" t="s">
        <v>13156</v>
      </c>
      <c r="D684" t="s">
        <v>13247</v>
      </c>
      <c r="E684" t="s">
        <v>13254</v>
      </c>
      <c r="F684" t="s">
        <v>13255</v>
      </c>
      <c r="G684" s="17">
        <v>499</v>
      </c>
      <c r="H684" s="17">
        <v>625</v>
      </c>
      <c r="I684" s="8">
        <v>0.2</v>
      </c>
      <c r="J684" s="8" t="str">
        <f t="shared" si="52"/>
        <v>No</v>
      </c>
      <c r="K684" s="9">
        <v>4.2</v>
      </c>
      <c r="L684" s="9">
        <v>4</v>
      </c>
      <c r="M684" s="9">
        <f t="shared" si="58"/>
        <v>4.0363636363636353</v>
      </c>
      <c r="N684" s="4">
        <v>5355</v>
      </c>
      <c r="O684" s="4">
        <f t="shared" si="53"/>
        <v>15.050956475844972</v>
      </c>
      <c r="P684" s="18">
        <f t="shared" si="54"/>
        <v>2672145</v>
      </c>
      <c r="Q684" s="15" t="str" cm="1">
        <f t="array" ref="Q684">_xlfn.IFS(G684&lt;200,"&lt;₹200",G684&lt;=500,"₹200-₹500",G684&gt;500,"&gt;₹500")</f>
        <v>₹200-₹500</v>
      </c>
      <c r="R684" t="s">
        <v>9367</v>
      </c>
      <c r="S684" t="s">
        <v>9371</v>
      </c>
      <c r="T684" t="s">
        <v>9372</v>
      </c>
    </row>
    <row r="685" spans="1:20" x14ac:dyDescent="0.25">
      <c r="A685" t="s">
        <v>10770</v>
      </c>
      <c r="B685" t="s">
        <v>10771</v>
      </c>
      <c r="C685" t="s">
        <v>13156</v>
      </c>
      <c r="D685" t="s">
        <v>13247</v>
      </c>
      <c r="E685" t="s">
        <v>13299</v>
      </c>
      <c r="F685" t="s">
        <v>13300</v>
      </c>
      <c r="G685" s="17">
        <v>9799</v>
      </c>
      <c r="H685" s="17">
        <v>12150</v>
      </c>
      <c r="I685" s="8">
        <v>0.19</v>
      </c>
      <c r="J685" s="8" t="str">
        <f t="shared" si="52"/>
        <v>No</v>
      </c>
      <c r="K685" s="9">
        <v>4.3</v>
      </c>
      <c r="L685" s="9">
        <v>4</v>
      </c>
      <c r="M685" s="9">
        <f t="shared" si="58"/>
        <v>3.6500000000000004</v>
      </c>
      <c r="N685" s="4">
        <v>13251</v>
      </c>
      <c r="O685" s="4">
        <f t="shared" si="53"/>
        <v>15.046327209316219</v>
      </c>
      <c r="P685" s="18">
        <f t="shared" si="54"/>
        <v>129846549</v>
      </c>
      <c r="Q685" s="15" t="str" cm="1">
        <f t="array" ref="Q685">_xlfn.IFS(G685&lt;200,"&lt;₹200",G685&lt;=500,"₹200-₹500",G685&gt;500,"&gt;₹500")</f>
        <v>&gt;₹500</v>
      </c>
      <c r="R685" t="s">
        <v>13070</v>
      </c>
      <c r="S685" t="s">
        <v>10775</v>
      </c>
      <c r="T685" t="s">
        <v>10776</v>
      </c>
    </row>
    <row r="686" spans="1:20" x14ac:dyDescent="0.25">
      <c r="A686" t="s">
        <v>7764</v>
      </c>
      <c r="B686" t="s">
        <v>7765</v>
      </c>
      <c r="C686" t="s">
        <v>13084</v>
      </c>
      <c r="D686" t="s">
        <v>13085</v>
      </c>
      <c r="E686" t="s">
        <v>13172</v>
      </c>
      <c r="F686" t="s">
        <v>13193</v>
      </c>
      <c r="G686" s="17">
        <v>699</v>
      </c>
      <c r="H686" s="17">
        <v>1490</v>
      </c>
      <c r="I686" s="8">
        <v>0.53</v>
      </c>
      <c r="J686" s="8" t="str">
        <f t="shared" si="52"/>
        <v>Yes</v>
      </c>
      <c r="K686" s="9">
        <v>4</v>
      </c>
      <c r="L686" s="9">
        <v>4</v>
      </c>
      <c r="M686" s="9">
        <f t="shared" si="58"/>
        <v>4</v>
      </c>
      <c r="N686" s="4">
        <v>5736</v>
      </c>
      <c r="O686" s="4">
        <f t="shared" si="53"/>
        <v>15.034739399529764</v>
      </c>
      <c r="P686" s="18">
        <f t="shared" si="54"/>
        <v>4009464</v>
      </c>
      <c r="Q686" s="15" t="str" cm="1">
        <f t="array" ref="Q686">_xlfn.IFS(G686&lt;200,"&lt;₹200",G686&lt;=500,"₹200-₹500",G686&gt;500,"&gt;₹500")</f>
        <v>&gt;₹500</v>
      </c>
      <c r="R686" t="s">
        <v>7766</v>
      </c>
      <c r="S686" t="s">
        <v>7770</v>
      </c>
      <c r="T686" t="s">
        <v>7771</v>
      </c>
    </row>
    <row r="687" spans="1:20" x14ac:dyDescent="0.25">
      <c r="A687" t="s">
        <v>6137</v>
      </c>
      <c r="B687" t="s">
        <v>6138</v>
      </c>
      <c r="C687" t="s">
        <v>13084</v>
      </c>
      <c r="D687" t="s">
        <v>13085</v>
      </c>
      <c r="E687" t="s">
        <v>13196</v>
      </c>
      <c r="F687" t="s">
        <v>13197</v>
      </c>
      <c r="G687" s="17">
        <v>949</v>
      </c>
      <c r="H687" s="17">
        <v>2000</v>
      </c>
      <c r="I687" s="8">
        <v>0.53</v>
      </c>
      <c r="J687" s="8" t="str">
        <f t="shared" si="52"/>
        <v>Yes</v>
      </c>
      <c r="K687" s="9">
        <v>3.9</v>
      </c>
      <c r="L687" s="9">
        <v>4</v>
      </c>
      <c r="M687" s="9">
        <f t="shared" si="58"/>
        <v>3.5999999999999996</v>
      </c>
      <c r="N687" s="4">
        <v>14969</v>
      </c>
      <c r="O687" s="4">
        <f t="shared" si="53"/>
        <v>15.030798481234989</v>
      </c>
      <c r="P687" s="18">
        <f t="shared" si="54"/>
        <v>14205581</v>
      </c>
      <c r="Q687" s="15" t="str" cm="1">
        <f t="array" ref="Q687">_xlfn.IFS(G687&lt;200,"&lt;₹200",G687&lt;=500,"₹200-₹500",G687&gt;500,"&gt;₹500")</f>
        <v>&gt;₹500</v>
      </c>
      <c r="R687" t="s">
        <v>6140</v>
      </c>
      <c r="S687" t="s">
        <v>6144</v>
      </c>
      <c r="T687" t="s">
        <v>6145</v>
      </c>
    </row>
    <row r="688" spans="1:20" x14ac:dyDescent="0.25">
      <c r="A688" t="s">
        <v>8284</v>
      </c>
      <c r="B688" t="s">
        <v>8285</v>
      </c>
      <c r="C688" t="s">
        <v>13084</v>
      </c>
      <c r="D688" t="s">
        <v>13085</v>
      </c>
      <c r="E688" t="s">
        <v>13141</v>
      </c>
      <c r="F688" t="s">
        <v>13142</v>
      </c>
      <c r="G688" s="17">
        <v>579</v>
      </c>
      <c r="H688" s="17">
        <v>1090</v>
      </c>
      <c r="I688" s="8">
        <v>0.47</v>
      </c>
      <c r="J688" s="8" t="str">
        <f t="shared" si="52"/>
        <v>No</v>
      </c>
      <c r="K688" s="9">
        <v>4.4000000000000004</v>
      </c>
      <c r="L688" s="9">
        <v>4</v>
      </c>
      <c r="M688" s="9">
        <f t="shared" si="58"/>
        <v>4.2666666666666666</v>
      </c>
      <c r="N688" s="4">
        <v>3482</v>
      </c>
      <c r="O688" s="4">
        <f t="shared" si="53"/>
        <v>15.112334824355141</v>
      </c>
      <c r="P688" s="18">
        <f t="shared" si="54"/>
        <v>2016078</v>
      </c>
      <c r="Q688" s="15" t="str" cm="1">
        <f t="array" ref="Q688">_xlfn.IFS(G688&lt;200,"&lt;₹200",G688&lt;=500,"₹200-₹500",G688&gt;500,"&gt;₹500")</f>
        <v>&gt;₹500</v>
      </c>
      <c r="R688" t="s">
        <v>8286</v>
      </c>
      <c r="S688" t="s">
        <v>8290</v>
      </c>
      <c r="T688" t="s">
        <v>8291</v>
      </c>
    </row>
    <row r="689" spans="1:20" x14ac:dyDescent="0.25">
      <c r="A689" t="s">
        <v>9843</v>
      </c>
      <c r="B689" t="s">
        <v>9844</v>
      </c>
      <c r="C689" t="s">
        <v>13156</v>
      </c>
      <c r="D689" t="s">
        <v>13247</v>
      </c>
      <c r="E689" t="s">
        <v>13248</v>
      </c>
      <c r="F689" t="s">
        <v>13256</v>
      </c>
      <c r="G689" s="17">
        <v>308</v>
      </c>
      <c r="H689" s="17">
        <v>499</v>
      </c>
      <c r="I689" s="8">
        <v>0.38</v>
      </c>
      <c r="J689" s="8" t="str">
        <f t="shared" si="52"/>
        <v>No</v>
      </c>
      <c r="K689" s="9">
        <v>3.9</v>
      </c>
      <c r="L689" s="9">
        <v>4</v>
      </c>
      <c r="M689" s="9">
        <f t="shared" si="58"/>
        <v>4.0999999999999988</v>
      </c>
      <c r="N689" s="4">
        <v>4584</v>
      </c>
      <c r="O689" s="4">
        <f t="shared" si="53"/>
        <v>15.01149129402476</v>
      </c>
      <c r="P689" s="18">
        <f t="shared" si="54"/>
        <v>1411872</v>
      </c>
      <c r="Q689" s="15" t="str" cm="1">
        <f t="array" ref="Q689">_xlfn.IFS(G689&lt;200,"&lt;₹200",G689&lt;=500,"₹200-₹500",G689&gt;500,"&gt;₹500")</f>
        <v>₹200-₹500</v>
      </c>
      <c r="R689" t="s">
        <v>9845</v>
      </c>
      <c r="S689" t="s">
        <v>9849</v>
      </c>
      <c r="T689" t="s">
        <v>9850</v>
      </c>
    </row>
    <row r="690" spans="1:20" x14ac:dyDescent="0.25">
      <c r="A690" t="s">
        <v>2260</v>
      </c>
      <c r="B690" t="s">
        <v>2261</v>
      </c>
      <c r="C690" t="s">
        <v>13075</v>
      </c>
      <c r="D690" t="s">
        <v>13091</v>
      </c>
      <c r="E690" t="s">
        <v>13092</v>
      </c>
      <c r="F690" t="s">
        <v>13087</v>
      </c>
      <c r="G690" s="17">
        <v>439</v>
      </c>
      <c r="H690" s="17">
        <v>758</v>
      </c>
      <c r="I690" s="8">
        <v>0.42</v>
      </c>
      <c r="J690" s="8" t="str">
        <f t="shared" si="52"/>
        <v>No</v>
      </c>
      <c r="K690" s="9">
        <v>4.2</v>
      </c>
      <c r="L690" s="9">
        <v>4</v>
      </c>
      <c r="M690" s="9">
        <f t="shared" si="58"/>
        <v>4.1281249999999998</v>
      </c>
      <c r="N690" s="4">
        <v>4296</v>
      </c>
      <c r="O690" s="4">
        <f t="shared" si="53"/>
        <v>14.998160725676362</v>
      </c>
      <c r="P690" s="18">
        <f t="shared" si="54"/>
        <v>1885944</v>
      </c>
      <c r="Q690" s="15" t="str" cm="1">
        <f t="array" ref="Q690">_xlfn.IFS(G690&lt;200,"&lt;₹200",G690&lt;=500,"₹200-₹500",G690&gt;500,"&gt;₹500")</f>
        <v>₹200-₹500</v>
      </c>
      <c r="R690" t="s">
        <v>2262</v>
      </c>
      <c r="S690" t="s">
        <v>2266</v>
      </c>
      <c r="T690" t="s">
        <v>2267</v>
      </c>
    </row>
    <row r="691" spans="1:20" x14ac:dyDescent="0.25">
      <c r="A691" t="s">
        <v>6535</v>
      </c>
      <c r="B691" t="s">
        <v>6536</v>
      </c>
      <c r="C691" t="s">
        <v>13152</v>
      </c>
      <c r="D691" t="s">
        <v>13153</v>
      </c>
      <c r="E691" t="s">
        <v>13154</v>
      </c>
      <c r="F691" t="s">
        <v>13155</v>
      </c>
      <c r="G691" s="17">
        <v>561</v>
      </c>
      <c r="H691" s="17">
        <v>720</v>
      </c>
      <c r="I691" s="8">
        <v>0.22</v>
      </c>
      <c r="J691" s="8" t="str">
        <f t="shared" si="52"/>
        <v>No</v>
      </c>
      <c r="K691" s="9">
        <v>4.4000000000000004</v>
      </c>
      <c r="L691" s="9">
        <v>4</v>
      </c>
      <c r="M691" s="9">
        <f t="shared" si="58"/>
        <v>4.28</v>
      </c>
      <c r="N691" s="4">
        <v>3182</v>
      </c>
      <c r="O691" s="4">
        <f t="shared" si="53"/>
        <v>14.992140813297894</v>
      </c>
      <c r="P691" s="18">
        <f t="shared" si="54"/>
        <v>1785102</v>
      </c>
      <c r="Q691" s="15" t="str" cm="1">
        <f t="array" ref="Q691">_xlfn.IFS(G691&lt;200,"&lt;₹200",G691&lt;=500,"₹200-₹500",G691&gt;500,"&gt;₹500")</f>
        <v>&gt;₹500</v>
      </c>
      <c r="R691" t="s">
        <v>6537</v>
      </c>
      <c r="S691" t="s">
        <v>6541</v>
      </c>
      <c r="T691" t="s">
        <v>6542</v>
      </c>
    </row>
    <row r="692" spans="1:20" x14ac:dyDescent="0.25">
      <c r="A692" t="s">
        <v>8142</v>
      </c>
      <c r="B692" t="s">
        <v>8143</v>
      </c>
      <c r="C692" t="s">
        <v>13075</v>
      </c>
      <c r="D692" t="s">
        <v>13161</v>
      </c>
      <c r="E692" t="s">
        <v>13190</v>
      </c>
      <c r="F692" t="s">
        <v>13191</v>
      </c>
      <c r="G692" s="17">
        <v>2299</v>
      </c>
      <c r="H692" s="17">
        <v>7500</v>
      </c>
      <c r="I692" s="8">
        <v>0.69</v>
      </c>
      <c r="J692" s="8" t="str">
        <f t="shared" si="52"/>
        <v>Yes</v>
      </c>
      <c r="K692" s="9">
        <v>4.0999999999999996</v>
      </c>
      <c r="L692" s="9">
        <v>4</v>
      </c>
      <c r="M692" s="9">
        <f t="shared" si="58"/>
        <v>4</v>
      </c>
      <c r="N692" s="4">
        <v>5554</v>
      </c>
      <c r="O692" s="4">
        <f t="shared" si="53"/>
        <v>14.978736253107545</v>
      </c>
      <c r="P692" s="18">
        <f t="shared" si="54"/>
        <v>12768646</v>
      </c>
      <c r="Q692" s="15" t="str" cm="1">
        <f t="array" ref="Q692">_xlfn.IFS(G692&lt;200,"&lt;₹200",G692&lt;=500,"₹200-₹500",G692&gt;500,"&gt;₹500")</f>
        <v>&gt;₹500</v>
      </c>
      <c r="R692" t="s">
        <v>8144</v>
      </c>
      <c r="S692" t="s">
        <v>8148</v>
      </c>
      <c r="T692" t="s">
        <v>8149</v>
      </c>
    </row>
    <row r="693" spans="1:20" x14ac:dyDescent="0.25">
      <c r="A693" t="s">
        <v>7449</v>
      </c>
      <c r="B693" t="s">
        <v>7450</v>
      </c>
      <c r="C693" t="s">
        <v>13084</v>
      </c>
      <c r="D693" t="s">
        <v>13201</v>
      </c>
      <c r="E693" t="s">
        <v>13212</v>
      </c>
      <c r="F693" t="s">
        <v>13221</v>
      </c>
      <c r="G693" s="17">
        <v>1709</v>
      </c>
      <c r="H693" s="17">
        <v>4000</v>
      </c>
      <c r="I693" s="8">
        <v>0.56999999999999995</v>
      </c>
      <c r="J693" s="8" t="str">
        <f t="shared" si="52"/>
        <v>Yes</v>
      </c>
      <c r="K693" s="9">
        <v>4.4000000000000004</v>
      </c>
      <c r="L693" s="9">
        <v>4</v>
      </c>
      <c r="M693" s="9">
        <f t="shared" si="58"/>
        <v>4.3</v>
      </c>
      <c r="N693" s="4">
        <v>3029</v>
      </c>
      <c r="O693" s="4">
        <f t="shared" si="53"/>
        <v>14.970203302559909</v>
      </c>
      <c r="P693" s="18">
        <f t="shared" si="54"/>
        <v>5176561</v>
      </c>
      <c r="Q693" s="15" t="str" cm="1">
        <f t="array" ref="Q693">_xlfn.IFS(G693&lt;200,"&lt;₹200",G693&lt;=500,"₹200-₹500",G693&gt;500,"&gt;₹500")</f>
        <v>&gt;₹500</v>
      </c>
      <c r="R693" t="s">
        <v>7451</v>
      </c>
      <c r="S693" t="s">
        <v>7455</v>
      </c>
      <c r="T693" t="s">
        <v>7456</v>
      </c>
    </row>
    <row r="694" spans="1:20" x14ac:dyDescent="0.25">
      <c r="A694" t="s">
        <v>6762</v>
      </c>
      <c r="B694" t="s">
        <v>6763</v>
      </c>
      <c r="C694" t="s">
        <v>13075</v>
      </c>
      <c r="D694" t="s">
        <v>13122</v>
      </c>
      <c r="E694" t="s">
        <v>13123</v>
      </c>
      <c r="F694" t="s">
        <v>13124</v>
      </c>
      <c r="G694" s="17">
        <v>499</v>
      </c>
      <c r="H694" s="17">
        <v>1499</v>
      </c>
      <c r="I694" s="8">
        <v>0.67</v>
      </c>
      <c r="J694" s="8" t="str">
        <f t="shared" si="52"/>
        <v>Yes</v>
      </c>
      <c r="K694" s="9">
        <v>3.6</v>
      </c>
      <c r="L694" s="9">
        <v>4</v>
      </c>
      <c r="M694" s="9">
        <f t="shared" si="58"/>
        <v>3.7769230769230777</v>
      </c>
      <c r="N694" s="4">
        <v>9169</v>
      </c>
      <c r="O694" s="4">
        <f t="shared" si="53"/>
        <v>14.965564183184467</v>
      </c>
      <c r="P694" s="18">
        <f t="shared" si="54"/>
        <v>4575331</v>
      </c>
      <c r="Q694" s="15" t="str" cm="1">
        <f t="array" ref="Q694">_xlfn.IFS(G694&lt;200,"&lt;₹200",G694&lt;=500,"₹200-₹500",G694&gt;500,"&gt;₹500")</f>
        <v>₹200-₹500</v>
      </c>
      <c r="R694" t="s">
        <v>6764</v>
      </c>
      <c r="S694" t="s">
        <v>6768</v>
      </c>
      <c r="T694" t="s">
        <v>6769</v>
      </c>
    </row>
    <row r="695" spans="1:20" x14ac:dyDescent="0.25">
      <c r="A695" t="s">
        <v>4261</v>
      </c>
      <c r="B695" t="s">
        <v>4262</v>
      </c>
      <c r="C695" t="s">
        <v>13075</v>
      </c>
      <c r="D695" t="s">
        <v>13113</v>
      </c>
      <c r="E695" t="s">
        <v>13117</v>
      </c>
      <c r="F695" t="s">
        <v>13121</v>
      </c>
      <c r="G695" s="17">
        <v>1399</v>
      </c>
      <c r="H695" s="17">
        <v>1630</v>
      </c>
      <c r="I695" s="8">
        <v>0.14000000000000001</v>
      </c>
      <c r="J695" s="8" t="str">
        <f t="shared" si="52"/>
        <v>No</v>
      </c>
      <c r="K695" s="9">
        <v>4</v>
      </c>
      <c r="L695" s="9">
        <v>4</v>
      </c>
      <c r="M695" s="9">
        <f t="shared" si="58"/>
        <v>3.7666666666666671</v>
      </c>
      <c r="N695" s="4">
        <v>9378</v>
      </c>
      <c r="O695" s="4">
        <f t="shared" si="53"/>
        <v>14.961789618404094</v>
      </c>
      <c r="P695" s="18">
        <f t="shared" si="54"/>
        <v>13119822</v>
      </c>
      <c r="Q695" s="15" t="str" cm="1">
        <f t="array" ref="Q695">_xlfn.IFS(G695&lt;200,"&lt;₹200",G695&lt;=500,"₹200-₹500",G695&gt;500,"&gt;₹500")</f>
        <v>&gt;₹500</v>
      </c>
      <c r="R695" t="s">
        <v>4263</v>
      </c>
      <c r="S695" t="s">
        <v>3841</v>
      </c>
      <c r="T695" t="s">
        <v>3842</v>
      </c>
    </row>
    <row r="696" spans="1:20" x14ac:dyDescent="0.25">
      <c r="A696" t="s">
        <v>11165</v>
      </c>
      <c r="B696" t="s">
        <v>11166</v>
      </c>
      <c r="C696" t="s">
        <v>13156</v>
      </c>
      <c r="D696" t="s">
        <v>13247</v>
      </c>
      <c r="E696" t="s">
        <v>13248</v>
      </c>
      <c r="F696" t="s">
        <v>13274</v>
      </c>
      <c r="G696" s="17">
        <v>1699</v>
      </c>
      <c r="H696" s="17">
        <v>1975</v>
      </c>
      <c r="I696" s="8">
        <v>0.14000000000000001</v>
      </c>
      <c r="J696" s="8" t="str">
        <f t="shared" si="52"/>
        <v>No</v>
      </c>
      <c r="K696" s="9">
        <v>4.0999999999999996</v>
      </c>
      <c r="L696" s="9">
        <v>4</v>
      </c>
      <c r="M696" s="9">
        <f>AVERAGEIF(F696:F2046,F696,K696:K2046)</f>
        <v>4.0714285714285712</v>
      </c>
      <c r="N696" s="4">
        <v>4716</v>
      </c>
      <c r="O696" s="4">
        <f t="shared" si="53"/>
        <v>14.957068210428929</v>
      </c>
      <c r="P696" s="18">
        <f t="shared" si="54"/>
        <v>8012484</v>
      </c>
      <c r="Q696" s="15" t="str" cm="1">
        <f t="array" ref="Q696">_xlfn.IFS(G696&lt;200,"&lt;₹200",G696&lt;=500,"₹200-₹500",G696&gt;500,"&gt;₹500")</f>
        <v>&gt;₹500</v>
      </c>
      <c r="R696" t="s">
        <v>11167</v>
      </c>
      <c r="S696" t="s">
        <v>11171</v>
      </c>
      <c r="T696" t="s">
        <v>11172</v>
      </c>
    </row>
    <row r="697" spans="1:20" x14ac:dyDescent="0.25">
      <c r="A697" t="s">
        <v>2407</v>
      </c>
      <c r="B697" t="s">
        <v>2408</v>
      </c>
      <c r="C697" t="s">
        <v>13075</v>
      </c>
      <c r="D697" t="s">
        <v>13091</v>
      </c>
      <c r="E697" t="s">
        <v>13103</v>
      </c>
      <c r="F697" t="s">
        <v>13104</v>
      </c>
      <c r="G697" s="17">
        <v>917</v>
      </c>
      <c r="H697" s="17">
        <v>2299</v>
      </c>
      <c r="I697" s="8">
        <v>0.6</v>
      </c>
      <c r="J697" s="8" t="str">
        <f t="shared" si="52"/>
        <v>Yes</v>
      </c>
      <c r="K697" s="9">
        <v>4.2</v>
      </c>
      <c r="L697" s="9">
        <v>4</v>
      </c>
      <c r="M697" s="9">
        <f t="shared" ref="M697:M703" si="59">AVERAGEIF(F697:F2046,F697,K697:K2046)</f>
        <v>4.25</v>
      </c>
      <c r="N697" s="4">
        <v>3300</v>
      </c>
      <c r="O697" s="4">
        <f t="shared" si="53"/>
        <v>14.954243478403823</v>
      </c>
      <c r="P697" s="18">
        <f t="shared" si="54"/>
        <v>3026100</v>
      </c>
      <c r="Q697" s="15" t="str" cm="1">
        <f t="array" ref="Q697">_xlfn.IFS(G697&lt;200,"&lt;₹200",G697&lt;=500,"₹200-₹500",G697&gt;500,"&gt;₹500")</f>
        <v>&gt;₹500</v>
      </c>
      <c r="R697" t="s">
        <v>2409</v>
      </c>
      <c r="S697" t="s">
        <v>2413</v>
      </c>
      <c r="T697" t="s">
        <v>2414</v>
      </c>
    </row>
    <row r="698" spans="1:20" x14ac:dyDescent="0.25">
      <c r="A698" t="s">
        <v>8207</v>
      </c>
      <c r="B698" t="s">
        <v>8208</v>
      </c>
      <c r="C698" t="s">
        <v>13075</v>
      </c>
      <c r="D698" t="s">
        <v>13113</v>
      </c>
      <c r="E698" t="s">
        <v>13114</v>
      </c>
      <c r="F698" t="s">
        <v>13128</v>
      </c>
      <c r="G698" s="17">
        <v>279</v>
      </c>
      <c r="H698" s="17">
        <v>1299</v>
      </c>
      <c r="I698" s="8">
        <v>0.79</v>
      </c>
      <c r="J698" s="8" t="str">
        <f t="shared" si="52"/>
        <v>Yes</v>
      </c>
      <c r="K698" s="9">
        <v>4</v>
      </c>
      <c r="L698" s="9">
        <v>4</v>
      </c>
      <c r="M698" s="9">
        <f t="shared" si="59"/>
        <v>4.0333333333333341</v>
      </c>
      <c r="N698" s="4">
        <v>5072</v>
      </c>
      <c r="O698" s="4">
        <f t="shared" si="53"/>
        <v>14.944568278013532</v>
      </c>
      <c r="P698" s="18">
        <f t="shared" si="54"/>
        <v>1415088</v>
      </c>
      <c r="Q698" s="15" t="str" cm="1">
        <f t="array" ref="Q698">_xlfn.IFS(G698&lt;200,"&lt;₹200",G698&lt;=500,"₹200-₹500",G698&gt;500,"&gt;₹500")</f>
        <v>₹200-₹500</v>
      </c>
      <c r="R698" t="s">
        <v>8209</v>
      </c>
      <c r="S698" t="s">
        <v>8213</v>
      </c>
      <c r="T698" t="s">
        <v>8214</v>
      </c>
    </row>
    <row r="699" spans="1:20" x14ac:dyDescent="0.25">
      <c r="A699" t="s">
        <v>445</v>
      </c>
      <c r="B699" t="s">
        <v>446</v>
      </c>
      <c r="C699" t="s">
        <v>13084</v>
      </c>
      <c r="D699" t="s">
        <v>13088</v>
      </c>
      <c r="E699" t="s">
        <v>13089</v>
      </c>
      <c r="F699" t="s">
        <v>13090</v>
      </c>
      <c r="G699" s="17">
        <v>507</v>
      </c>
      <c r="H699" s="17">
        <v>1208</v>
      </c>
      <c r="I699" s="8">
        <v>0.57999999999999996</v>
      </c>
      <c r="J699" s="8" t="str">
        <f t="shared" si="52"/>
        <v>Yes</v>
      </c>
      <c r="K699" s="9">
        <v>4.0999999999999996</v>
      </c>
      <c r="L699" s="9">
        <v>4</v>
      </c>
      <c r="M699" s="9">
        <f t="shared" si="59"/>
        <v>3.8199999999999994</v>
      </c>
      <c r="N699" s="4">
        <v>8131</v>
      </c>
      <c r="O699" s="4">
        <f t="shared" si="53"/>
        <v>14.936953953270121</v>
      </c>
      <c r="P699" s="18">
        <f t="shared" si="54"/>
        <v>4122417</v>
      </c>
      <c r="Q699" s="15" t="str" cm="1">
        <f t="array" ref="Q699">_xlfn.IFS(G699&lt;200,"&lt;₹200",G699&lt;=500,"₹200-₹500",G699&gt;500,"&gt;₹500")</f>
        <v>&gt;₹500</v>
      </c>
      <c r="R699" t="s">
        <v>447</v>
      </c>
      <c r="S699" t="s">
        <v>451</v>
      </c>
      <c r="T699" t="s">
        <v>452</v>
      </c>
    </row>
    <row r="700" spans="1:20" x14ac:dyDescent="0.25">
      <c r="A700" t="s">
        <v>5947</v>
      </c>
      <c r="B700" t="s">
        <v>5948</v>
      </c>
      <c r="C700" t="s">
        <v>13075</v>
      </c>
      <c r="D700" t="s">
        <v>13111</v>
      </c>
      <c r="E700" t="s">
        <v>13112</v>
      </c>
      <c r="F700" t="s">
        <v>13112</v>
      </c>
      <c r="G700" s="17">
        <v>2499</v>
      </c>
      <c r="H700" s="17">
        <v>4999</v>
      </c>
      <c r="I700" s="8">
        <v>0.5</v>
      </c>
      <c r="J700" s="8" t="str">
        <f t="shared" si="52"/>
        <v>Yes</v>
      </c>
      <c r="K700" s="9">
        <v>3.9</v>
      </c>
      <c r="L700" s="9">
        <v>4</v>
      </c>
      <c r="M700" s="9">
        <f t="shared" si="59"/>
        <v>3.8499999999999996</v>
      </c>
      <c r="N700" s="4">
        <v>7571</v>
      </c>
      <c r="O700" s="4">
        <f t="shared" si="53"/>
        <v>14.934960830373271</v>
      </c>
      <c r="P700" s="18">
        <f t="shared" si="54"/>
        <v>18919929</v>
      </c>
      <c r="Q700" s="15" t="str" cm="1">
        <f t="array" ref="Q700">_xlfn.IFS(G700&lt;200,"&lt;₹200",G700&lt;=500,"₹200-₹500",G700&gt;500,"&gt;₹500")</f>
        <v>&gt;₹500</v>
      </c>
      <c r="R700" t="s">
        <v>5949</v>
      </c>
      <c r="S700" t="s">
        <v>4093</v>
      </c>
      <c r="T700" t="s">
        <v>4094</v>
      </c>
    </row>
    <row r="701" spans="1:20" x14ac:dyDescent="0.25">
      <c r="A701" t="s">
        <v>6792</v>
      </c>
      <c r="B701" t="s">
        <v>6793</v>
      </c>
      <c r="C701" t="s">
        <v>13075</v>
      </c>
      <c r="D701" t="s">
        <v>13098</v>
      </c>
      <c r="E701" t="s">
        <v>13108</v>
      </c>
      <c r="F701" t="s">
        <v>13213</v>
      </c>
      <c r="G701" s="17">
        <v>499</v>
      </c>
      <c r="H701" s="17">
        <v>799</v>
      </c>
      <c r="I701" s="8">
        <v>0.38</v>
      </c>
      <c r="J701" s="8" t="str">
        <f t="shared" si="52"/>
        <v>No</v>
      </c>
      <c r="K701" s="9">
        <v>3.9</v>
      </c>
      <c r="L701" s="9">
        <v>4</v>
      </c>
      <c r="M701" s="9">
        <f t="shared" si="59"/>
        <v>3.9</v>
      </c>
      <c r="N701" s="4">
        <v>6742</v>
      </c>
      <c r="O701" s="4">
        <f t="shared" si="53"/>
        <v>14.932527322738895</v>
      </c>
      <c r="P701" s="18">
        <f t="shared" si="54"/>
        <v>3364258</v>
      </c>
      <c r="Q701" s="15" t="str" cm="1">
        <f t="array" ref="Q701">_xlfn.IFS(G701&lt;200,"&lt;₹200",G701&lt;=500,"₹200-₹500",G701&gt;500,"&gt;₹500")</f>
        <v>₹200-₹500</v>
      </c>
      <c r="R701" t="s">
        <v>6795</v>
      </c>
      <c r="S701" t="s">
        <v>6799</v>
      </c>
      <c r="T701" t="s">
        <v>6800</v>
      </c>
    </row>
    <row r="702" spans="1:20" x14ac:dyDescent="0.25">
      <c r="A702" t="s">
        <v>4087</v>
      </c>
      <c r="B702" t="s">
        <v>4088</v>
      </c>
      <c r="C702" t="s">
        <v>13075</v>
      </c>
      <c r="D702" t="s">
        <v>13111</v>
      </c>
      <c r="E702" t="s">
        <v>13112</v>
      </c>
      <c r="F702" t="s">
        <v>13112</v>
      </c>
      <c r="G702" s="17">
        <v>1999</v>
      </c>
      <c r="H702" s="17">
        <v>4999</v>
      </c>
      <c r="I702" s="8">
        <v>0.6</v>
      </c>
      <c r="J702" s="8" t="str">
        <f t="shared" si="52"/>
        <v>Yes</v>
      </c>
      <c r="K702" s="9">
        <v>3.9</v>
      </c>
      <c r="L702" s="9">
        <v>4</v>
      </c>
      <c r="M702" s="9">
        <f t="shared" si="59"/>
        <v>3.8476190476190482</v>
      </c>
      <c r="N702" s="4">
        <v>7571</v>
      </c>
      <c r="O702" s="4">
        <f t="shared" si="53"/>
        <v>14.92572461464639</v>
      </c>
      <c r="P702" s="18">
        <f t="shared" si="54"/>
        <v>15134429</v>
      </c>
      <c r="Q702" s="15" t="str" cm="1">
        <f t="array" ref="Q702">_xlfn.IFS(G702&lt;200,"&lt;₹200",G702&lt;=500,"₹200-₹500",G702&gt;500,"&gt;₹500")</f>
        <v>&gt;₹500</v>
      </c>
      <c r="R702" t="s">
        <v>4089</v>
      </c>
      <c r="S702" t="s">
        <v>4093</v>
      </c>
      <c r="T702" t="s">
        <v>4094</v>
      </c>
    </row>
    <row r="703" spans="1:20" x14ac:dyDescent="0.25">
      <c r="A703" t="s">
        <v>7035</v>
      </c>
      <c r="B703" t="s">
        <v>7036</v>
      </c>
      <c r="C703" t="s">
        <v>13084</v>
      </c>
      <c r="D703" t="s">
        <v>13085</v>
      </c>
      <c r="E703" t="s">
        <v>13141</v>
      </c>
      <c r="F703" t="s">
        <v>13142</v>
      </c>
      <c r="G703" s="17">
        <v>328</v>
      </c>
      <c r="H703" s="17">
        <v>399</v>
      </c>
      <c r="I703" s="8">
        <v>0.18</v>
      </c>
      <c r="J703" s="8" t="str">
        <f t="shared" si="52"/>
        <v>No</v>
      </c>
      <c r="K703" s="9">
        <v>4.0999999999999996</v>
      </c>
      <c r="L703" s="9">
        <v>4</v>
      </c>
      <c r="M703" s="9">
        <f t="shared" si="59"/>
        <v>4.24</v>
      </c>
      <c r="N703" s="4">
        <v>3441</v>
      </c>
      <c r="O703" s="4">
        <f t="shared" si="53"/>
        <v>14.996078071804137</v>
      </c>
      <c r="P703" s="18">
        <f t="shared" si="54"/>
        <v>1128648</v>
      </c>
      <c r="Q703" s="15" t="str" cm="1">
        <f t="array" ref="Q703">_xlfn.IFS(G703&lt;200,"&lt;₹200",G703&lt;=500,"₹200-₹500",G703&gt;500,"&gt;₹500")</f>
        <v>₹200-₹500</v>
      </c>
      <c r="R703" t="s">
        <v>7037</v>
      </c>
      <c r="S703" t="s">
        <v>7041</v>
      </c>
      <c r="T703" t="s">
        <v>7042</v>
      </c>
    </row>
    <row r="704" spans="1:20" x14ac:dyDescent="0.25">
      <c r="A704" t="s">
        <v>11756</v>
      </c>
      <c r="B704" t="s">
        <v>11757</v>
      </c>
      <c r="C704" t="s">
        <v>13156</v>
      </c>
      <c r="D704" t="s">
        <v>13250</v>
      </c>
      <c r="E704" t="s">
        <v>13263</v>
      </c>
      <c r="F704" t="s">
        <v>13266</v>
      </c>
      <c r="G704" s="17">
        <v>640</v>
      </c>
      <c r="H704" s="17">
        <v>1020</v>
      </c>
      <c r="I704" s="8">
        <v>0.37</v>
      </c>
      <c r="J704" s="8" t="str">
        <f t="shared" si="52"/>
        <v>No</v>
      </c>
      <c r="K704" s="9">
        <v>4.0999999999999996</v>
      </c>
      <c r="L704" s="9">
        <v>4</v>
      </c>
      <c r="M704" s="9">
        <f>AVERAGEIF(F704:F2054,F704,K704:K2054)</f>
        <v>4.0250000000000004</v>
      </c>
      <c r="N704" s="4">
        <v>5059</v>
      </c>
      <c r="O704" s="4">
        <f t="shared" si="53"/>
        <v>14.909205830280193</v>
      </c>
      <c r="P704" s="18">
        <f t="shared" si="54"/>
        <v>3237760</v>
      </c>
      <c r="Q704" s="15" t="str" cm="1">
        <f t="array" ref="Q704">_xlfn.IFS(G704&lt;200,"&lt;₹200",G704&lt;=500,"₹200-₹500",G704&gt;500,"&gt;₹500")</f>
        <v>&gt;₹500</v>
      </c>
      <c r="R704" t="s">
        <v>11758</v>
      </c>
      <c r="S704" t="s">
        <v>11762</v>
      </c>
      <c r="T704" t="s">
        <v>11763</v>
      </c>
    </row>
    <row r="705" spans="1:20" x14ac:dyDescent="0.25">
      <c r="A705" t="s">
        <v>7559</v>
      </c>
      <c r="B705" t="s">
        <v>7560</v>
      </c>
      <c r="C705" t="s">
        <v>13084</v>
      </c>
      <c r="D705" t="s">
        <v>13085</v>
      </c>
      <c r="E705" t="s">
        <v>13136</v>
      </c>
      <c r="F705" t="s">
        <v>13215</v>
      </c>
      <c r="G705" s="17">
        <v>1249</v>
      </c>
      <c r="H705" s="17">
        <v>2796</v>
      </c>
      <c r="I705" s="8">
        <v>0.55000000000000004</v>
      </c>
      <c r="J705" s="8" t="str">
        <f t="shared" si="52"/>
        <v>Yes</v>
      </c>
      <c r="K705" s="9">
        <v>4.4000000000000004</v>
      </c>
      <c r="L705" s="9">
        <v>4</v>
      </c>
      <c r="M705" s="9">
        <f t="shared" ref="M705:M710" si="60">AVERAGEIF(F705:F2054,F705,K705:K2054)</f>
        <v>4.0666666666666664</v>
      </c>
      <c r="N705" s="4">
        <v>4598</v>
      </c>
      <c r="O705" s="4">
        <f t="shared" si="53"/>
        <v>14.894831198934419</v>
      </c>
      <c r="P705" s="18">
        <f t="shared" si="54"/>
        <v>5742902</v>
      </c>
      <c r="Q705" s="15" t="str" cm="1">
        <f t="array" ref="Q705">_xlfn.IFS(G705&lt;200,"&lt;₹200",G705&lt;=500,"₹200-₹500",G705&gt;500,"&gt;₹500")</f>
        <v>&gt;₹500</v>
      </c>
      <c r="R705" t="s">
        <v>7561</v>
      </c>
      <c r="S705" t="s">
        <v>7565</v>
      </c>
      <c r="T705" t="s">
        <v>7566</v>
      </c>
    </row>
    <row r="706" spans="1:20" x14ac:dyDescent="0.25">
      <c r="A706" t="s">
        <v>6230</v>
      </c>
      <c r="B706" t="s">
        <v>6231</v>
      </c>
      <c r="C706" t="s">
        <v>13152</v>
      </c>
      <c r="D706" t="s">
        <v>13153</v>
      </c>
      <c r="E706" t="s">
        <v>13154</v>
      </c>
      <c r="F706" t="s">
        <v>13155</v>
      </c>
      <c r="G706" s="17">
        <v>100</v>
      </c>
      <c r="H706" s="17">
        <v>100</v>
      </c>
      <c r="I706" s="8">
        <v>0</v>
      </c>
      <c r="J706" s="8" t="str">
        <f t="shared" ref="J706:J769" si="61">IF(I706&gt;=50%,"Yes","No")</f>
        <v>No</v>
      </c>
      <c r="K706" s="9">
        <v>4.3</v>
      </c>
      <c r="L706" s="9">
        <v>4</v>
      </c>
      <c r="M706" s="9">
        <f t="shared" si="60"/>
        <v>4.2666666666666675</v>
      </c>
      <c r="N706" s="4">
        <v>3095</v>
      </c>
      <c r="O706" s="4">
        <f t="shared" ref="O706:O769" si="62">M706*LOG10(N706+1)</f>
        <v>14.894084061912984</v>
      </c>
      <c r="P706" s="18">
        <f t="shared" ref="P706:P769" si="63">G706*N706</f>
        <v>309500</v>
      </c>
      <c r="Q706" s="15" t="str" cm="1">
        <f t="array" ref="Q706">_xlfn.IFS(G706&lt;200,"&lt;₹200",G706&lt;=500,"₹200-₹500",G706&gt;500,"&gt;₹500")</f>
        <v>&lt;₹200</v>
      </c>
      <c r="R706" t="s">
        <v>6233</v>
      </c>
      <c r="S706" t="s">
        <v>6237</v>
      </c>
      <c r="T706" t="s">
        <v>6238</v>
      </c>
    </row>
    <row r="707" spans="1:20" x14ac:dyDescent="0.25">
      <c r="A707" t="s">
        <v>10509</v>
      </c>
      <c r="B707" t="s">
        <v>10510</v>
      </c>
      <c r="C707" t="s">
        <v>13156</v>
      </c>
      <c r="D707" t="s">
        <v>13247</v>
      </c>
      <c r="E707" t="s">
        <v>13248</v>
      </c>
      <c r="F707" t="s">
        <v>13249</v>
      </c>
      <c r="G707" s="17">
        <v>1182</v>
      </c>
      <c r="H707" s="17">
        <v>2995</v>
      </c>
      <c r="I707" s="8">
        <v>0.61</v>
      </c>
      <c r="J707" s="8" t="str">
        <f t="shared" si="61"/>
        <v>Yes</v>
      </c>
      <c r="K707" s="9">
        <v>4.2</v>
      </c>
      <c r="L707" s="9">
        <v>4</v>
      </c>
      <c r="M707" s="9">
        <f t="shared" si="60"/>
        <v>4.0047619047619047</v>
      </c>
      <c r="N707" s="4">
        <v>5178</v>
      </c>
      <c r="O707" s="4">
        <f t="shared" si="62"/>
        <v>14.874670529362138</v>
      </c>
      <c r="P707" s="18">
        <f t="shared" si="63"/>
        <v>6120396</v>
      </c>
      <c r="Q707" s="15" t="str" cm="1">
        <f t="array" ref="Q707">_xlfn.IFS(G707&lt;200,"&lt;₹200",G707&lt;=500,"₹200-₹500",G707&gt;500,"&gt;₹500")</f>
        <v>&gt;₹500</v>
      </c>
      <c r="R707" t="s">
        <v>10511</v>
      </c>
      <c r="S707" t="s">
        <v>10515</v>
      </c>
      <c r="T707" t="s">
        <v>10516</v>
      </c>
    </row>
    <row r="708" spans="1:20" x14ac:dyDescent="0.25">
      <c r="A708" t="s">
        <v>10275</v>
      </c>
      <c r="B708" t="s">
        <v>10276</v>
      </c>
      <c r="C708" t="s">
        <v>13156</v>
      </c>
      <c r="D708" t="s">
        <v>13247</v>
      </c>
      <c r="E708" t="s">
        <v>13254</v>
      </c>
      <c r="F708" t="s">
        <v>13255</v>
      </c>
      <c r="G708" s="17">
        <v>999</v>
      </c>
      <c r="H708" s="17">
        <v>1560</v>
      </c>
      <c r="I708" s="8">
        <v>0.36</v>
      </c>
      <c r="J708" s="8" t="str">
        <f t="shared" si="61"/>
        <v>No</v>
      </c>
      <c r="K708" s="9">
        <v>3.6</v>
      </c>
      <c r="L708" s="9">
        <v>4</v>
      </c>
      <c r="M708" s="9">
        <f t="shared" si="60"/>
        <v>4.0325581395348822</v>
      </c>
      <c r="N708" s="4">
        <v>4881</v>
      </c>
      <c r="O708" s="4">
        <f t="shared" si="62"/>
        <v>14.874484981373827</v>
      </c>
      <c r="P708" s="18">
        <f t="shared" si="63"/>
        <v>4876119</v>
      </c>
      <c r="Q708" s="15" t="str" cm="1">
        <f t="array" ref="Q708">_xlfn.IFS(G708&lt;200,"&lt;₹200",G708&lt;=500,"₹200-₹500",G708&gt;500,"&gt;₹500")</f>
        <v>&gt;₹500</v>
      </c>
      <c r="R708" t="s">
        <v>10277</v>
      </c>
      <c r="S708" t="s">
        <v>10281</v>
      </c>
      <c r="T708" t="s">
        <v>10282</v>
      </c>
    </row>
    <row r="709" spans="1:20" x14ac:dyDescent="0.25">
      <c r="A709" t="s">
        <v>4571</v>
      </c>
      <c r="B709" t="s">
        <v>4572</v>
      </c>
      <c r="C709" t="s">
        <v>13075</v>
      </c>
      <c r="D709" t="s">
        <v>13122</v>
      </c>
      <c r="E709" t="s">
        <v>13102</v>
      </c>
      <c r="F709" t="s">
        <v>13102</v>
      </c>
      <c r="G709" s="17">
        <v>120</v>
      </c>
      <c r="H709" s="17">
        <v>999</v>
      </c>
      <c r="I709" s="8">
        <v>0.88</v>
      </c>
      <c r="J709" s="8" t="str">
        <f t="shared" si="61"/>
        <v>Yes</v>
      </c>
      <c r="K709" s="9">
        <v>3.9</v>
      </c>
      <c r="L709" s="9">
        <v>4</v>
      </c>
      <c r="M709" s="9">
        <f t="shared" si="60"/>
        <v>3.9</v>
      </c>
      <c r="N709" s="4">
        <v>6491</v>
      </c>
      <c r="O709" s="4">
        <f t="shared" si="62"/>
        <v>14.868276193501357</v>
      </c>
      <c r="P709" s="18">
        <f t="shared" si="63"/>
        <v>778920</v>
      </c>
      <c r="Q709" s="15" t="str" cm="1">
        <f t="array" ref="Q709">_xlfn.IFS(G709&lt;200,"&lt;₹200",G709&lt;=500,"₹200-₹500",G709&gt;500,"&gt;₹500")</f>
        <v>&lt;₹200</v>
      </c>
      <c r="R709" t="s">
        <v>4574</v>
      </c>
      <c r="S709" t="s">
        <v>4578</v>
      </c>
      <c r="T709" t="s">
        <v>4579</v>
      </c>
    </row>
    <row r="710" spans="1:20" x14ac:dyDescent="0.25">
      <c r="A710" t="s">
        <v>8666</v>
      </c>
      <c r="B710" t="s">
        <v>8667</v>
      </c>
      <c r="C710" t="s">
        <v>13156</v>
      </c>
      <c r="D710" t="s">
        <v>13247</v>
      </c>
      <c r="E710" t="s">
        <v>13254</v>
      </c>
      <c r="F710" t="s">
        <v>13255</v>
      </c>
      <c r="G710" s="17">
        <v>499</v>
      </c>
      <c r="H710" s="17">
        <v>999</v>
      </c>
      <c r="I710" s="8">
        <v>0.5</v>
      </c>
      <c r="J710" s="8" t="str">
        <f t="shared" si="61"/>
        <v>Yes</v>
      </c>
      <c r="K710" s="9">
        <v>4.0999999999999996</v>
      </c>
      <c r="L710" s="9">
        <v>4</v>
      </c>
      <c r="M710" s="9">
        <f t="shared" si="60"/>
        <v>4.0428571428571427</v>
      </c>
      <c r="N710" s="4">
        <v>4859</v>
      </c>
      <c r="O710" s="4">
        <f t="shared" si="62"/>
        <v>14.904543774303271</v>
      </c>
      <c r="P710" s="18">
        <f t="shared" si="63"/>
        <v>2424641</v>
      </c>
      <c r="Q710" s="15" t="str" cm="1">
        <f t="array" ref="Q710">_xlfn.IFS(G710&lt;200,"&lt;₹200",G710&lt;=500,"₹200-₹500",G710&gt;500,"&gt;₹500")</f>
        <v>₹200-₹500</v>
      </c>
      <c r="R710" t="s">
        <v>8668</v>
      </c>
      <c r="S710" t="s">
        <v>8672</v>
      </c>
      <c r="T710" t="s">
        <v>8673</v>
      </c>
    </row>
    <row r="711" spans="1:20" x14ac:dyDescent="0.25">
      <c r="A711" t="s">
        <v>11416</v>
      </c>
      <c r="B711" t="s">
        <v>11417</v>
      </c>
      <c r="C711" t="s">
        <v>13156</v>
      </c>
      <c r="D711" t="s">
        <v>13247</v>
      </c>
      <c r="E711" t="s">
        <v>13254</v>
      </c>
      <c r="F711" t="s">
        <v>13255</v>
      </c>
      <c r="G711" s="17">
        <v>717</v>
      </c>
      <c r="H711" s="17">
        <v>1390</v>
      </c>
      <c r="I711" s="8">
        <v>0.48</v>
      </c>
      <c r="J711" s="8" t="str">
        <f t="shared" si="61"/>
        <v>No</v>
      </c>
      <c r="K711" s="9">
        <v>4</v>
      </c>
      <c r="L711" s="9">
        <v>4</v>
      </c>
      <c r="M711" s="9">
        <f>AVERAGEIF(F711:F2061,F711,K711:K2061)</f>
        <v>4.041463414634145</v>
      </c>
      <c r="N711" s="4">
        <v>4867</v>
      </c>
      <c r="O711" s="4">
        <f t="shared" si="62"/>
        <v>14.902292423799144</v>
      </c>
      <c r="P711" s="18">
        <f t="shared" si="63"/>
        <v>3489639</v>
      </c>
      <c r="Q711" s="15" t="str" cm="1">
        <f t="array" ref="Q711">_xlfn.IFS(G711&lt;200,"&lt;₹200",G711&lt;=500,"₹200-₹500",G711&gt;500,"&gt;₹500")</f>
        <v>&gt;₹500</v>
      </c>
      <c r="R711" t="s">
        <v>11418</v>
      </c>
      <c r="S711" t="s">
        <v>11422</v>
      </c>
      <c r="T711" t="s">
        <v>11423</v>
      </c>
    </row>
    <row r="712" spans="1:20" x14ac:dyDescent="0.25">
      <c r="A712" t="s">
        <v>7335</v>
      </c>
      <c r="B712" t="s">
        <v>7336</v>
      </c>
      <c r="C712" t="s">
        <v>13152</v>
      </c>
      <c r="D712" t="s">
        <v>13153</v>
      </c>
      <c r="E712" t="s">
        <v>13154</v>
      </c>
      <c r="F712" t="s">
        <v>13155</v>
      </c>
      <c r="G712" s="17">
        <v>90</v>
      </c>
      <c r="H712" s="17">
        <v>100</v>
      </c>
      <c r="I712" s="8">
        <v>0.1</v>
      </c>
      <c r="J712" s="8" t="str">
        <f t="shared" si="61"/>
        <v>No</v>
      </c>
      <c r="K712" s="9">
        <v>4.3</v>
      </c>
      <c r="L712" s="9">
        <v>4</v>
      </c>
      <c r="M712" s="9">
        <f>AVERAGEIF(F712:F2061,F712,K712:K2061)</f>
        <v>4.2625000000000002</v>
      </c>
      <c r="N712" s="4">
        <v>3061</v>
      </c>
      <c r="O712" s="4">
        <f t="shared" si="62"/>
        <v>14.859097106869058</v>
      </c>
      <c r="P712" s="18">
        <f t="shared" si="63"/>
        <v>275490</v>
      </c>
      <c r="Q712" s="15" t="str" cm="1">
        <f t="array" ref="Q712">_xlfn.IFS(G712&lt;200,"&lt;₹200",G712&lt;=500,"₹200-₹500",G712&gt;500,"&gt;₹500")</f>
        <v>&lt;₹200</v>
      </c>
      <c r="R712" t="s">
        <v>7337</v>
      </c>
      <c r="S712" t="s">
        <v>7341</v>
      </c>
      <c r="T712" t="s">
        <v>7342</v>
      </c>
    </row>
    <row r="713" spans="1:20" x14ac:dyDescent="0.25">
      <c r="A713" t="s">
        <v>11467</v>
      </c>
      <c r="B713" t="s">
        <v>11468</v>
      </c>
      <c r="C713" t="s">
        <v>13156</v>
      </c>
      <c r="D713" t="s">
        <v>13247</v>
      </c>
      <c r="E713" t="s">
        <v>13248</v>
      </c>
      <c r="F713" t="s">
        <v>13262</v>
      </c>
      <c r="G713" s="17">
        <v>2449</v>
      </c>
      <c r="H713" s="17">
        <v>3390</v>
      </c>
      <c r="I713" s="8">
        <v>0.28000000000000003</v>
      </c>
      <c r="J713" s="8" t="str">
        <f t="shared" si="61"/>
        <v>No</v>
      </c>
      <c r="K713" s="9">
        <v>4</v>
      </c>
      <c r="L713" s="9">
        <v>4</v>
      </c>
      <c r="M713" s="9">
        <f>AVERAGEIF(F713:F2063,F713,K713:K2063)</f>
        <v>3.9916666666666658</v>
      </c>
      <c r="N713" s="4">
        <v>5206</v>
      </c>
      <c r="O713" s="4">
        <f t="shared" si="62"/>
        <v>14.835378747555469</v>
      </c>
      <c r="P713" s="18">
        <f t="shared" si="63"/>
        <v>12749494</v>
      </c>
      <c r="Q713" s="15" t="str" cm="1">
        <f t="array" ref="Q713">_xlfn.IFS(G713&lt;200,"&lt;₹200",G713&lt;=500,"₹200-₹500",G713&gt;500,"&gt;₹500")</f>
        <v>&gt;₹500</v>
      </c>
      <c r="R713" t="s">
        <v>11469</v>
      </c>
      <c r="S713" t="s">
        <v>11473</v>
      </c>
      <c r="T713" t="s">
        <v>11474</v>
      </c>
    </row>
    <row r="714" spans="1:20" x14ac:dyDescent="0.25">
      <c r="A714" t="s">
        <v>7805</v>
      </c>
      <c r="B714" t="s">
        <v>7806</v>
      </c>
      <c r="C714" t="s">
        <v>13084</v>
      </c>
      <c r="D714" t="s">
        <v>13085</v>
      </c>
      <c r="E714" t="s">
        <v>13192</v>
      </c>
      <c r="F714" t="s">
        <v>13132</v>
      </c>
      <c r="G714" s="17">
        <v>379</v>
      </c>
      <c r="H714" s="17">
        <v>1499</v>
      </c>
      <c r="I714" s="8">
        <v>0.75</v>
      </c>
      <c r="J714" s="8" t="str">
        <f t="shared" si="61"/>
        <v>Yes</v>
      </c>
      <c r="K714" s="9">
        <v>4.2</v>
      </c>
      <c r="L714" s="9">
        <v>4</v>
      </c>
      <c r="M714" s="9">
        <f t="shared" ref="M714:M722" si="64">AVERAGEIF(F714:F2063,F714,K714:K2063)</f>
        <v>4.1000000000000005</v>
      </c>
      <c r="N714" s="4">
        <v>4149</v>
      </c>
      <c r="O714" s="4">
        <f t="shared" si="62"/>
        <v>14.833997196519581</v>
      </c>
      <c r="P714" s="18">
        <f t="shared" si="63"/>
        <v>1572471</v>
      </c>
      <c r="Q714" s="15" t="str" cm="1">
        <f t="array" ref="Q714">_xlfn.IFS(G714&lt;200,"&lt;₹200",G714&lt;=500,"₹200-₹500",G714&gt;500,"&gt;₹500")</f>
        <v>₹200-₹500</v>
      </c>
      <c r="R714" t="s">
        <v>7807</v>
      </c>
      <c r="S714" t="s">
        <v>7811</v>
      </c>
      <c r="T714" t="s">
        <v>7812</v>
      </c>
    </row>
    <row r="715" spans="1:20" x14ac:dyDescent="0.25">
      <c r="A715" t="s">
        <v>9824</v>
      </c>
      <c r="B715" t="s">
        <v>9825</v>
      </c>
      <c r="C715" t="s">
        <v>13156</v>
      </c>
      <c r="D715" t="s">
        <v>13250</v>
      </c>
      <c r="E715" t="s">
        <v>13263</v>
      </c>
      <c r="F715" t="s">
        <v>13264</v>
      </c>
      <c r="G715" s="17">
        <v>2088</v>
      </c>
      <c r="H715" s="17">
        <v>5550</v>
      </c>
      <c r="I715" s="8">
        <v>0.62</v>
      </c>
      <c r="J715" s="8" t="str">
        <f t="shared" si="61"/>
        <v>Yes</v>
      </c>
      <c r="K715" s="9">
        <v>4</v>
      </c>
      <c r="L715" s="9">
        <v>4</v>
      </c>
      <c r="M715" s="9">
        <f t="shared" si="64"/>
        <v>3.9823529411764707</v>
      </c>
      <c r="N715" s="4">
        <v>5292</v>
      </c>
      <c r="O715" s="4">
        <f t="shared" si="62"/>
        <v>14.829095189600519</v>
      </c>
      <c r="P715" s="18">
        <f t="shared" si="63"/>
        <v>11049696</v>
      </c>
      <c r="Q715" s="15" t="str" cm="1">
        <f t="array" ref="Q715">_xlfn.IFS(G715&lt;200,"&lt;₹200",G715&lt;=500,"₹200-₹500",G715&gt;500,"&gt;₹500")</f>
        <v>&gt;₹500</v>
      </c>
      <c r="R715" t="s">
        <v>9826</v>
      </c>
      <c r="S715" t="s">
        <v>9830</v>
      </c>
      <c r="T715" t="s">
        <v>13066</v>
      </c>
    </row>
    <row r="716" spans="1:20" x14ac:dyDescent="0.25">
      <c r="A716" t="s">
        <v>4169</v>
      </c>
      <c r="B716" t="s">
        <v>4170</v>
      </c>
      <c r="C716" t="s">
        <v>13075</v>
      </c>
      <c r="D716" t="s">
        <v>13111</v>
      </c>
      <c r="E716" t="s">
        <v>13112</v>
      </c>
      <c r="F716" t="s">
        <v>13112</v>
      </c>
      <c r="G716" s="17">
        <v>2999</v>
      </c>
      <c r="H716" s="17">
        <v>5999</v>
      </c>
      <c r="I716" s="8">
        <v>0.5</v>
      </c>
      <c r="J716" s="8" t="str">
        <f t="shared" si="61"/>
        <v>Yes</v>
      </c>
      <c r="K716" s="9">
        <v>4.0999999999999996</v>
      </c>
      <c r="L716" s="9">
        <v>4</v>
      </c>
      <c r="M716" s="9">
        <f t="shared" si="64"/>
        <v>3.8450000000000002</v>
      </c>
      <c r="N716" s="4">
        <v>7148</v>
      </c>
      <c r="O716" s="4">
        <f t="shared" si="62"/>
        <v>14.819573167219227</v>
      </c>
      <c r="P716" s="18">
        <f t="shared" si="63"/>
        <v>21436852</v>
      </c>
      <c r="Q716" s="15" t="str" cm="1">
        <f t="array" ref="Q716">_xlfn.IFS(G716&lt;200,"&lt;₹200",G716&lt;=500,"₹200-₹500",G716&gt;500,"&gt;₹500")</f>
        <v>&gt;₹500</v>
      </c>
      <c r="R716" t="s">
        <v>4171</v>
      </c>
      <c r="S716" t="s">
        <v>4175</v>
      </c>
      <c r="T716" t="s">
        <v>4176</v>
      </c>
    </row>
    <row r="717" spans="1:20" x14ac:dyDescent="0.25">
      <c r="A717" t="s">
        <v>5493</v>
      </c>
      <c r="B717" t="s">
        <v>5494</v>
      </c>
      <c r="C717" t="s">
        <v>13084</v>
      </c>
      <c r="D717" t="s">
        <v>13085</v>
      </c>
      <c r="E717" t="s">
        <v>13141</v>
      </c>
      <c r="F717" t="s">
        <v>13142</v>
      </c>
      <c r="G717" s="17">
        <v>139</v>
      </c>
      <c r="H717" s="17">
        <v>299</v>
      </c>
      <c r="I717" s="8">
        <v>0.54</v>
      </c>
      <c r="J717" s="8" t="str">
        <f t="shared" si="61"/>
        <v>Yes</v>
      </c>
      <c r="K717" s="9">
        <v>3.8</v>
      </c>
      <c r="L717" s="9">
        <v>4</v>
      </c>
      <c r="M717" s="9">
        <f t="shared" si="64"/>
        <v>4.2750000000000004</v>
      </c>
      <c r="N717" s="4">
        <v>3044</v>
      </c>
      <c r="O717" s="4">
        <f t="shared" si="62"/>
        <v>14.892335694542025</v>
      </c>
      <c r="P717" s="18">
        <f t="shared" si="63"/>
        <v>423116</v>
      </c>
      <c r="Q717" s="15" t="str" cm="1">
        <f t="array" ref="Q717">_xlfn.IFS(G717&lt;200,"&lt;₹200",G717&lt;=500,"₹200-₹500",G717&gt;500,"&gt;₹500")</f>
        <v>&lt;₹200</v>
      </c>
      <c r="R717" t="s">
        <v>5495</v>
      </c>
      <c r="S717" t="s">
        <v>5499</v>
      </c>
      <c r="T717" t="s">
        <v>5500</v>
      </c>
    </row>
    <row r="718" spans="1:20" x14ac:dyDescent="0.25">
      <c r="A718" t="s">
        <v>10549</v>
      </c>
      <c r="B718" t="s">
        <v>10550</v>
      </c>
      <c r="C718" t="s">
        <v>13156</v>
      </c>
      <c r="D718" t="s">
        <v>13247</v>
      </c>
      <c r="E718" t="s">
        <v>13254</v>
      </c>
      <c r="F718" t="s">
        <v>13255</v>
      </c>
      <c r="G718" s="17">
        <v>1199</v>
      </c>
      <c r="H718" s="17">
        <v>1690</v>
      </c>
      <c r="I718" s="8">
        <v>0.28999999999999998</v>
      </c>
      <c r="J718" s="8" t="str">
        <f t="shared" si="61"/>
        <v>No</v>
      </c>
      <c r="K718" s="9">
        <v>4.2</v>
      </c>
      <c r="L718" s="9">
        <v>4</v>
      </c>
      <c r="M718" s="9">
        <f t="shared" si="64"/>
        <v>4.0424999999999986</v>
      </c>
      <c r="N718" s="4">
        <v>4580</v>
      </c>
      <c r="O718" s="4">
        <f t="shared" si="62"/>
        <v>14.799431979504813</v>
      </c>
      <c r="P718" s="18">
        <f t="shared" si="63"/>
        <v>5491420</v>
      </c>
      <c r="Q718" s="15" t="str" cm="1">
        <f t="array" ref="Q718">_xlfn.IFS(G718&lt;200,"&lt;₹200",G718&lt;=500,"₹200-₹500",G718&gt;500,"&gt;₹500")</f>
        <v>&gt;₹500</v>
      </c>
      <c r="R718" t="s">
        <v>10551</v>
      </c>
      <c r="S718" t="s">
        <v>10555</v>
      </c>
      <c r="T718" t="s">
        <v>10556</v>
      </c>
    </row>
    <row r="719" spans="1:20" x14ac:dyDescent="0.25">
      <c r="A719" t="s">
        <v>9610</v>
      </c>
      <c r="B719" t="s">
        <v>9611</v>
      </c>
      <c r="C719" t="s">
        <v>13156</v>
      </c>
      <c r="D719" t="s">
        <v>13247</v>
      </c>
      <c r="E719" t="s">
        <v>13283</v>
      </c>
      <c r="F719" t="s">
        <v>13286</v>
      </c>
      <c r="G719" s="17">
        <v>292</v>
      </c>
      <c r="H719" s="17">
        <v>499</v>
      </c>
      <c r="I719" s="8">
        <v>0.41</v>
      </c>
      <c r="J719" s="8" t="str">
        <f t="shared" si="61"/>
        <v>No</v>
      </c>
      <c r="K719" s="9">
        <v>4.0999999999999996</v>
      </c>
      <c r="L719" s="9">
        <v>4</v>
      </c>
      <c r="M719" s="9">
        <f t="shared" si="64"/>
        <v>4.08</v>
      </c>
      <c r="N719" s="4">
        <v>4238</v>
      </c>
      <c r="O719" s="4">
        <f t="shared" si="62"/>
        <v>14.799234739598342</v>
      </c>
      <c r="P719" s="18">
        <f t="shared" si="63"/>
        <v>1237496</v>
      </c>
      <c r="Q719" s="15" t="str" cm="1">
        <f t="array" ref="Q719">_xlfn.IFS(G719&lt;200,"&lt;₹200",G719&lt;=500,"₹200-₹500",G719&gt;500,"&gt;₹500")</f>
        <v>₹200-₹500</v>
      </c>
      <c r="R719" t="s">
        <v>9613</v>
      </c>
      <c r="S719" t="s">
        <v>9617</v>
      </c>
      <c r="T719" t="s">
        <v>9618</v>
      </c>
    </row>
    <row r="720" spans="1:20" x14ac:dyDescent="0.25">
      <c r="A720" t="s">
        <v>8884</v>
      </c>
      <c r="B720" t="s">
        <v>8885</v>
      </c>
      <c r="C720" t="s">
        <v>13156</v>
      </c>
      <c r="D720" t="s">
        <v>13268</v>
      </c>
      <c r="E720" t="s">
        <v>13269</v>
      </c>
      <c r="F720" t="s">
        <v>13270</v>
      </c>
      <c r="G720" s="17">
        <v>351</v>
      </c>
      <c r="H720" s="17">
        <v>999</v>
      </c>
      <c r="I720" s="8">
        <v>0.65</v>
      </c>
      <c r="J720" s="8" t="str">
        <f t="shared" si="61"/>
        <v>Yes</v>
      </c>
      <c r="K720" s="9">
        <v>4</v>
      </c>
      <c r="L720" s="9">
        <v>4</v>
      </c>
      <c r="M720" s="9">
        <f t="shared" si="64"/>
        <v>3.9666666666666663</v>
      </c>
      <c r="N720" s="4">
        <v>5380</v>
      </c>
      <c r="O720" s="4">
        <f t="shared" si="62"/>
        <v>14.799089868451091</v>
      </c>
      <c r="P720" s="18">
        <f t="shared" si="63"/>
        <v>1888380</v>
      </c>
      <c r="Q720" s="15" t="str" cm="1">
        <f t="array" ref="Q720">_xlfn.IFS(G720&lt;200,"&lt;₹200",G720&lt;=500,"₹200-₹500",G720&gt;500,"&gt;₹500")</f>
        <v>₹200-₹500</v>
      </c>
      <c r="R720" t="s">
        <v>8887</v>
      </c>
      <c r="S720" t="s">
        <v>8891</v>
      </c>
      <c r="T720" t="s">
        <v>8892</v>
      </c>
    </row>
    <row r="721" spans="1:20" x14ac:dyDescent="0.25">
      <c r="A721" t="s">
        <v>10204</v>
      </c>
      <c r="B721" t="s">
        <v>10205</v>
      </c>
      <c r="C721" t="s">
        <v>13156</v>
      </c>
      <c r="D721" t="s">
        <v>13247</v>
      </c>
      <c r="E721" t="s">
        <v>13248</v>
      </c>
      <c r="F721" t="s">
        <v>13262</v>
      </c>
      <c r="G721" s="17">
        <v>3249</v>
      </c>
      <c r="H721" s="17">
        <v>6375</v>
      </c>
      <c r="I721" s="8">
        <v>0.49</v>
      </c>
      <c r="J721" s="8" t="str">
        <f t="shared" si="61"/>
        <v>No</v>
      </c>
      <c r="K721" s="9">
        <v>4</v>
      </c>
      <c r="L721" s="9">
        <v>4</v>
      </c>
      <c r="M721" s="9">
        <f t="shared" si="64"/>
        <v>3.9909090909090907</v>
      </c>
      <c r="N721" s="4">
        <v>4978</v>
      </c>
      <c r="O721" s="4">
        <f t="shared" si="62"/>
        <v>14.754958122135696</v>
      </c>
      <c r="P721" s="18">
        <f t="shared" si="63"/>
        <v>16173522</v>
      </c>
      <c r="Q721" s="15" t="str" cm="1">
        <f t="array" ref="Q721">_xlfn.IFS(G721&lt;200,"&lt;₹200",G721&lt;=500,"₹200-₹500",G721&gt;500,"&gt;₹500")</f>
        <v>&gt;₹500</v>
      </c>
      <c r="R721" t="s">
        <v>10206</v>
      </c>
      <c r="S721" t="s">
        <v>10210</v>
      </c>
      <c r="T721" t="s">
        <v>10211</v>
      </c>
    </row>
    <row r="722" spans="1:20" x14ac:dyDescent="0.25">
      <c r="A722" t="s">
        <v>985</v>
      </c>
      <c r="B722" t="s">
        <v>986</v>
      </c>
      <c r="C722" t="s">
        <v>13075</v>
      </c>
      <c r="D722" t="s">
        <v>13091</v>
      </c>
      <c r="E722" t="s">
        <v>13093</v>
      </c>
      <c r="F722" t="s">
        <v>13094</v>
      </c>
      <c r="G722" s="17">
        <v>37999</v>
      </c>
      <c r="H722" s="17">
        <v>65000</v>
      </c>
      <c r="I722" s="8">
        <v>0.42</v>
      </c>
      <c r="J722" s="8" t="str">
        <f t="shared" si="61"/>
        <v>No</v>
      </c>
      <c r="K722" s="9">
        <v>4.3</v>
      </c>
      <c r="L722" s="9">
        <v>4</v>
      </c>
      <c r="M722" s="9">
        <f t="shared" si="64"/>
        <v>4.1479999999999997</v>
      </c>
      <c r="N722" s="4">
        <v>3587</v>
      </c>
      <c r="O722" s="4">
        <f t="shared" si="62"/>
        <v>14.745527897775281</v>
      </c>
      <c r="P722" s="18">
        <f t="shared" si="63"/>
        <v>136302413</v>
      </c>
      <c r="Q722" s="15" t="str" cm="1">
        <f t="array" ref="Q722">_xlfn.IFS(G722&lt;200,"&lt;₹200",G722&lt;=500,"₹200-₹500",G722&gt;500,"&gt;₹500")</f>
        <v>&gt;₹500</v>
      </c>
      <c r="R722" t="s">
        <v>987</v>
      </c>
      <c r="S722" t="s">
        <v>991</v>
      </c>
      <c r="T722" t="s">
        <v>992</v>
      </c>
    </row>
    <row r="723" spans="1:20" x14ac:dyDescent="0.25">
      <c r="A723" t="s">
        <v>12482</v>
      </c>
      <c r="B723" t="s">
        <v>12483</v>
      </c>
      <c r="C723" t="s">
        <v>13156</v>
      </c>
      <c r="D723" t="s">
        <v>13247</v>
      </c>
      <c r="E723" t="s">
        <v>13248</v>
      </c>
      <c r="F723" t="s">
        <v>13256</v>
      </c>
      <c r="G723" s="17">
        <v>379</v>
      </c>
      <c r="H723" s="17">
        <v>389</v>
      </c>
      <c r="I723" s="8">
        <v>0.03</v>
      </c>
      <c r="J723" s="8" t="str">
        <f t="shared" si="61"/>
        <v>No</v>
      </c>
      <c r="K723" s="9">
        <v>4.2</v>
      </c>
      <c r="L723" s="9">
        <v>4</v>
      </c>
      <c r="M723" s="9">
        <f>AVERAGEIF(F723:F2073,F723,K723:K2073)</f>
        <v>4.125</v>
      </c>
      <c r="N723" s="4">
        <v>3739</v>
      </c>
      <c r="O723" s="4">
        <f t="shared" si="62"/>
        <v>14.738095359076981</v>
      </c>
      <c r="P723" s="18">
        <f t="shared" si="63"/>
        <v>1417081</v>
      </c>
      <c r="Q723" s="15" t="str" cm="1">
        <f t="array" ref="Q723">_xlfn.IFS(G723&lt;200,"&lt;₹200",G723&lt;=500,"₹200-₹500",G723&gt;500,"&gt;₹500")</f>
        <v>₹200-₹500</v>
      </c>
      <c r="R723" t="s">
        <v>12484</v>
      </c>
      <c r="S723" t="s">
        <v>12488</v>
      </c>
      <c r="T723" t="s">
        <v>12489</v>
      </c>
    </row>
    <row r="724" spans="1:20" x14ac:dyDescent="0.25">
      <c r="A724" t="s">
        <v>2256</v>
      </c>
      <c r="B724" t="s">
        <v>2257</v>
      </c>
      <c r="C724" t="s">
        <v>13075</v>
      </c>
      <c r="D724" t="s">
        <v>13091</v>
      </c>
      <c r="E724" t="s">
        <v>13093</v>
      </c>
      <c r="F724" t="s">
        <v>13094</v>
      </c>
      <c r="G724" s="17">
        <v>54990</v>
      </c>
      <c r="H724" s="17">
        <v>85000</v>
      </c>
      <c r="I724" s="8">
        <v>0.35</v>
      </c>
      <c r="J724" s="8" t="str">
        <f t="shared" si="61"/>
        <v>No</v>
      </c>
      <c r="K724" s="9">
        <v>4.3</v>
      </c>
      <c r="L724" s="9">
        <v>4</v>
      </c>
      <c r="M724" s="9">
        <f t="shared" ref="M724:M734" si="65">AVERAGEIF(F724:F2073,F724,K724:K2073)</f>
        <v>4.1416666666666666</v>
      </c>
      <c r="N724" s="4">
        <v>3587</v>
      </c>
      <c r="O724" s="4">
        <f t="shared" si="62"/>
        <v>14.723013832357593</v>
      </c>
      <c r="P724" s="18">
        <f t="shared" si="63"/>
        <v>197249130</v>
      </c>
      <c r="Q724" s="15" t="str" cm="1">
        <f t="array" ref="Q724">_xlfn.IFS(G724&lt;200,"&lt;₹200",G724&lt;=500,"₹200-₹500",G724&gt;500,"&gt;₹500")</f>
        <v>&gt;₹500</v>
      </c>
      <c r="R724" t="s">
        <v>987</v>
      </c>
      <c r="S724" t="s">
        <v>991</v>
      </c>
      <c r="T724" t="s">
        <v>992</v>
      </c>
    </row>
    <row r="725" spans="1:20" x14ac:dyDescent="0.25">
      <c r="A725" t="s">
        <v>6178</v>
      </c>
      <c r="B725" t="s">
        <v>6179</v>
      </c>
      <c r="C725" t="s">
        <v>13084</v>
      </c>
      <c r="D725" t="s">
        <v>13085</v>
      </c>
      <c r="E725" t="s">
        <v>13195</v>
      </c>
      <c r="F725" t="s">
        <v>13195</v>
      </c>
      <c r="G725" s="17">
        <v>570</v>
      </c>
      <c r="H725" s="17">
        <v>999</v>
      </c>
      <c r="I725" s="8">
        <v>0.43</v>
      </c>
      <c r="J725" s="8" t="str">
        <f t="shared" si="61"/>
        <v>No</v>
      </c>
      <c r="K725" s="9">
        <v>4.2</v>
      </c>
      <c r="L725" s="9">
        <v>4</v>
      </c>
      <c r="M725" s="9">
        <f t="shared" si="65"/>
        <v>4.2</v>
      </c>
      <c r="N725" s="4">
        <v>3201</v>
      </c>
      <c r="O725" s="4">
        <f t="shared" si="62"/>
        <v>14.722769575849782</v>
      </c>
      <c r="P725" s="18">
        <f t="shared" si="63"/>
        <v>1824570</v>
      </c>
      <c r="Q725" s="15" t="str" cm="1">
        <f t="array" ref="Q725">_xlfn.IFS(G725&lt;200,"&lt;₹200",G725&lt;=500,"₹200-₹500",G725&gt;500,"&gt;₹500")</f>
        <v>&gt;₹500</v>
      </c>
      <c r="R725" t="s">
        <v>6180</v>
      </c>
      <c r="S725" t="s">
        <v>6184</v>
      </c>
      <c r="T725" t="s">
        <v>13053</v>
      </c>
    </row>
    <row r="726" spans="1:20" x14ac:dyDescent="0.25">
      <c r="A726" t="s">
        <v>1237</v>
      </c>
      <c r="B726" t="s">
        <v>1238</v>
      </c>
      <c r="C726" t="s">
        <v>13075</v>
      </c>
      <c r="D726" t="s">
        <v>13091</v>
      </c>
      <c r="E726" t="s">
        <v>13092</v>
      </c>
      <c r="F726" t="s">
        <v>13087</v>
      </c>
      <c r="G726" s="17">
        <v>999</v>
      </c>
      <c r="H726" s="17">
        <v>2399</v>
      </c>
      <c r="I726" s="8">
        <v>0.57999999999999996</v>
      </c>
      <c r="J726" s="8" t="str">
        <f t="shared" si="61"/>
        <v>Yes</v>
      </c>
      <c r="K726" s="9">
        <v>4.5999999999999996</v>
      </c>
      <c r="L726" s="9">
        <v>5</v>
      </c>
      <c r="M726" s="9">
        <f t="shared" si="65"/>
        <v>4.1273684210526316</v>
      </c>
      <c r="N726" s="4">
        <v>3664</v>
      </c>
      <c r="O726" s="4">
        <f t="shared" si="62"/>
        <v>14.710246391125677</v>
      </c>
      <c r="P726" s="18">
        <f t="shared" si="63"/>
        <v>3660336</v>
      </c>
      <c r="Q726" s="15" t="str" cm="1">
        <f t="array" ref="Q726">_xlfn.IFS(G726&lt;200,"&lt;₹200",G726&lt;=500,"₹200-₹500",G726&gt;500,"&gt;₹500")</f>
        <v>&gt;₹500</v>
      </c>
      <c r="R726" t="s">
        <v>1239</v>
      </c>
      <c r="S726" t="s">
        <v>1243</v>
      </c>
      <c r="T726" t="s">
        <v>1244</v>
      </c>
    </row>
    <row r="727" spans="1:20" x14ac:dyDescent="0.25">
      <c r="A727" t="s">
        <v>7701</v>
      </c>
      <c r="B727" t="s">
        <v>7702</v>
      </c>
      <c r="C727" t="s">
        <v>13084</v>
      </c>
      <c r="D727" t="s">
        <v>13168</v>
      </c>
      <c r="E727" t="s">
        <v>13222</v>
      </c>
      <c r="F727" t="s">
        <v>13227</v>
      </c>
      <c r="G727" s="17">
        <v>3498</v>
      </c>
      <c r="H727" s="17">
        <v>3875</v>
      </c>
      <c r="I727" s="8">
        <v>0.1</v>
      </c>
      <c r="J727" s="8" t="str">
        <f t="shared" si="61"/>
        <v>No</v>
      </c>
      <c r="K727" s="9">
        <v>3.4</v>
      </c>
      <c r="L727" s="9">
        <v>3</v>
      </c>
      <c r="M727" s="9">
        <f t="shared" si="65"/>
        <v>3.5999999999999996</v>
      </c>
      <c r="N727" s="4">
        <v>12185</v>
      </c>
      <c r="O727" s="4">
        <f t="shared" si="62"/>
        <v>14.709100225638421</v>
      </c>
      <c r="P727" s="18">
        <f t="shared" si="63"/>
        <v>42623130</v>
      </c>
      <c r="Q727" s="15" t="str" cm="1">
        <f t="array" ref="Q727">_xlfn.IFS(G727&lt;200,"&lt;₹200",G727&lt;=500,"₹200-₹500",G727&gt;500,"&gt;₹500")</f>
        <v>&gt;₹500</v>
      </c>
      <c r="R727" t="s">
        <v>7704</v>
      </c>
      <c r="S727" t="s">
        <v>7708</v>
      </c>
      <c r="T727" t="s">
        <v>7709</v>
      </c>
    </row>
    <row r="728" spans="1:20" x14ac:dyDescent="0.25">
      <c r="A728" t="s">
        <v>8091</v>
      </c>
      <c r="B728" t="s">
        <v>8092</v>
      </c>
      <c r="C728" t="s">
        <v>13084</v>
      </c>
      <c r="D728" t="s">
        <v>13168</v>
      </c>
      <c r="E728" t="s">
        <v>13222</v>
      </c>
      <c r="F728" t="s">
        <v>13222</v>
      </c>
      <c r="G728" s="17">
        <v>5299</v>
      </c>
      <c r="H728" s="17">
        <v>6355</v>
      </c>
      <c r="I728" s="8">
        <v>0.17</v>
      </c>
      <c r="J728" s="8" t="str">
        <f t="shared" si="61"/>
        <v>No</v>
      </c>
      <c r="K728" s="9">
        <v>3.9</v>
      </c>
      <c r="L728" s="9">
        <v>4</v>
      </c>
      <c r="M728" s="9">
        <f t="shared" si="65"/>
        <v>3.75</v>
      </c>
      <c r="N728" s="4">
        <v>8280</v>
      </c>
      <c r="O728" s="4">
        <f t="shared" si="62"/>
        <v>14.692810442408202</v>
      </c>
      <c r="P728" s="18">
        <f t="shared" si="63"/>
        <v>43875720</v>
      </c>
      <c r="Q728" s="15" t="str" cm="1">
        <f t="array" ref="Q728">_xlfn.IFS(G728&lt;200,"&lt;₹200",G728&lt;=500,"₹200-₹500",G728&gt;500,"&gt;₹500")</f>
        <v>&gt;₹500</v>
      </c>
      <c r="R728" t="s">
        <v>8093</v>
      </c>
      <c r="S728" t="s">
        <v>8097</v>
      </c>
      <c r="T728" t="s">
        <v>8098</v>
      </c>
    </row>
    <row r="729" spans="1:20" x14ac:dyDescent="0.25">
      <c r="A729" t="s">
        <v>2876</v>
      </c>
      <c r="B729" t="s">
        <v>2877</v>
      </c>
      <c r="C729" t="s">
        <v>13075</v>
      </c>
      <c r="D729" t="s">
        <v>13091</v>
      </c>
      <c r="E729" t="s">
        <v>13093</v>
      </c>
      <c r="F729" t="s">
        <v>13094</v>
      </c>
      <c r="G729" s="17">
        <v>24499</v>
      </c>
      <c r="H729" s="17">
        <v>50000</v>
      </c>
      <c r="I729" s="8">
        <v>0.51</v>
      </c>
      <c r="J729" s="8" t="str">
        <f t="shared" si="61"/>
        <v>Yes</v>
      </c>
      <c r="K729" s="9">
        <v>3.9</v>
      </c>
      <c r="L729" s="9">
        <v>4</v>
      </c>
      <c r="M729" s="9">
        <f t="shared" si="65"/>
        <v>4.1347826086956516</v>
      </c>
      <c r="N729" s="4">
        <v>3518</v>
      </c>
      <c r="O729" s="4">
        <f t="shared" si="62"/>
        <v>14.663672707653333</v>
      </c>
      <c r="P729" s="18">
        <f t="shared" si="63"/>
        <v>86187482</v>
      </c>
      <c r="Q729" s="15" t="str" cm="1">
        <f t="array" ref="Q729">_xlfn.IFS(G729&lt;200,"&lt;₹200",G729&lt;=500,"₹200-₹500",G729&gt;500,"&gt;₹500")</f>
        <v>&gt;₹500</v>
      </c>
      <c r="R729" t="s">
        <v>2878</v>
      </c>
      <c r="S729" t="s">
        <v>2882</v>
      </c>
      <c r="T729" t="s">
        <v>2883</v>
      </c>
    </row>
    <row r="730" spans="1:20" x14ac:dyDescent="0.25">
      <c r="A730" t="s">
        <v>7305</v>
      </c>
      <c r="B730" t="s">
        <v>7306</v>
      </c>
      <c r="C730" t="s">
        <v>13084</v>
      </c>
      <c r="D730" t="s">
        <v>13085</v>
      </c>
      <c r="E730" t="s">
        <v>13141</v>
      </c>
      <c r="F730" t="s">
        <v>13171</v>
      </c>
      <c r="G730" s="17">
        <v>299</v>
      </c>
      <c r="H730" s="17">
        <v>990</v>
      </c>
      <c r="I730" s="8">
        <v>0.7</v>
      </c>
      <c r="J730" s="8" t="str">
        <f t="shared" si="61"/>
        <v>Yes</v>
      </c>
      <c r="K730" s="9">
        <v>4.5</v>
      </c>
      <c r="L730" s="9">
        <v>5</v>
      </c>
      <c r="M730" s="9">
        <f t="shared" si="65"/>
        <v>4.3250000000000002</v>
      </c>
      <c r="N730" s="4">
        <v>2453</v>
      </c>
      <c r="O730" s="4">
        <f t="shared" si="62"/>
        <v>14.661207465041011</v>
      </c>
      <c r="P730" s="18">
        <f t="shared" si="63"/>
        <v>733447</v>
      </c>
      <c r="Q730" s="15" t="str" cm="1">
        <f t="array" ref="Q730">_xlfn.IFS(G730&lt;200,"&lt;₹200",G730&lt;=500,"₹200-₹500",G730&gt;500,"&gt;₹500")</f>
        <v>₹200-₹500</v>
      </c>
      <c r="R730" t="s">
        <v>7307</v>
      </c>
      <c r="S730" t="s">
        <v>7311</v>
      </c>
      <c r="T730" t="s">
        <v>7312</v>
      </c>
    </row>
    <row r="731" spans="1:20" x14ac:dyDescent="0.25">
      <c r="A731" t="s">
        <v>506</v>
      </c>
      <c r="B731" t="s">
        <v>507</v>
      </c>
      <c r="C731" t="s">
        <v>13075</v>
      </c>
      <c r="D731" t="s">
        <v>13091</v>
      </c>
      <c r="E731" t="s">
        <v>13093</v>
      </c>
      <c r="F731" t="s">
        <v>13096</v>
      </c>
      <c r="G731" s="17">
        <v>6999</v>
      </c>
      <c r="H731" s="17">
        <v>12999</v>
      </c>
      <c r="I731" s="8">
        <v>0.46</v>
      </c>
      <c r="J731" s="8" t="str">
        <f t="shared" si="61"/>
        <v>No</v>
      </c>
      <c r="K731" s="9">
        <v>4.2</v>
      </c>
      <c r="L731" s="9">
        <v>4</v>
      </c>
      <c r="M731" s="9">
        <f t="shared" si="65"/>
        <v>4.0666666666666664</v>
      </c>
      <c r="N731" s="4">
        <v>4003</v>
      </c>
      <c r="O731" s="4">
        <f t="shared" si="62"/>
        <v>14.650142546482941</v>
      </c>
      <c r="P731" s="18">
        <f t="shared" si="63"/>
        <v>28016997</v>
      </c>
      <c r="Q731" s="15" t="str" cm="1">
        <f t="array" ref="Q731">_xlfn.IFS(G731&lt;200,"&lt;₹200",G731&lt;=500,"₹200-₹500",G731&gt;500,"&gt;₹500")</f>
        <v>&gt;₹500</v>
      </c>
      <c r="R731" t="s">
        <v>509</v>
      </c>
      <c r="S731" t="s">
        <v>513</v>
      </c>
      <c r="T731" t="s">
        <v>13028</v>
      </c>
    </row>
    <row r="732" spans="1:20" x14ac:dyDescent="0.25">
      <c r="A732" t="s">
        <v>1433</v>
      </c>
      <c r="B732" t="s">
        <v>1434</v>
      </c>
      <c r="C732" t="s">
        <v>13075</v>
      </c>
      <c r="D732" t="s">
        <v>13091</v>
      </c>
      <c r="E732" t="s">
        <v>13092</v>
      </c>
      <c r="F732" t="s">
        <v>13087</v>
      </c>
      <c r="G732" s="17">
        <v>1089</v>
      </c>
      <c r="H732" s="17">
        <v>1600</v>
      </c>
      <c r="I732" s="8">
        <v>0.32</v>
      </c>
      <c r="J732" s="8" t="str">
        <f t="shared" si="61"/>
        <v>No</v>
      </c>
      <c r="K732" s="9">
        <v>4</v>
      </c>
      <c r="L732" s="9">
        <v>4</v>
      </c>
      <c r="M732" s="9">
        <f t="shared" si="65"/>
        <v>4.122340425531914</v>
      </c>
      <c r="N732" s="4">
        <v>3565</v>
      </c>
      <c r="O732" s="4">
        <f t="shared" si="62"/>
        <v>14.643300731917471</v>
      </c>
      <c r="P732" s="18">
        <f t="shared" si="63"/>
        <v>3882285</v>
      </c>
      <c r="Q732" s="15" t="str" cm="1">
        <f t="array" ref="Q732">_xlfn.IFS(G732&lt;200,"&lt;₹200",G732&lt;=500,"₹200-₹500",G732&gt;500,"&gt;₹500")</f>
        <v>&gt;₹500</v>
      </c>
      <c r="R732" t="s">
        <v>1435</v>
      </c>
      <c r="S732" t="s">
        <v>1439</v>
      </c>
      <c r="T732" t="s">
        <v>1440</v>
      </c>
    </row>
    <row r="733" spans="1:20" x14ac:dyDescent="0.25">
      <c r="A733" t="s">
        <v>9942</v>
      </c>
      <c r="B733" t="s">
        <v>9943</v>
      </c>
      <c r="C733" t="s">
        <v>13156</v>
      </c>
      <c r="D733" t="s">
        <v>13247</v>
      </c>
      <c r="E733" t="s">
        <v>13254</v>
      </c>
      <c r="F733" t="s">
        <v>13272</v>
      </c>
      <c r="G733" s="17">
        <v>5499</v>
      </c>
      <c r="H733" s="17">
        <v>9999</v>
      </c>
      <c r="I733" s="8">
        <v>0.45</v>
      </c>
      <c r="J733" s="8" t="str">
        <f t="shared" si="61"/>
        <v>No</v>
      </c>
      <c r="K733" s="9">
        <v>3.8</v>
      </c>
      <c r="L733" s="9">
        <v>4</v>
      </c>
      <c r="M733" s="9">
        <f t="shared" si="65"/>
        <v>4.023076923076923</v>
      </c>
      <c r="N733" s="4">
        <v>4353</v>
      </c>
      <c r="O733" s="4">
        <f t="shared" si="62"/>
        <v>14.639528047082727</v>
      </c>
      <c r="P733" s="18">
        <f t="shared" si="63"/>
        <v>23937147</v>
      </c>
      <c r="Q733" s="15" t="str" cm="1">
        <f t="array" ref="Q733">_xlfn.IFS(G733&lt;200,"&lt;₹200",G733&lt;=500,"₹200-₹500",G733&gt;500,"&gt;₹500")</f>
        <v>&gt;₹500</v>
      </c>
      <c r="R733" t="s">
        <v>9945</v>
      </c>
      <c r="S733" t="s">
        <v>9949</v>
      </c>
      <c r="T733" t="s">
        <v>9950</v>
      </c>
    </row>
    <row r="734" spans="1:20" x14ac:dyDescent="0.25">
      <c r="A734" t="s">
        <v>10305</v>
      </c>
      <c r="B734" t="s">
        <v>10306</v>
      </c>
      <c r="C734" t="s">
        <v>13156</v>
      </c>
      <c r="D734" t="s">
        <v>13247</v>
      </c>
      <c r="E734" t="s">
        <v>13248</v>
      </c>
      <c r="F734" t="s">
        <v>13262</v>
      </c>
      <c r="G734" s="17">
        <v>3249</v>
      </c>
      <c r="H734" s="17">
        <v>7795</v>
      </c>
      <c r="I734" s="8">
        <v>0.57999999999999996</v>
      </c>
      <c r="J734" s="8" t="str">
        <f t="shared" si="61"/>
        <v>Yes</v>
      </c>
      <c r="K734" s="9">
        <v>4.2</v>
      </c>
      <c r="L734" s="9">
        <v>4</v>
      </c>
      <c r="M734" s="9">
        <f t="shared" si="65"/>
        <v>3.9899999999999998</v>
      </c>
      <c r="N734" s="4">
        <v>4664</v>
      </c>
      <c r="O734" s="4">
        <f t="shared" si="62"/>
        <v>14.638718075849249</v>
      </c>
      <c r="P734" s="18">
        <f t="shared" si="63"/>
        <v>15153336</v>
      </c>
      <c r="Q734" s="15" t="str" cm="1">
        <f t="array" ref="Q734">_xlfn.IFS(G734&lt;200,"&lt;₹200",G734&lt;=500,"₹200-₹500",G734&gt;500,"&gt;₹500")</f>
        <v>&gt;₹500</v>
      </c>
      <c r="R734" t="s">
        <v>10307</v>
      </c>
      <c r="S734" t="s">
        <v>10311</v>
      </c>
      <c r="T734" t="s">
        <v>10312</v>
      </c>
    </row>
    <row r="735" spans="1:20" x14ac:dyDescent="0.25">
      <c r="A735" t="s">
        <v>12080</v>
      </c>
      <c r="B735" t="s">
        <v>12081</v>
      </c>
      <c r="C735" t="s">
        <v>13156</v>
      </c>
      <c r="D735" t="s">
        <v>13247</v>
      </c>
      <c r="E735" t="s">
        <v>13254</v>
      </c>
      <c r="F735" t="s">
        <v>13255</v>
      </c>
      <c r="G735" s="17">
        <v>849</v>
      </c>
      <c r="H735" s="17">
        <v>1190</v>
      </c>
      <c r="I735" s="8">
        <v>0.28999999999999998</v>
      </c>
      <c r="J735" s="8" t="str">
        <f t="shared" si="61"/>
        <v>No</v>
      </c>
      <c r="K735" s="9">
        <v>4.2</v>
      </c>
      <c r="L735" s="9">
        <v>4</v>
      </c>
      <c r="M735" s="9">
        <f>AVERAGEIF(F735:F2085,F735,K735:K2085)</f>
        <v>4.0384615384615374</v>
      </c>
      <c r="N735" s="4">
        <v>4184</v>
      </c>
      <c r="O735" s="4">
        <f t="shared" si="62"/>
        <v>14.626077828637468</v>
      </c>
      <c r="P735" s="18">
        <f t="shared" si="63"/>
        <v>3552216</v>
      </c>
      <c r="Q735" s="15" t="str" cm="1">
        <f t="array" ref="Q735">_xlfn.IFS(G735&lt;200,"&lt;₹200",G735&lt;=500,"₹200-₹500",G735&gt;500,"&gt;₹500")</f>
        <v>&gt;₹500</v>
      </c>
      <c r="R735" t="s">
        <v>12082</v>
      </c>
      <c r="S735" t="s">
        <v>12086</v>
      </c>
      <c r="T735" t="s">
        <v>12087</v>
      </c>
    </row>
    <row r="736" spans="1:20" x14ac:dyDescent="0.25">
      <c r="A736" t="s">
        <v>4188</v>
      </c>
      <c r="B736" t="s">
        <v>4189</v>
      </c>
      <c r="C736" t="s">
        <v>13075</v>
      </c>
      <c r="D736" t="s">
        <v>13113</v>
      </c>
      <c r="E736" t="s">
        <v>13114</v>
      </c>
      <c r="F736" t="s">
        <v>13115</v>
      </c>
      <c r="G736" s="17">
        <v>329</v>
      </c>
      <c r="H736" s="17">
        <v>999</v>
      </c>
      <c r="I736" s="8">
        <v>0.67</v>
      </c>
      <c r="J736" s="8" t="str">
        <f t="shared" si="61"/>
        <v>Yes</v>
      </c>
      <c r="K736" s="9">
        <v>4.2</v>
      </c>
      <c r="L736" s="9">
        <v>4</v>
      </c>
      <c r="M736" s="9">
        <f>AVERAGEIF(F736:F2085,F736,K736:K2085)</f>
        <v>4.1272727272727261</v>
      </c>
      <c r="N736" s="4">
        <v>3492</v>
      </c>
      <c r="O736" s="4">
        <f t="shared" si="62"/>
        <v>14.623746889813555</v>
      </c>
      <c r="P736" s="18">
        <f t="shared" si="63"/>
        <v>1148868</v>
      </c>
      <c r="Q736" s="15" t="str" cm="1">
        <f t="array" ref="Q736">_xlfn.IFS(G736&lt;200,"&lt;₹200",G736&lt;=500,"₹200-₹500",G736&gt;500,"&gt;₹500")</f>
        <v>₹200-₹500</v>
      </c>
      <c r="R736" t="s">
        <v>4190</v>
      </c>
      <c r="S736" t="s">
        <v>4194</v>
      </c>
      <c r="T736" t="s">
        <v>4195</v>
      </c>
    </row>
    <row r="737" spans="1:20" x14ac:dyDescent="0.25">
      <c r="A737" t="s">
        <v>3971</v>
      </c>
      <c r="B737" t="s">
        <v>3972</v>
      </c>
      <c r="C737" t="s">
        <v>13075</v>
      </c>
      <c r="D737" t="s">
        <v>13113</v>
      </c>
      <c r="E737" t="s">
        <v>13114</v>
      </c>
      <c r="F737" t="s">
        <v>13134</v>
      </c>
      <c r="G737" s="17">
        <v>279</v>
      </c>
      <c r="H737" s="17">
        <v>1499</v>
      </c>
      <c r="I737" s="8">
        <v>0.81</v>
      </c>
      <c r="J737" s="8" t="str">
        <f t="shared" si="61"/>
        <v>Yes</v>
      </c>
      <c r="K737" s="9">
        <v>4.2</v>
      </c>
      <c r="L737" s="9">
        <v>4</v>
      </c>
      <c r="M737" s="9">
        <f>AVERAGEIF(F737:F2086,F737,K737:K2086)</f>
        <v>4.2666666666666666</v>
      </c>
      <c r="N737" s="4">
        <v>2646</v>
      </c>
      <c r="O737" s="4">
        <f t="shared" si="62"/>
        <v>14.603750149552418</v>
      </c>
      <c r="P737" s="18">
        <f t="shared" si="63"/>
        <v>738234</v>
      </c>
      <c r="Q737" s="15" t="str" cm="1">
        <f t="array" ref="Q737">_xlfn.IFS(G737&lt;200,"&lt;₹200",G737&lt;=500,"₹200-₹500",G737&gt;500,"&gt;₹500")</f>
        <v>₹200-₹500</v>
      </c>
      <c r="R737" t="s">
        <v>3974</v>
      </c>
      <c r="S737" t="s">
        <v>3978</v>
      </c>
      <c r="T737" t="s">
        <v>3979</v>
      </c>
    </row>
    <row r="738" spans="1:20" x14ac:dyDescent="0.25">
      <c r="A738" t="s">
        <v>4980</v>
      </c>
      <c r="B738" t="s">
        <v>4981</v>
      </c>
      <c r="C738" t="s">
        <v>13084</v>
      </c>
      <c r="D738" t="s">
        <v>13085</v>
      </c>
      <c r="E738" t="s">
        <v>13141</v>
      </c>
      <c r="F738" t="s">
        <v>13142</v>
      </c>
      <c r="G738" s="17">
        <v>299</v>
      </c>
      <c r="H738" s="17">
        <v>599</v>
      </c>
      <c r="I738" s="8">
        <v>0.5</v>
      </c>
      <c r="J738" s="8" t="str">
        <f t="shared" si="61"/>
        <v>Yes</v>
      </c>
      <c r="K738" s="9">
        <v>4.0999999999999996</v>
      </c>
      <c r="L738" s="9">
        <v>4</v>
      </c>
      <c r="M738" s="9">
        <f>AVERAGEIF(F738:F2087,F738,K738:K2087)</f>
        <v>4.4333333333333336</v>
      </c>
      <c r="N738" s="4">
        <v>1597</v>
      </c>
      <c r="O738" s="4">
        <f t="shared" si="62"/>
        <v>14.202523702402345</v>
      </c>
      <c r="P738" s="18">
        <f t="shared" si="63"/>
        <v>477503</v>
      </c>
      <c r="Q738" s="15" t="str" cm="1">
        <f t="array" ref="Q738">_xlfn.IFS(G738&lt;200,"&lt;₹200",G738&lt;=500,"₹200-₹500",G738&gt;500,"&gt;₹500")</f>
        <v>₹200-₹500</v>
      </c>
      <c r="R738" t="s">
        <v>4982</v>
      </c>
      <c r="S738" t="s">
        <v>4986</v>
      </c>
      <c r="T738" t="s">
        <v>4987</v>
      </c>
    </row>
    <row r="739" spans="1:20" x14ac:dyDescent="0.25">
      <c r="A739" t="s">
        <v>7459</v>
      </c>
      <c r="B739" t="s">
        <v>7460</v>
      </c>
      <c r="C739" t="s">
        <v>13152</v>
      </c>
      <c r="D739" t="s">
        <v>13153</v>
      </c>
      <c r="E739" t="s">
        <v>13154</v>
      </c>
      <c r="F739" t="s">
        <v>13155</v>
      </c>
      <c r="G739" s="17">
        <v>250</v>
      </c>
      <c r="H739" s="17">
        <v>250</v>
      </c>
      <c r="I739" s="8">
        <v>0</v>
      </c>
      <c r="J739" s="8" t="str">
        <f t="shared" si="61"/>
        <v>No</v>
      </c>
      <c r="K739" s="9">
        <v>4.2</v>
      </c>
      <c r="L739" s="9">
        <v>4</v>
      </c>
      <c r="M739" s="9">
        <f>AVERAGEIF(F739:F2088,F739,K739:K2088)</f>
        <v>4.2571428571428571</v>
      </c>
      <c r="N739" s="4">
        <v>2628</v>
      </c>
      <c r="O739" s="4">
        <f t="shared" si="62"/>
        <v>14.558537066567087</v>
      </c>
      <c r="P739" s="18">
        <f t="shared" si="63"/>
        <v>657000</v>
      </c>
      <c r="Q739" s="15" t="str" cm="1">
        <f t="array" ref="Q739">_xlfn.IFS(G739&lt;200,"&lt;₹200",G739&lt;=500,"₹200-₹500",G739&gt;500,"&gt;₹500")</f>
        <v>₹200-₹500</v>
      </c>
      <c r="R739" t="s">
        <v>7461</v>
      </c>
      <c r="S739" t="s">
        <v>7465</v>
      </c>
      <c r="T739" t="s">
        <v>7466</v>
      </c>
    </row>
    <row r="740" spans="1:20" x14ac:dyDescent="0.25">
      <c r="A740" t="s">
        <v>1676</v>
      </c>
      <c r="B740" t="s">
        <v>1677</v>
      </c>
      <c r="C740" t="s">
        <v>13075</v>
      </c>
      <c r="D740" t="s">
        <v>13091</v>
      </c>
      <c r="E740" t="s">
        <v>13093</v>
      </c>
      <c r="F740" t="s">
        <v>13096</v>
      </c>
      <c r="G740" s="17">
        <v>5699</v>
      </c>
      <c r="H740" s="17">
        <v>11000</v>
      </c>
      <c r="I740" s="8">
        <v>0.48</v>
      </c>
      <c r="J740" s="8" t="str">
        <f t="shared" si="61"/>
        <v>No</v>
      </c>
      <c r="K740" s="9">
        <v>4.2</v>
      </c>
      <c r="L740" s="9">
        <v>4</v>
      </c>
      <c r="M740" s="9">
        <f>AVERAGEIF(F740:F2089,F740,K740:K2089)</f>
        <v>4.04</v>
      </c>
      <c r="N740" s="4">
        <v>4003</v>
      </c>
      <c r="O740" s="4">
        <f t="shared" si="62"/>
        <v>14.554076037981416</v>
      </c>
      <c r="P740" s="18">
        <f t="shared" si="63"/>
        <v>22813097</v>
      </c>
      <c r="Q740" s="15" t="str" cm="1">
        <f t="array" ref="Q740">_xlfn.IFS(G740&lt;200,"&lt;₹200",G740&lt;=500,"₹200-₹500",G740&gt;500,"&gt;₹500")</f>
        <v>&gt;₹500</v>
      </c>
      <c r="R740" t="s">
        <v>1678</v>
      </c>
      <c r="S740" t="s">
        <v>513</v>
      </c>
      <c r="T740" t="s">
        <v>13032</v>
      </c>
    </row>
    <row r="741" spans="1:20" x14ac:dyDescent="0.25">
      <c r="A741" t="s">
        <v>12984</v>
      </c>
      <c r="B741" t="s">
        <v>12985</v>
      </c>
      <c r="C741" t="s">
        <v>13156</v>
      </c>
      <c r="D741" t="s">
        <v>13247</v>
      </c>
      <c r="E741" t="s">
        <v>13248</v>
      </c>
      <c r="F741" t="s">
        <v>13290</v>
      </c>
      <c r="G741" s="17">
        <v>2280</v>
      </c>
      <c r="H741" s="17">
        <v>3045</v>
      </c>
      <c r="I741" s="8">
        <v>0.25</v>
      </c>
      <c r="J741" s="8" t="str">
        <f t="shared" si="61"/>
        <v>No</v>
      </c>
      <c r="K741" s="9">
        <v>4.0999999999999996</v>
      </c>
      <c r="L741" s="9">
        <v>4</v>
      </c>
      <c r="M741" s="9">
        <f>AVERAGEIF(F741:F2091,F741,K741:K2091)</f>
        <v>4.0250000000000004</v>
      </c>
      <c r="N741" s="4">
        <v>4118</v>
      </c>
      <c r="O741" s="4">
        <f t="shared" si="62"/>
        <v>14.549536962624583</v>
      </c>
      <c r="P741" s="18">
        <f t="shared" si="63"/>
        <v>9389040</v>
      </c>
      <c r="Q741" s="15" t="str" cm="1">
        <f t="array" ref="Q741">_xlfn.IFS(G741&lt;200,"&lt;₹200",G741&lt;=500,"₹200-₹500",G741&gt;500,"&gt;₹500")</f>
        <v>&gt;₹500</v>
      </c>
      <c r="R741" t="s">
        <v>12986</v>
      </c>
      <c r="S741" t="s">
        <v>12990</v>
      </c>
      <c r="T741" t="s">
        <v>12991</v>
      </c>
    </row>
    <row r="742" spans="1:20" x14ac:dyDescent="0.25">
      <c r="A742" t="s">
        <v>12593</v>
      </c>
      <c r="B742" t="s">
        <v>12594</v>
      </c>
      <c r="C742" t="s">
        <v>13156</v>
      </c>
      <c r="D742" t="s">
        <v>13250</v>
      </c>
      <c r="E742" t="s">
        <v>13323</v>
      </c>
      <c r="F742" t="s">
        <v>13324</v>
      </c>
      <c r="G742" s="17">
        <v>699</v>
      </c>
      <c r="H742" s="17">
        <v>1690</v>
      </c>
      <c r="I742" s="8">
        <v>0.59</v>
      </c>
      <c r="J742" s="8" t="str">
        <f t="shared" si="61"/>
        <v>Yes</v>
      </c>
      <c r="K742" s="9">
        <v>4.0999999999999996</v>
      </c>
      <c r="L742" s="9">
        <v>4</v>
      </c>
      <c r="M742" s="9">
        <f>AVERAGEIF(F742:F2092,F742,K742:K2092)</f>
        <v>4.0999999999999996</v>
      </c>
      <c r="N742" s="4">
        <v>3524</v>
      </c>
      <c r="O742" s="4">
        <f t="shared" si="62"/>
        <v>14.54335239744241</v>
      </c>
      <c r="P742" s="18">
        <f t="shared" si="63"/>
        <v>2463276</v>
      </c>
      <c r="Q742" s="15" t="str" cm="1">
        <f t="array" ref="Q742">_xlfn.IFS(G742&lt;200,"&lt;₹200",G742&lt;=500,"₹200-₹500",G742&gt;500,"&gt;₹500")</f>
        <v>&gt;₹500</v>
      </c>
      <c r="R742" t="s">
        <v>12596</v>
      </c>
      <c r="S742" t="s">
        <v>12600</v>
      </c>
      <c r="T742" t="s">
        <v>12601</v>
      </c>
    </row>
    <row r="743" spans="1:20" x14ac:dyDescent="0.25">
      <c r="A743" t="s">
        <v>12241</v>
      </c>
      <c r="B743" t="s">
        <v>12242</v>
      </c>
      <c r="C743" t="s">
        <v>13156</v>
      </c>
      <c r="D743" t="s">
        <v>13247</v>
      </c>
      <c r="E743" t="s">
        <v>13254</v>
      </c>
      <c r="F743" t="s">
        <v>13255</v>
      </c>
      <c r="G743" s="17">
        <v>1110</v>
      </c>
      <c r="H743" s="17">
        <v>1599</v>
      </c>
      <c r="I743" s="8">
        <v>0.31</v>
      </c>
      <c r="J743" s="8" t="str">
        <f t="shared" si="61"/>
        <v>No</v>
      </c>
      <c r="K743" s="9">
        <v>4.3</v>
      </c>
      <c r="L743" s="9">
        <v>4</v>
      </c>
      <c r="M743" s="9">
        <f>AVERAGEIF(F743:F2093,F743,K743:K2093)</f>
        <v>4.0342105263157881</v>
      </c>
      <c r="N743" s="4">
        <v>4022</v>
      </c>
      <c r="O743" s="4">
        <f t="shared" si="62"/>
        <v>14.5415136840309</v>
      </c>
      <c r="P743" s="18">
        <f t="shared" si="63"/>
        <v>4464420</v>
      </c>
      <c r="Q743" s="15" t="str" cm="1">
        <f t="array" ref="Q743">_xlfn.IFS(G743&lt;200,"&lt;₹200",G743&lt;=500,"₹200-₹500",G743&gt;500,"&gt;₹500")</f>
        <v>&gt;₹500</v>
      </c>
      <c r="R743" t="s">
        <v>12243</v>
      </c>
      <c r="S743" t="s">
        <v>12247</v>
      </c>
      <c r="T743" t="s">
        <v>12248</v>
      </c>
    </row>
    <row r="744" spans="1:20" x14ac:dyDescent="0.25">
      <c r="A744" t="s">
        <v>11114</v>
      </c>
      <c r="B744" t="s">
        <v>11115</v>
      </c>
      <c r="C744" t="s">
        <v>13156</v>
      </c>
      <c r="D744" t="s">
        <v>13247</v>
      </c>
      <c r="E744" t="s">
        <v>13248</v>
      </c>
      <c r="F744" t="s">
        <v>13273</v>
      </c>
      <c r="G744" s="17">
        <v>699</v>
      </c>
      <c r="H744" s="17">
        <v>1599</v>
      </c>
      <c r="I744" s="8">
        <v>0.56000000000000005</v>
      </c>
      <c r="J744" s="8" t="str">
        <f t="shared" si="61"/>
        <v>Yes</v>
      </c>
      <c r="K744" s="9">
        <v>4.7</v>
      </c>
      <c r="L744" s="9">
        <v>5</v>
      </c>
      <c r="M744" s="9">
        <f>AVERAGEIF(F744:F2093,F744,K744:K2093)</f>
        <v>4.3222222222222229</v>
      </c>
      <c r="N744" s="4">
        <v>2300</v>
      </c>
      <c r="O744" s="4">
        <f t="shared" si="62"/>
        <v>14.530950718467805</v>
      </c>
      <c r="P744" s="18">
        <f t="shared" si="63"/>
        <v>1607700</v>
      </c>
      <c r="Q744" s="15" t="str" cm="1">
        <f t="array" ref="Q744">_xlfn.IFS(G744&lt;200,"&lt;₹200",G744&lt;=500,"₹200-₹500",G744&gt;500,"&gt;₹500")</f>
        <v>&gt;₹500</v>
      </c>
      <c r="R744" t="s">
        <v>11116</v>
      </c>
      <c r="S744" t="s">
        <v>11120</v>
      </c>
      <c r="T744" t="s">
        <v>11121</v>
      </c>
    </row>
    <row r="745" spans="1:20" x14ac:dyDescent="0.25">
      <c r="A745" t="s">
        <v>7712</v>
      </c>
      <c r="B745" t="s">
        <v>7713</v>
      </c>
      <c r="C745" t="s">
        <v>13084</v>
      </c>
      <c r="D745" t="s">
        <v>13186</v>
      </c>
      <c r="E745" t="s">
        <v>13186</v>
      </c>
      <c r="F745" t="s">
        <v>13186</v>
      </c>
      <c r="G745" s="17">
        <v>10099</v>
      </c>
      <c r="H745" s="17">
        <v>19110</v>
      </c>
      <c r="I745" s="8">
        <v>0.47</v>
      </c>
      <c r="J745" s="8" t="str">
        <f t="shared" si="61"/>
        <v>No</v>
      </c>
      <c r="K745" s="9">
        <v>4.3</v>
      </c>
      <c r="L745" s="9">
        <v>4</v>
      </c>
      <c r="M745" s="9">
        <f>AVERAGEIF(F745:F2094,F745,K745:K2094)</f>
        <v>4.25</v>
      </c>
      <c r="N745" s="4">
        <v>2623</v>
      </c>
      <c r="O745" s="4">
        <f t="shared" si="62"/>
        <v>14.530596280490396</v>
      </c>
      <c r="P745" s="18">
        <f t="shared" si="63"/>
        <v>26489677</v>
      </c>
      <c r="Q745" s="15" t="str" cm="1">
        <f t="array" ref="Q745">_xlfn.IFS(G745&lt;200,"&lt;₹200",G745&lt;=500,"₹200-₹500",G745&gt;500,"&gt;₹500")</f>
        <v>&gt;₹500</v>
      </c>
      <c r="R745" t="s">
        <v>7714</v>
      </c>
      <c r="S745" t="s">
        <v>7718</v>
      </c>
      <c r="T745" t="s">
        <v>7719</v>
      </c>
    </row>
    <row r="746" spans="1:20" x14ac:dyDescent="0.25">
      <c r="A746" t="s">
        <v>8463</v>
      </c>
      <c r="B746" t="s">
        <v>8464</v>
      </c>
      <c r="C746" t="s">
        <v>13075</v>
      </c>
      <c r="D746" t="s">
        <v>13150</v>
      </c>
      <c r="E746" t="s">
        <v>13151</v>
      </c>
      <c r="F746" t="s">
        <v>13328</v>
      </c>
      <c r="G746" s="17">
        <v>380</v>
      </c>
      <c r="H746" s="17">
        <v>400</v>
      </c>
      <c r="I746" s="8">
        <v>0.05</v>
      </c>
      <c r="J746" s="8" t="str">
        <f t="shared" si="61"/>
        <v>No</v>
      </c>
      <c r="K746" s="9">
        <v>4.4000000000000004</v>
      </c>
      <c r="L746" s="9">
        <v>4</v>
      </c>
      <c r="M746" s="9">
        <f>AVERAGEIF(F746:F2095,F746,K746:K2095)</f>
        <v>4.3599999999999994</v>
      </c>
      <c r="N746" s="4">
        <v>2111</v>
      </c>
      <c r="O746" s="4">
        <f t="shared" si="62"/>
        <v>14.495665464437336</v>
      </c>
      <c r="P746" s="18">
        <f t="shared" si="63"/>
        <v>802180</v>
      </c>
      <c r="Q746" s="15" t="str" cm="1">
        <f t="array" ref="Q746">_xlfn.IFS(G746&lt;200,"&lt;₹200",G746&lt;=500,"₹200-₹500",G746&gt;500,"&gt;₹500")</f>
        <v>₹200-₹500</v>
      </c>
      <c r="R746" t="s">
        <v>8465</v>
      </c>
      <c r="S746" t="s">
        <v>8469</v>
      </c>
      <c r="T746" t="s">
        <v>8470</v>
      </c>
    </row>
    <row r="747" spans="1:20" x14ac:dyDescent="0.25">
      <c r="A747" t="s">
        <v>7995</v>
      </c>
      <c r="B747" t="s">
        <v>7996</v>
      </c>
      <c r="C747" t="s">
        <v>13152</v>
      </c>
      <c r="D747" t="s">
        <v>13153</v>
      </c>
      <c r="E747" t="s">
        <v>13154</v>
      </c>
      <c r="F747" t="s">
        <v>13155</v>
      </c>
      <c r="G747" s="17">
        <v>341</v>
      </c>
      <c r="H747" s="17">
        <v>450</v>
      </c>
      <c r="I747" s="8">
        <v>0.24</v>
      </c>
      <c r="J747" s="8" t="str">
        <f t="shared" si="61"/>
        <v>No</v>
      </c>
      <c r="K747" s="9">
        <v>4.3</v>
      </c>
      <c r="L747" s="9">
        <v>4</v>
      </c>
      <c r="M747" s="9">
        <f>AVERAGEIF(F747:F2096,F747,K747:K2096)</f>
        <v>4.2666666666666666</v>
      </c>
      <c r="N747" s="4">
        <v>2493</v>
      </c>
      <c r="O747" s="4">
        <f t="shared" si="62"/>
        <v>14.493424849674769</v>
      </c>
      <c r="P747" s="18">
        <f t="shared" si="63"/>
        <v>850113</v>
      </c>
      <c r="Q747" s="15" t="str" cm="1">
        <f t="array" ref="Q747">_xlfn.IFS(G747&lt;200,"&lt;₹200",G747&lt;=500,"₹200-₹500",G747&gt;500,"&gt;₹500")</f>
        <v>₹200-₹500</v>
      </c>
      <c r="R747" t="s">
        <v>7997</v>
      </c>
      <c r="S747" t="s">
        <v>8001</v>
      </c>
      <c r="T747" t="s">
        <v>8002</v>
      </c>
    </row>
    <row r="748" spans="1:20" x14ac:dyDescent="0.25">
      <c r="A748" t="s">
        <v>12120</v>
      </c>
      <c r="B748" t="s">
        <v>12121</v>
      </c>
      <c r="C748" t="s">
        <v>13156</v>
      </c>
      <c r="D748" t="s">
        <v>13247</v>
      </c>
      <c r="E748" t="s">
        <v>13283</v>
      </c>
      <c r="F748" t="s">
        <v>13320</v>
      </c>
      <c r="G748" s="17">
        <v>279</v>
      </c>
      <c r="H748" s="17">
        <v>699</v>
      </c>
      <c r="I748" s="8">
        <v>0.6</v>
      </c>
      <c r="J748" s="8" t="str">
        <f t="shared" si="61"/>
        <v>Yes</v>
      </c>
      <c r="K748" s="9">
        <v>4.3</v>
      </c>
      <c r="L748" s="9">
        <v>4</v>
      </c>
      <c r="M748" s="9">
        <f>AVERAGEIF(F748:F2098,F748,K748:K2098)</f>
        <v>4.3</v>
      </c>
      <c r="N748" s="4">
        <v>2326</v>
      </c>
      <c r="O748" s="4">
        <f t="shared" si="62"/>
        <v>14.477224448132938</v>
      </c>
      <c r="P748" s="18">
        <f t="shared" si="63"/>
        <v>648954</v>
      </c>
      <c r="Q748" s="15" t="str" cm="1">
        <f t="array" ref="Q748">_xlfn.IFS(G748&lt;200,"&lt;₹200",G748&lt;=500,"₹200-₹500",G748&gt;500,"&gt;₹500")</f>
        <v>₹200-₹500</v>
      </c>
      <c r="R748" t="s">
        <v>12123</v>
      </c>
      <c r="S748" t="s">
        <v>12127</v>
      </c>
      <c r="T748" t="s">
        <v>12128</v>
      </c>
    </row>
    <row r="749" spans="1:20" x14ac:dyDescent="0.25">
      <c r="A749" t="s">
        <v>1804</v>
      </c>
      <c r="B749" t="s">
        <v>1805</v>
      </c>
      <c r="C749" t="s">
        <v>13084</v>
      </c>
      <c r="D749" t="s">
        <v>13085</v>
      </c>
      <c r="E749" t="s">
        <v>13086</v>
      </c>
      <c r="F749" t="s">
        <v>13087</v>
      </c>
      <c r="G749" s="17">
        <v>449</v>
      </c>
      <c r="H749" s="17">
        <v>599</v>
      </c>
      <c r="I749" s="8">
        <v>0.25</v>
      </c>
      <c r="J749" s="8" t="str">
        <f t="shared" si="61"/>
        <v>No</v>
      </c>
      <c r="K749" s="9">
        <v>4</v>
      </c>
      <c r="L749" s="9">
        <v>4</v>
      </c>
      <c r="M749" s="9">
        <f t="shared" ref="M749:M755" si="66">AVERAGEIF(F749:F2098,F749,K749:K2098)</f>
        <v>4.1236559139784941</v>
      </c>
      <c r="N749" s="4">
        <v>3231</v>
      </c>
      <c r="O749" s="4">
        <f t="shared" si="62"/>
        <v>14.471852296035776</v>
      </c>
      <c r="P749" s="18">
        <f t="shared" si="63"/>
        <v>1450719</v>
      </c>
      <c r="Q749" s="15" t="str" cm="1">
        <f t="array" ref="Q749">_xlfn.IFS(G749&lt;200,"&lt;₹200",G749&lt;=500,"₹200-₹500",G749&gt;500,"&gt;₹500")</f>
        <v>₹200-₹500</v>
      </c>
      <c r="R749" t="s">
        <v>1806</v>
      </c>
      <c r="S749" t="s">
        <v>1810</v>
      </c>
      <c r="T749" t="s">
        <v>1811</v>
      </c>
    </row>
    <row r="750" spans="1:20" x14ac:dyDescent="0.25">
      <c r="A750" t="s">
        <v>8241</v>
      </c>
      <c r="B750" t="s">
        <v>8242</v>
      </c>
      <c r="C750" t="s">
        <v>13084</v>
      </c>
      <c r="D750" t="s">
        <v>13085</v>
      </c>
      <c r="E750" t="s">
        <v>13172</v>
      </c>
      <c r="F750" t="s">
        <v>13173</v>
      </c>
      <c r="G750" s="17">
        <v>599</v>
      </c>
      <c r="H750" s="17">
        <v>700</v>
      </c>
      <c r="I750" s="8">
        <v>0.14000000000000001</v>
      </c>
      <c r="J750" s="8" t="str">
        <f t="shared" si="61"/>
        <v>No</v>
      </c>
      <c r="K750" s="9">
        <v>4.3</v>
      </c>
      <c r="L750" s="9">
        <v>4</v>
      </c>
      <c r="M750" s="9">
        <f t="shared" si="66"/>
        <v>4.3</v>
      </c>
      <c r="N750" s="4">
        <v>2301</v>
      </c>
      <c r="O750" s="4">
        <f t="shared" si="62"/>
        <v>14.457052872963223</v>
      </c>
      <c r="P750" s="18">
        <f t="shared" si="63"/>
        <v>1378299</v>
      </c>
      <c r="Q750" s="15" t="str" cm="1">
        <f t="array" ref="Q750">_xlfn.IFS(G750&lt;200,"&lt;₹200",G750&lt;=500,"₹200-₹500",G750&gt;500,"&gt;₹500")</f>
        <v>&gt;₹500</v>
      </c>
      <c r="R750" t="s">
        <v>8243</v>
      </c>
      <c r="S750" t="s">
        <v>8247</v>
      </c>
      <c r="T750" t="s">
        <v>8248</v>
      </c>
    </row>
    <row r="751" spans="1:20" x14ac:dyDescent="0.25">
      <c r="A751" t="s">
        <v>8441</v>
      </c>
      <c r="B751" t="s">
        <v>8442</v>
      </c>
      <c r="C751" t="s">
        <v>13084</v>
      </c>
      <c r="D751" t="s">
        <v>13201</v>
      </c>
      <c r="E751" t="s">
        <v>13212</v>
      </c>
      <c r="F751" t="s">
        <v>13221</v>
      </c>
      <c r="G751" s="17">
        <v>3307</v>
      </c>
      <c r="H751" s="17">
        <v>6100</v>
      </c>
      <c r="I751" s="8">
        <v>0.46</v>
      </c>
      <c r="J751" s="8" t="str">
        <f t="shared" si="61"/>
        <v>No</v>
      </c>
      <c r="K751" s="9">
        <v>4.3</v>
      </c>
      <c r="L751" s="9">
        <v>4</v>
      </c>
      <c r="M751" s="9">
        <f t="shared" si="66"/>
        <v>4.25</v>
      </c>
      <c r="N751" s="4">
        <v>2515</v>
      </c>
      <c r="O751" s="4">
        <f t="shared" si="62"/>
        <v>14.453020206286233</v>
      </c>
      <c r="P751" s="18">
        <f t="shared" si="63"/>
        <v>8317105</v>
      </c>
      <c r="Q751" s="15" t="str" cm="1">
        <f t="array" ref="Q751">_xlfn.IFS(G751&lt;200,"&lt;₹200",G751&lt;=500,"₹200-₹500",G751&gt;500,"&gt;₹500")</f>
        <v>&gt;₹500</v>
      </c>
      <c r="R751" t="s">
        <v>8443</v>
      </c>
      <c r="S751" t="s">
        <v>8447</v>
      </c>
      <c r="T751" t="s">
        <v>8448</v>
      </c>
    </row>
    <row r="752" spans="1:20" x14ac:dyDescent="0.25">
      <c r="A752" t="s">
        <v>8153</v>
      </c>
      <c r="B752" t="s">
        <v>8154</v>
      </c>
      <c r="C752" t="s">
        <v>13084</v>
      </c>
      <c r="D752" t="s">
        <v>13085</v>
      </c>
      <c r="E752" t="s">
        <v>13187</v>
      </c>
      <c r="F752" t="s">
        <v>13188</v>
      </c>
      <c r="G752" s="17">
        <v>39</v>
      </c>
      <c r="H752" s="17">
        <v>39</v>
      </c>
      <c r="I752" s="8">
        <v>0</v>
      </c>
      <c r="J752" s="8" t="str">
        <f t="shared" si="61"/>
        <v>No</v>
      </c>
      <c r="K752" s="9">
        <v>3.8</v>
      </c>
      <c r="L752" s="9">
        <v>4</v>
      </c>
      <c r="M752" s="9">
        <f t="shared" si="66"/>
        <v>4.1000000000000005</v>
      </c>
      <c r="N752" s="4">
        <v>3344</v>
      </c>
      <c r="O752" s="4">
        <f t="shared" si="62"/>
        <v>14.450024100625754</v>
      </c>
      <c r="P752" s="18">
        <f t="shared" si="63"/>
        <v>130416</v>
      </c>
      <c r="Q752" s="15" t="str" cm="1">
        <f t="array" ref="Q752">_xlfn.IFS(G752&lt;200,"&lt;₹200",G752&lt;=500,"₹200-₹500",G752&gt;500,"&gt;₹500")</f>
        <v>&lt;₹200</v>
      </c>
      <c r="R752" t="s">
        <v>8155</v>
      </c>
      <c r="S752" t="s">
        <v>8159</v>
      </c>
      <c r="T752" t="s">
        <v>8160</v>
      </c>
    </row>
    <row r="753" spans="1:20" x14ac:dyDescent="0.25">
      <c r="A753" t="s">
        <v>9120</v>
      </c>
      <c r="B753" t="s">
        <v>9121</v>
      </c>
      <c r="C753" t="s">
        <v>13156</v>
      </c>
      <c r="D753" t="s">
        <v>13250</v>
      </c>
      <c r="E753" t="s">
        <v>13263</v>
      </c>
      <c r="F753" t="s">
        <v>13265</v>
      </c>
      <c r="G753" s="17">
        <v>6299</v>
      </c>
      <c r="H753" s="17">
        <v>15270</v>
      </c>
      <c r="I753" s="8">
        <v>0.59</v>
      </c>
      <c r="J753" s="8" t="str">
        <f t="shared" si="61"/>
        <v>Yes</v>
      </c>
      <c r="K753" s="9">
        <v>4.0999999999999996</v>
      </c>
      <c r="L753" s="9">
        <v>4</v>
      </c>
      <c r="M753" s="9">
        <f t="shared" si="66"/>
        <v>4.1166666666666663</v>
      </c>
      <c r="N753" s="4">
        <v>3233</v>
      </c>
      <c r="O753" s="4">
        <f t="shared" si="62"/>
        <v>14.448429730764738</v>
      </c>
      <c r="P753" s="18">
        <f t="shared" si="63"/>
        <v>20364667</v>
      </c>
      <c r="Q753" s="15" t="str" cm="1">
        <f t="array" ref="Q753">_xlfn.IFS(G753&lt;200,"&lt;₹200",G753&lt;=500,"₹200-₹500",G753&gt;500,"&gt;₹500")</f>
        <v>&gt;₹500</v>
      </c>
      <c r="R753" t="s">
        <v>9122</v>
      </c>
      <c r="S753" t="s">
        <v>9126</v>
      </c>
      <c r="T753" t="s">
        <v>9127</v>
      </c>
    </row>
    <row r="754" spans="1:20" x14ac:dyDescent="0.25">
      <c r="A754" t="s">
        <v>4112</v>
      </c>
      <c r="B754" t="s">
        <v>4113</v>
      </c>
      <c r="C754" t="s">
        <v>13075</v>
      </c>
      <c r="D754" t="s">
        <v>13113</v>
      </c>
      <c r="E754" t="s">
        <v>13114</v>
      </c>
      <c r="F754" t="s">
        <v>13115</v>
      </c>
      <c r="G754" s="17">
        <v>199</v>
      </c>
      <c r="H754" s="17">
        <v>1099</v>
      </c>
      <c r="I754" s="8">
        <v>0.82</v>
      </c>
      <c r="J754" s="8" t="str">
        <f t="shared" si="61"/>
        <v>Yes</v>
      </c>
      <c r="K754" s="9">
        <v>4</v>
      </c>
      <c r="L754" s="9">
        <v>4</v>
      </c>
      <c r="M754" s="9">
        <f t="shared" si="66"/>
        <v>4.1199999999999992</v>
      </c>
      <c r="N754" s="4">
        <v>3197</v>
      </c>
      <c r="O754" s="4">
        <f t="shared" si="62"/>
        <v>14.440099252770086</v>
      </c>
      <c r="P754" s="18">
        <f t="shared" si="63"/>
        <v>636203</v>
      </c>
      <c r="Q754" s="15" t="str" cm="1">
        <f t="array" ref="Q754">_xlfn.IFS(G754&lt;200,"&lt;₹200",G754&lt;=500,"₹200-₹500",G754&gt;500,"&gt;₹500")</f>
        <v>&lt;₹200</v>
      </c>
      <c r="R754" t="s">
        <v>4114</v>
      </c>
      <c r="S754" t="s">
        <v>4118</v>
      </c>
      <c r="T754" t="s">
        <v>4119</v>
      </c>
    </row>
    <row r="755" spans="1:20" x14ac:dyDescent="0.25">
      <c r="A755" t="s">
        <v>9508</v>
      </c>
      <c r="B755" t="s">
        <v>9509</v>
      </c>
      <c r="C755" t="s">
        <v>13156</v>
      </c>
      <c r="D755" t="s">
        <v>13247</v>
      </c>
      <c r="E755" t="s">
        <v>13248</v>
      </c>
      <c r="F755" t="s">
        <v>13262</v>
      </c>
      <c r="G755" s="17">
        <v>1149</v>
      </c>
      <c r="H755" s="17">
        <v>2499</v>
      </c>
      <c r="I755" s="8">
        <v>0.54</v>
      </c>
      <c r="J755" s="8" t="str">
        <f t="shared" si="61"/>
        <v>Yes</v>
      </c>
      <c r="K755" s="9">
        <v>3.8</v>
      </c>
      <c r="L755" s="9">
        <v>4</v>
      </c>
      <c r="M755" s="9">
        <f t="shared" si="66"/>
        <v>3.9666666666666663</v>
      </c>
      <c r="N755" s="4">
        <v>4383</v>
      </c>
      <c r="O755" s="4">
        <f t="shared" si="62"/>
        <v>14.44608649705604</v>
      </c>
      <c r="P755" s="18">
        <f t="shared" si="63"/>
        <v>5036067</v>
      </c>
      <c r="Q755" s="15" t="str" cm="1">
        <f t="array" ref="Q755">_xlfn.IFS(G755&lt;200,"&lt;₹200",G755&lt;=500,"₹200-₹500",G755&gt;500,"&gt;₹500")</f>
        <v>&gt;₹500</v>
      </c>
      <c r="R755" t="s">
        <v>9510</v>
      </c>
      <c r="S755" t="s">
        <v>9514</v>
      </c>
      <c r="T755" t="s">
        <v>9515</v>
      </c>
    </row>
    <row r="756" spans="1:20" x14ac:dyDescent="0.25">
      <c r="A756" t="s">
        <v>11896</v>
      </c>
      <c r="B756" t="s">
        <v>11897</v>
      </c>
      <c r="C756" t="s">
        <v>13156</v>
      </c>
      <c r="D756" t="s">
        <v>13250</v>
      </c>
      <c r="E756" t="s">
        <v>13263</v>
      </c>
      <c r="F756" t="s">
        <v>13265</v>
      </c>
      <c r="G756" s="17">
        <v>8699</v>
      </c>
      <c r="H756" s="17">
        <v>16899</v>
      </c>
      <c r="I756" s="8">
        <v>0.49</v>
      </c>
      <c r="J756" s="8" t="str">
        <f t="shared" si="61"/>
        <v>No</v>
      </c>
      <c r="K756" s="9">
        <v>4.2</v>
      </c>
      <c r="L756" s="9">
        <v>4</v>
      </c>
      <c r="M756" s="9">
        <f>AVERAGEIF(F756:F2106,F756,K756:K2106)</f>
        <v>4.1199999999999992</v>
      </c>
      <c r="N756" s="4">
        <v>3195</v>
      </c>
      <c r="O756" s="4">
        <f t="shared" si="62"/>
        <v>14.438979895044847</v>
      </c>
      <c r="P756" s="18">
        <f t="shared" si="63"/>
        <v>27793305</v>
      </c>
      <c r="Q756" s="15" t="str" cm="1">
        <f t="array" ref="Q756">_xlfn.IFS(G756&lt;200,"&lt;₹200",G756&lt;=500,"₹200-₹500",G756&gt;500,"&gt;₹500")</f>
        <v>&gt;₹500</v>
      </c>
      <c r="R756" t="s">
        <v>11898</v>
      </c>
      <c r="S756" t="s">
        <v>11902</v>
      </c>
      <c r="T756" t="s">
        <v>11903</v>
      </c>
    </row>
    <row r="757" spans="1:20" x14ac:dyDescent="0.25">
      <c r="A757" t="s">
        <v>7142</v>
      </c>
      <c r="B757" t="s">
        <v>7143</v>
      </c>
      <c r="C757" t="s">
        <v>13152</v>
      </c>
      <c r="D757" t="s">
        <v>13153</v>
      </c>
      <c r="E757" t="s">
        <v>13154</v>
      </c>
      <c r="F757" t="s">
        <v>13155</v>
      </c>
      <c r="G757" s="17">
        <v>178</v>
      </c>
      <c r="H757" s="17">
        <v>210</v>
      </c>
      <c r="I757" s="8">
        <v>0.15</v>
      </c>
      <c r="J757" s="8" t="str">
        <f t="shared" si="61"/>
        <v>No</v>
      </c>
      <c r="K757" s="9">
        <v>4.3</v>
      </c>
      <c r="L757" s="9">
        <v>4</v>
      </c>
      <c r="M757" s="9">
        <f>AVERAGEIF(F757:F2106,F757,K757:K2106)</f>
        <v>4.26</v>
      </c>
      <c r="N757" s="4">
        <v>2450</v>
      </c>
      <c r="O757" s="4">
        <f t="shared" si="62"/>
        <v>14.438602505933853</v>
      </c>
      <c r="P757" s="18">
        <f t="shared" si="63"/>
        <v>436100</v>
      </c>
      <c r="Q757" s="15" t="str" cm="1">
        <f t="array" ref="Q757">_xlfn.IFS(G757&lt;200,"&lt;₹200",G757&lt;=500,"₹200-₹500",G757&gt;500,"&gt;₹500")</f>
        <v>&lt;₹200</v>
      </c>
      <c r="R757" t="s">
        <v>7144</v>
      </c>
      <c r="S757" t="s">
        <v>7148</v>
      </c>
      <c r="T757" t="s">
        <v>7149</v>
      </c>
    </row>
    <row r="758" spans="1:20" x14ac:dyDescent="0.25">
      <c r="A758" t="s">
        <v>7182</v>
      </c>
      <c r="B758" t="s">
        <v>7183</v>
      </c>
      <c r="C758" t="s">
        <v>13075</v>
      </c>
      <c r="D758" t="s">
        <v>13111</v>
      </c>
      <c r="E758" t="s">
        <v>13112</v>
      </c>
      <c r="F758" t="s">
        <v>13112</v>
      </c>
      <c r="G758" s="17">
        <v>2499</v>
      </c>
      <c r="H758" s="17">
        <v>5999</v>
      </c>
      <c r="I758" s="8">
        <v>0.57999999999999996</v>
      </c>
      <c r="J758" s="8" t="str">
        <f t="shared" si="61"/>
        <v>Yes</v>
      </c>
      <c r="K758" s="9">
        <v>4.0999999999999996</v>
      </c>
      <c r="L758" s="9">
        <v>4</v>
      </c>
      <c r="M758" s="9">
        <f>AVERAGEIF(F758:F2107,F758,K758:K2107)</f>
        <v>3.8315789473684219</v>
      </c>
      <c r="N758" s="4">
        <v>5852</v>
      </c>
      <c r="O758" s="4">
        <f t="shared" si="62"/>
        <v>14.43500823976381</v>
      </c>
      <c r="P758" s="18">
        <f t="shared" si="63"/>
        <v>14624148</v>
      </c>
      <c r="Q758" s="15" t="str" cm="1">
        <f t="array" ref="Q758">_xlfn.IFS(G758&lt;200,"&lt;₹200",G758&lt;=500,"₹200-₹500",G758&gt;500,"&gt;₹500")</f>
        <v>&gt;₹500</v>
      </c>
      <c r="R758" t="s">
        <v>7184</v>
      </c>
      <c r="S758" t="s">
        <v>7188</v>
      </c>
      <c r="T758" t="s">
        <v>7189</v>
      </c>
    </row>
    <row r="759" spans="1:20" x14ac:dyDescent="0.25">
      <c r="A759" t="s">
        <v>11245</v>
      </c>
      <c r="B759" t="s">
        <v>11246</v>
      </c>
      <c r="C759" t="s">
        <v>13156</v>
      </c>
      <c r="D759" t="s">
        <v>13247</v>
      </c>
      <c r="E759" t="s">
        <v>13248</v>
      </c>
      <c r="F759" t="s">
        <v>13271</v>
      </c>
      <c r="G759" s="17">
        <v>6525</v>
      </c>
      <c r="H759" s="17">
        <v>8820</v>
      </c>
      <c r="I759" s="8">
        <v>0.26</v>
      </c>
      <c r="J759" s="8" t="str">
        <f t="shared" si="61"/>
        <v>No</v>
      </c>
      <c r="K759" s="9">
        <v>4.5</v>
      </c>
      <c r="L759" s="9">
        <v>5</v>
      </c>
      <c r="M759" s="9">
        <f>AVERAGEIF(F759:F2109,F759,K759:K2109)</f>
        <v>3.8900000000000006</v>
      </c>
      <c r="N759" s="4">
        <v>5137</v>
      </c>
      <c r="O759" s="4">
        <f t="shared" si="62"/>
        <v>14.434989048728976</v>
      </c>
      <c r="P759" s="18">
        <f t="shared" si="63"/>
        <v>33518925</v>
      </c>
      <c r="Q759" s="15" t="str" cm="1">
        <f t="array" ref="Q759">_xlfn.IFS(G759&lt;200,"&lt;₹200",G759&lt;=500,"₹200-₹500",G759&gt;500,"&gt;₹500")</f>
        <v>&gt;₹500</v>
      </c>
      <c r="R759" t="s">
        <v>11247</v>
      </c>
      <c r="S759" t="s">
        <v>11251</v>
      </c>
      <c r="T759" t="s">
        <v>11252</v>
      </c>
    </row>
    <row r="760" spans="1:20" x14ac:dyDescent="0.25">
      <c r="A760" t="s">
        <v>4755</v>
      </c>
      <c r="B760" t="s">
        <v>4756</v>
      </c>
      <c r="C760" t="s">
        <v>13075</v>
      </c>
      <c r="D760" t="s">
        <v>13113</v>
      </c>
      <c r="E760" t="s">
        <v>13114</v>
      </c>
      <c r="F760" t="s">
        <v>13115</v>
      </c>
      <c r="G760" s="17">
        <v>2499</v>
      </c>
      <c r="H760" s="17">
        <v>2999</v>
      </c>
      <c r="I760" s="8">
        <v>0.17</v>
      </c>
      <c r="J760" s="8" t="str">
        <f t="shared" si="61"/>
        <v>No</v>
      </c>
      <c r="K760" s="9">
        <v>4.0999999999999996</v>
      </c>
      <c r="L760" s="9">
        <v>4</v>
      </c>
      <c r="M760" s="9">
        <f t="shared" ref="M760:M766" si="67">AVERAGEIF(F760:F2109,F760,K760:K2109)</f>
        <v>4.1333333333333329</v>
      </c>
      <c r="N760" s="4">
        <v>3156</v>
      </c>
      <c r="O760" s="4">
        <f t="shared" si="62"/>
        <v>14.463668271821163</v>
      </c>
      <c r="P760" s="18">
        <f t="shared" si="63"/>
        <v>7886844</v>
      </c>
      <c r="Q760" s="15" t="str" cm="1">
        <f t="array" ref="Q760">_xlfn.IFS(G760&lt;200,"&lt;₹200",G760&lt;=500,"₹200-₹500",G760&gt;500,"&gt;₹500")</f>
        <v>&gt;₹500</v>
      </c>
      <c r="R760" t="s">
        <v>4757</v>
      </c>
      <c r="S760" t="s">
        <v>4761</v>
      </c>
      <c r="T760" t="s">
        <v>4762</v>
      </c>
    </row>
    <row r="761" spans="1:20" x14ac:dyDescent="0.25">
      <c r="A761" t="s">
        <v>2851</v>
      </c>
      <c r="B761" t="s">
        <v>2852</v>
      </c>
      <c r="C761" t="s">
        <v>13075</v>
      </c>
      <c r="D761" t="s">
        <v>13091</v>
      </c>
      <c r="E761" t="s">
        <v>13093</v>
      </c>
      <c r="F761" t="s">
        <v>13094</v>
      </c>
      <c r="G761" s="17">
        <v>24990</v>
      </c>
      <c r="H761" s="17">
        <v>51990</v>
      </c>
      <c r="I761" s="8">
        <v>0.52</v>
      </c>
      <c r="J761" s="8" t="str">
        <f t="shared" si="61"/>
        <v>Yes</v>
      </c>
      <c r="K761" s="9">
        <v>4.2</v>
      </c>
      <c r="L761" s="9">
        <v>4</v>
      </c>
      <c r="M761" s="9">
        <f t="shared" si="67"/>
        <v>4.1454545454545446</v>
      </c>
      <c r="N761" s="4">
        <v>2951</v>
      </c>
      <c r="O761" s="4">
        <f t="shared" si="62"/>
        <v>14.385209609425978</v>
      </c>
      <c r="P761" s="18">
        <f t="shared" si="63"/>
        <v>73745490</v>
      </c>
      <c r="Q761" s="15" t="str" cm="1">
        <f t="array" ref="Q761">_xlfn.IFS(G761&lt;200,"&lt;₹200",G761&lt;=500,"₹200-₹500",G761&gt;500,"&gt;₹500")</f>
        <v>&gt;₹500</v>
      </c>
      <c r="R761" t="s">
        <v>2853</v>
      </c>
      <c r="S761" t="s">
        <v>2857</v>
      </c>
      <c r="T761" t="s">
        <v>2858</v>
      </c>
    </row>
    <row r="762" spans="1:20" x14ac:dyDescent="0.25">
      <c r="A762" t="s">
        <v>10991</v>
      </c>
      <c r="B762" t="s">
        <v>10992</v>
      </c>
      <c r="C762" t="s">
        <v>13156</v>
      </c>
      <c r="D762" t="s">
        <v>13250</v>
      </c>
      <c r="E762" t="s">
        <v>13277</v>
      </c>
      <c r="F762" t="s">
        <v>13311</v>
      </c>
      <c r="G762" s="17">
        <v>948</v>
      </c>
      <c r="H762" s="17">
        <v>1620</v>
      </c>
      <c r="I762" s="8">
        <v>0.41</v>
      </c>
      <c r="J762" s="8" t="str">
        <f t="shared" si="61"/>
        <v>No</v>
      </c>
      <c r="K762" s="9">
        <v>4.0999999999999996</v>
      </c>
      <c r="L762" s="9">
        <v>4</v>
      </c>
      <c r="M762" s="9">
        <f t="shared" si="67"/>
        <v>3.9499999999999997</v>
      </c>
      <c r="N762" s="4">
        <v>4370</v>
      </c>
      <c r="O762" s="4">
        <f t="shared" si="62"/>
        <v>14.380294185634128</v>
      </c>
      <c r="P762" s="18">
        <f t="shared" si="63"/>
        <v>4142760</v>
      </c>
      <c r="Q762" s="15" t="str" cm="1">
        <f t="array" ref="Q762">_xlfn.IFS(G762&lt;200,"&lt;₹200",G762&lt;=500,"₹200-₹500",G762&gt;500,"&gt;₹500")</f>
        <v>&gt;₹500</v>
      </c>
      <c r="R762" t="s">
        <v>10994</v>
      </c>
      <c r="S762" t="s">
        <v>10998</v>
      </c>
      <c r="T762" t="s">
        <v>10999</v>
      </c>
    </row>
    <row r="763" spans="1:20" x14ac:dyDescent="0.25">
      <c r="A763" t="s">
        <v>2716</v>
      </c>
      <c r="B763" t="s">
        <v>2717</v>
      </c>
      <c r="C763" t="s">
        <v>13084</v>
      </c>
      <c r="D763" t="s">
        <v>13085</v>
      </c>
      <c r="E763" t="s">
        <v>13086</v>
      </c>
      <c r="F763" t="s">
        <v>13087</v>
      </c>
      <c r="G763" s="17">
        <v>379</v>
      </c>
      <c r="H763" s="17">
        <v>1099</v>
      </c>
      <c r="I763" s="8">
        <v>0.66</v>
      </c>
      <c r="J763" s="8" t="str">
        <f t="shared" si="61"/>
        <v>Yes</v>
      </c>
      <c r="K763" s="9">
        <v>4.3</v>
      </c>
      <c r="L763" s="9">
        <v>4</v>
      </c>
      <c r="M763" s="9">
        <f t="shared" si="67"/>
        <v>4.1249999999999991</v>
      </c>
      <c r="N763" s="4">
        <v>3049</v>
      </c>
      <c r="O763" s="4">
        <f t="shared" si="62"/>
        <v>14.372736837305489</v>
      </c>
      <c r="P763" s="18">
        <f t="shared" si="63"/>
        <v>1155571</v>
      </c>
      <c r="Q763" s="15" t="str" cm="1">
        <f t="array" ref="Q763">_xlfn.IFS(G763&lt;200,"&lt;₹200",G763&lt;=500,"₹200-₹500",G763&gt;500,"&gt;₹500")</f>
        <v>₹200-₹500</v>
      </c>
      <c r="R763" t="s">
        <v>2718</v>
      </c>
      <c r="S763" t="s">
        <v>2722</v>
      </c>
      <c r="T763" t="s">
        <v>2723</v>
      </c>
    </row>
    <row r="764" spans="1:20" x14ac:dyDescent="0.25">
      <c r="A764" t="s">
        <v>10850</v>
      </c>
      <c r="B764" t="s">
        <v>10851</v>
      </c>
      <c r="C764" t="s">
        <v>13156</v>
      </c>
      <c r="D764" t="s">
        <v>13247</v>
      </c>
      <c r="E764" t="s">
        <v>13254</v>
      </c>
      <c r="F764" t="s">
        <v>13272</v>
      </c>
      <c r="G764" s="17">
        <v>6236</v>
      </c>
      <c r="H764" s="17">
        <v>9999</v>
      </c>
      <c r="I764" s="8">
        <v>0.38</v>
      </c>
      <c r="J764" s="8" t="str">
        <f t="shared" si="61"/>
        <v>No</v>
      </c>
      <c r="K764" s="9">
        <v>4.0999999999999996</v>
      </c>
      <c r="L764" s="9">
        <v>4</v>
      </c>
      <c r="M764" s="9">
        <f t="shared" si="67"/>
        <v>4.0416666666666661</v>
      </c>
      <c r="N764" s="4">
        <v>3552</v>
      </c>
      <c r="O764" s="4">
        <f t="shared" si="62"/>
        <v>14.350322296936032</v>
      </c>
      <c r="P764" s="18">
        <f t="shared" si="63"/>
        <v>22150272</v>
      </c>
      <c r="Q764" s="15" t="str" cm="1">
        <f t="array" ref="Q764">_xlfn.IFS(G764&lt;200,"&lt;₹200",G764&lt;=500,"₹200-₹500",G764&gt;500,"&gt;₹500")</f>
        <v>&gt;₹500</v>
      </c>
      <c r="R764" t="s">
        <v>10852</v>
      </c>
      <c r="S764" t="s">
        <v>10856</v>
      </c>
      <c r="T764" t="s">
        <v>10857</v>
      </c>
    </row>
    <row r="765" spans="1:20" x14ac:dyDescent="0.25">
      <c r="A765" t="s">
        <v>7910</v>
      </c>
      <c r="B765" t="s">
        <v>7911</v>
      </c>
      <c r="C765" t="s">
        <v>13084</v>
      </c>
      <c r="D765" t="s">
        <v>13085</v>
      </c>
      <c r="E765" t="s">
        <v>13136</v>
      </c>
      <c r="F765" t="s">
        <v>13199</v>
      </c>
      <c r="G765" s="17">
        <v>299</v>
      </c>
      <c r="H765" s="17">
        <v>1499</v>
      </c>
      <c r="I765" s="8">
        <v>0.8</v>
      </c>
      <c r="J765" s="8" t="str">
        <f t="shared" si="61"/>
        <v>Yes</v>
      </c>
      <c r="K765" s="9">
        <v>4.2</v>
      </c>
      <c r="L765" s="9">
        <v>4</v>
      </c>
      <c r="M765" s="9">
        <f t="shared" si="67"/>
        <v>4.1500000000000004</v>
      </c>
      <c r="N765" s="4">
        <v>2868</v>
      </c>
      <c r="O765" s="4">
        <f t="shared" si="62"/>
        <v>14.349581775220896</v>
      </c>
      <c r="P765" s="18">
        <f t="shared" si="63"/>
        <v>857532</v>
      </c>
      <c r="Q765" s="15" t="str" cm="1">
        <f t="array" ref="Q765">_xlfn.IFS(G765&lt;200,"&lt;₹200",G765&lt;=500,"₹200-₹500",G765&gt;500,"&gt;₹500")</f>
        <v>₹200-₹500</v>
      </c>
      <c r="R765" t="s">
        <v>7912</v>
      </c>
      <c r="S765" t="s">
        <v>7916</v>
      </c>
      <c r="T765" t="s">
        <v>7917</v>
      </c>
    </row>
    <row r="766" spans="1:20" x14ac:dyDescent="0.25">
      <c r="A766" t="s">
        <v>11042</v>
      </c>
      <c r="B766" t="s">
        <v>11043</v>
      </c>
      <c r="C766" t="s">
        <v>13156</v>
      </c>
      <c r="D766" t="s">
        <v>13247</v>
      </c>
      <c r="E766" t="s">
        <v>13287</v>
      </c>
      <c r="F766" t="s">
        <v>13288</v>
      </c>
      <c r="G766" s="17">
        <v>980</v>
      </c>
      <c r="H766" s="17">
        <v>980</v>
      </c>
      <c r="I766" s="8">
        <v>0</v>
      </c>
      <c r="J766" s="8" t="str">
        <f t="shared" si="61"/>
        <v>No</v>
      </c>
      <c r="K766" s="9">
        <v>4.2</v>
      </c>
      <c r="L766" s="9">
        <v>4</v>
      </c>
      <c r="M766" s="9">
        <f t="shared" si="67"/>
        <v>3.9</v>
      </c>
      <c r="N766" s="4">
        <v>4740</v>
      </c>
      <c r="O766" s="4">
        <f t="shared" si="62"/>
        <v>14.33589282574393</v>
      </c>
      <c r="P766" s="18">
        <f t="shared" si="63"/>
        <v>4645200</v>
      </c>
      <c r="Q766" s="15" t="str" cm="1">
        <f t="array" ref="Q766">_xlfn.IFS(G766&lt;200,"&lt;₹200",G766&lt;=500,"₹200-₹500",G766&gt;500,"&gt;₹500")</f>
        <v>&gt;₹500</v>
      </c>
      <c r="R766" t="s">
        <v>11044</v>
      </c>
      <c r="S766" t="s">
        <v>11048</v>
      </c>
      <c r="T766" t="s">
        <v>11049</v>
      </c>
    </row>
    <row r="767" spans="1:20" x14ac:dyDescent="0.25">
      <c r="A767" t="s">
        <v>12432</v>
      </c>
      <c r="B767" t="s">
        <v>12433</v>
      </c>
      <c r="C767" t="s">
        <v>13156</v>
      </c>
      <c r="D767" t="s">
        <v>13247</v>
      </c>
      <c r="E767" t="s">
        <v>13248</v>
      </c>
      <c r="F767" t="s">
        <v>13249</v>
      </c>
      <c r="G767" s="17">
        <v>1199</v>
      </c>
      <c r="H767" s="17">
        <v>1899</v>
      </c>
      <c r="I767" s="8">
        <v>0.37</v>
      </c>
      <c r="J767" s="8" t="str">
        <f t="shared" si="61"/>
        <v>No</v>
      </c>
      <c r="K767" s="9">
        <v>4.2</v>
      </c>
      <c r="L767" s="9">
        <v>4</v>
      </c>
      <c r="M767" s="9">
        <f>AVERAGEIF(F767:F2117,F767,K767:K2117)</f>
        <v>3.9950000000000001</v>
      </c>
      <c r="N767" s="4">
        <v>3858</v>
      </c>
      <c r="O767" s="4">
        <f t="shared" si="62"/>
        <v>14.32796674039273</v>
      </c>
      <c r="P767" s="18">
        <f t="shared" si="63"/>
        <v>4625742</v>
      </c>
      <c r="Q767" s="15" t="str" cm="1">
        <f t="array" ref="Q767">_xlfn.IFS(G767&lt;200,"&lt;₹200",G767&lt;=500,"₹200-₹500",G767&gt;500,"&gt;₹500")</f>
        <v>&gt;₹500</v>
      </c>
      <c r="R767" t="s">
        <v>12434</v>
      </c>
      <c r="S767" t="s">
        <v>12438</v>
      </c>
      <c r="T767" t="s">
        <v>12439</v>
      </c>
    </row>
    <row r="768" spans="1:20" x14ac:dyDescent="0.25">
      <c r="A768" t="s">
        <v>4804</v>
      </c>
      <c r="B768" t="s">
        <v>4805</v>
      </c>
      <c r="C768" t="s">
        <v>13075</v>
      </c>
      <c r="D768" t="s">
        <v>13113</v>
      </c>
      <c r="E768" t="s">
        <v>13114</v>
      </c>
      <c r="F768" t="s">
        <v>13133</v>
      </c>
      <c r="G768" s="17">
        <v>2599</v>
      </c>
      <c r="H768" s="17">
        <v>6999</v>
      </c>
      <c r="I768" s="8">
        <v>0.63</v>
      </c>
      <c r="J768" s="8" t="str">
        <f t="shared" si="61"/>
        <v>Yes</v>
      </c>
      <c r="K768" s="9">
        <v>4.5</v>
      </c>
      <c r="L768" s="9">
        <v>5</v>
      </c>
      <c r="M768" s="9">
        <f>AVERAGEIF(F768:F2117,F768,K768:K2117)</f>
        <v>4.5</v>
      </c>
      <c r="N768" s="4">
        <v>1526</v>
      </c>
      <c r="O768" s="4">
        <f t="shared" si="62"/>
        <v>14.327275666753897</v>
      </c>
      <c r="P768" s="18">
        <f t="shared" si="63"/>
        <v>3966074</v>
      </c>
      <c r="Q768" s="15" t="str" cm="1">
        <f t="array" ref="Q768">_xlfn.IFS(G768&lt;200,"&lt;₹200",G768&lt;=500,"₹200-₹500",G768&gt;500,"&gt;₹500")</f>
        <v>&gt;₹500</v>
      </c>
      <c r="R768" t="s">
        <v>4806</v>
      </c>
      <c r="S768" t="s">
        <v>4810</v>
      </c>
      <c r="T768" t="s">
        <v>4811</v>
      </c>
    </row>
    <row r="769" spans="1:20" x14ac:dyDescent="0.25">
      <c r="A769" t="s">
        <v>8367</v>
      </c>
      <c r="B769" t="s">
        <v>8368</v>
      </c>
      <c r="C769" t="s">
        <v>13084</v>
      </c>
      <c r="D769" t="s">
        <v>13085</v>
      </c>
      <c r="E769" t="s">
        <v>13141</v>
      </c>
      <c r="F769" t="s">
        <v>13142</v>
      </c>
      <c r="G769" s="17">
        <v>1099</v>
      </c>
      <c r="H769" s="17">
        <v>1499</v>
      </c>
      <c r="I769" s="8">
        <v>0.27</v>
      </c>
      <c r="J769" s="8" t="str">
        <f t="shared" si="61"/>
        <v>No</v>
      </c>
      <c r="K769" s="9">
        <v>4.2</v>
      </c>
      <c r="L769" s="9">
        <v>4</v>
      </c>
      <c r="M769" s="9">
        <f>AVERAGEIF(F769:F2118,F769,K769:K2118)</f>
        <v>4.5999999999999996</v>
      </c>
      <c r="N769" s="4">
        <v>2375</v>
      </c>
      <c r="O769" s="4">
        <f t="shared" si="62"/>
        <v>15.528893607022116</v>
      </c>
      <c r="P769" s="18">
        <f t="shared" si="63"/>
        <v>2610125</v>
      </c>
      <c r="Q769" s="15" t="str" cm="1">
        <f t="array" ref="Q769">_xlfn.IFS(G769&lt;200,"&lt;₹200",G769&lt;=500,"₹200-₹500",G769&gt;500,"&gt;₹500")</f>
        <v>&gt;₹500</v>
      </c>
      <c r="R769" t="s">
        <v>8369</v>
      </c>
      <c r="S769" t="s">
        <v>8373</v>
      </c>
      <c r="T769" t="s">
        <v>8374</v>
      </c>
    </row>
    <row r="770" spans="1:20" x14ac:dyDescent="0.25">
      <c r="A770" t="s">
        <v>1606</v>
      </c>
      <c r="B770" t="s">
        <v>1607</v>
      </c>
      <c r="C770" t="s">
        <v>13084</v>
      </c>
      <c r="D770" t="s">
        <v>13085</v>
      </c>
      <c r="E770" t="s">
        <v>13086</v>
      </c>
      <c r="F770" t="s">
        <v>13087</v>
      </c>
      <c r="G770" s="17">
        <v>299</v>
      </c>
      <c r="H770" s="17">
        <v>699</v>
      </c>
      <c r="I770" s="8">
        <v>0.56999999999999995</v>
      </c>
      <c r="J770" s="8" t="str">
        <f t="shared" ref="J770:J833" si="68">IF(I770&gt;=50%,"Yes","No")</f>
        <v>Yes</v>
      </c>
      <c r="K770" s="9">
        <v>4.0999999999999996</v>
      </c>
      <c r="L770" s="9">
        <v>4</v>
      </c>
      <c r="M770" s="9">
        <f>AVERAGEIF(F770:F2119,F770,K770:K2119)</f>
        <v>4.1230769230769226</v>
      </c>
      <c r="N770" s="4">
        <v>2957</v>
      </c>
      <c r="O770" s="4">
        <f t="shared" ref="O770:O833" si="69">M770*LOG10(N770+1)</f>
        <v>14.311192453370985</v>
      </c>
      <c r="P770" s="18">
        <f t="shared" ref="P770:P833" si="70">G770*N770</f>
        <v>884143</v>
      </c>
      <c r="Q770" s="15" t="str" cm="1">
        <f t="array" ref="Q770">_xlfn.IFS(G770&lt;200,"&lt;₹200",G770&lt;=500,"₹200-₹500",G770&gt;500,"&gt;₹500")</f>
        <v>₹200-₹500</v>
      </c>
      <c r="R770" t="s">
        <v>1608</v>
      </c>
      <c r="S770" t="s">
        <v>1612</v>
      </c>
      <c r="T770" t="s">
        <v>1613</v>
      </c>
    </row>
    <row r="771" spans="1:20" x14ac:dyDescent="0.25">
      <c r="A771" t="s">
        <v>8572</v>
      </c>
      <c r="B771" t="s">
        <v>8573</v>
      </c>
      <c r="C771" t="s">
        <v>13156</v>
      </c>
      <c r="D771" t="s">
        <v>13247</v>
      </c>
      <c r="E771" t="s">
        <v>13254</v>
      </c>
      <c r="F771" t="s">
        <v>13255</v>
      </c>
      <c r="G771" s="17">
        <v>455</v>
      </c>
      <c r="H771" s="17">
        <v>999</v>
      </c>
      <c r="I771" s="8">
        <v>0.54</v>
      </c>
      <c r="J771" s="8" t="str">
        <f t="shared" si="68"/>
        <v>Yes</v>
      </c>
      <c r="K771" s="9">
        <v>4.0999999999999996</v>
      </c>
      <c r="L771" s="9">
        <v>4</v>
      </c>
      <c r="M771" s="9">
        <f>AVERAGEIF(F771:F2120,F771,K771:K2120)</f>
        <v>4.0270270270270254</v>
      </c>
      <c r="N771" s="4">
        <v>3578</v>
      </c>
      <c r="O771" s="4">
        <f t="shared" si="69"/>
        <v>14.311094407030012</v>
      </c>
      <c r="P771" s="18">
        <f t="shared" si="70"/>
        <v>1627990</v>
      </c>
      <c r="Q771" s="15" t="str" cm="1">
        <f t="array" ref="Q771">_xlfn.IFS(G771&lt;200,"&lt;₹200",G771&lt;=500,"₹200-₹500",G771&gt;500,"&gt;₹500")</f>
        <v>₹200-₹500</v>
      </c>
      <c r="R771" t="s">
        <v>8575</v>
      </c>
      <c r="S771" t="s">
        <v>8579</v>
      </c>
      <c r="T771" t="s">
        <v>8580</v>
      </c>
    </row>
    <row r="772" spans="1:20" x14ac:dyDescent="0.25">
      <c r="A772" t="s">
        <v>11646</v>
      </c>
      <c r="B772" t="s">
        <v>11647</v>
      </c>
      <c r="C772" t="s">
        <v>13156</v>
      </c>
      <c r="D772" t="s">
        <v>13247</v>
      </c>
      <c r="E772" t="s">
        <v>13248</v>
      </c>
      <c r="F772" t="s">
        <v>13290</v>
      </c>
      <c r="G772" s="17">
        <v>2976</v>
      </c>
      <c r="H772" s="17">
        <v>3945</v>
      </c>
      <c r="I772" s="8">
        <v>0.25</v>
      </c>
      <c r="J772" s="8" t="str">
        <f t="shared" si="68"/>
        <v>No</v>
      </c>
      <c r="K772" s="9">
        <v>4.2</v>
      </c>
      <c r="L772" s="9">
        <v>4</v>
      </c>
      <c r="M772" s="9">
        <f>AVERAGEIF(F772:F2122,F772,K772:K2122)</f>
        <v>4</v>
      </c>
      <c r="N772" s="4">
        <v>3740</v>
      </c>
      <c r="O772" s="4">
        <f t="shared" si="69"/>
        <v>14.29195083279282</v>
      </c>
      <c r="P772" s="18">
        <f t="shared" si="70"/>
        <v>11130240</v>
      </c>
      <c r="Q772" s="15" t="str" cm="1">
        <f t="array" ref="Q772">_xlfn.IFS(G772&lt;200,"&lt;₹200",G772&lt;=500,"₹200-₹500",G772&gt;500,"&gt;₹500")</f>
        <v>&gt;₹500</v>
      </c>
      <c r="R772" t="s">
        <v>11648</v>
      </c>
      <c r="S772" t="s">
        <v>11652</v>
      </c>
      <c r="T772" t="s">
        <v>11653</v>
      </c>
    </row>
    <row r="773" spans="1:20" x14ac:dyDescent="0.25">
      <c r="A773" t="s">
        <v>8947</v>
      </c>
      <c r="B773" t="s">
        <v>8948</v>
      </c>
      <c r="C773" t="s">
        <v>13156</v>
      </c>
      <c r="D773" t="s">
        <v>13247</v>
      </c>
      <c r="E773" t="s">
        <v>13254</v>
      </c>
      <c r="F773" t="s">
        <v>13255</v>
      </c>
      <c r="G773" s="17">
        <v>1490</v>
      </c>
      <c r="H773" s="17">
        <v>1695</v>
      </c>
      <c r="I773" s="8">
        <v>0.12</v>
      </c>
      <c r="J773" s="8" t="str">
        <f t="shared" si="68"/>
        <v>No</v>
      </c>
      <c r="K773" s="9">
        <v>4.4000000000000004</v>
      </c>
      <c r="L773" s="9">
        <v>4</v>
      </c>
      <c r="M773" s="9">
        <f t="shared" ref="M773:M781" si="71">AVERAGEIF(F773:F2122,F773,K773:K2122)</f>
        <v>4.0249999999999995</v>
      </c>
      <c r="N773" s="4">
        <v>3543</v>
      </c>
      <c r="O773" s="4">
        <f t="shared" si="69"/>
        <v>14.286712195690427</v>
      </c>
      <c r="P773" s="18">
        <f t="shared" si="70"/>
        <v>5279070</v>
      </c>
      <c r="Q773" s="15" t="str" cm="1">
        <f t="array" ref="Q773">_xlfn.IFS(G773&lt;200,"&lt;₹200",G773&lt;=500,"₹200-₹500",G773&gt;500,"&gt;₹500")</f>
        <v>&gt;₹500</v>
      </c>
      <c r="R773" t="s">
        <v>8949</v>
      </c>
      <c r="S773" t="s">
        <v>8953</v>
      </c>
      <c r="T773" t="s">
        <v>8954</v>
      </c>
    </row>
    <row r="774" spans="1:20" x14ac:dyDescent="0.25">
      <c r="A774" t="s">
        <v>2118</v>
      </c>
      <c r="B774" t="s">
        <v>2119</v>
      </c>
      <c r="C774" t="s">
        <v>13084</v>
      </c>
      <c r="D774" t="s">
        <v>13085</v>
      </c>
      <c r="E774" t="s">
        <v>13086</v>
      </c>
      <c r="F774" t="s">
        <v>13087</v>
      </c>
      <c r="G774" s="17">
        <v>254</v>
      </c>
      <c r="H774" s="17">
        <v>799</v>
      </c>
      <c r="I774" s="8">
        <v>0.68</v>
      </c>
      <c r="J774" s="8" t="str">
        <f t="shared" si="68"/>
        <v>Yes</v>
      </c>
      <c r="K774" s="9">
        <v>4</v>
      </c>
      <c r="L774" s="9">
        <v>4</v>
      </c>
      <c r="M774" s="9">
        <f t="shared" si="71"/>
        <v>4.1233333333333331</v>
      </c>
      <c r="N774" s="4">
        <v>2905</v>
      </c>
      <c r="O774" s="4">
        <f t="shared" si="69"/>
        <v>14.280322231743323</v>
      </c>
      <c r="P774" s="18">
        <f t="shared" si="70"/>
        <v>737870</v>
      </c>
      <c r="Q774" s="15" t="str" cm="1">
        <f t="array" ref="Q774">_xlfn.IFS(G774&lt;200,"&lt;₹200",G774&lt;=500,"₹200-₹500",G774&gt;500,"&gt;₹500")</f>
        <v>₹200-₹500</v>
      </c>
      <c r="R774" t="s">
        <v>2120</v>
      </c>
      <c r="S774" t="s">
        <v>2124</v>
      </c>
      <c r="T774" t="s">
        <v>2125</v>
      </c>
    </row>
    <row r="775" spans="1:20" x14ac:dyDescent="0.25">
      <c r="A775" t="s">
        <v>11103</v>
      </c>
      <c r="B775" t="s">
        <v>11104</v>
      </c>
      <c r="C775" t="s">
        <v>13156</v>
      </c>
      <c r="D775" t="s">
        <v>13250</v>
      </c>
      <c r="E775" t="s">
        <v>13313</v>
      </c>
      <c r="F775" t="s">
        <v>13313</v>
      </c>
      <c r="G775" s="17">
        <v>2249</v>
      </c>
      <c r="H775" s="17">
        <v>3550</v>
      </c>
      <c r="I775" s="8">
        <v>0.37</v>
      </c>
      <c r="J775" s="8" t="str">
        <f t="shared" si="68"/>
        <v>No</v>
      </c>
      <c r="K775" s="9">
        <v>4</v>
      </c>
      <c r="L775" s="9">
        <v>4</v>
      </c>
      <c r="M775" s="9">
        <f t="shared" si="71"/>
        <v>3.9666666666666668</v>
      </c>
      <c r="N775" s="4">
        <v>3973</v>
      </c>
      <c r="O775" s="4">
        <f t="shared" si="69"/>
        <v>14.276937189002727</v>
      </c>
      <c r="P775" s="18">
        <f t="shared" si="70"/>
        <v>8935277</v>
      </c>
      <c r="Q775" s="15" t="str" cm="1">
        <f t="array" ref="Q775">_xlfn.IFS(G775&lt;200,"&lt;₹200",G775&lt;=500,"₹200-₹500",G775&gt;500,"&gt;₹500")</f>
        <v>&gt;₹500</v>
      </c>
      <c r="R775" t="s">
        <v>11106</v>
      </c>
      <c r="S775" t="s">
        <v>11110</v>
      </c>
      <c r="T775" t="s">
        <v>11111</v>
      </c>
    </row>
    <row r="776" spans="1:20" x14ac:dyDescent="0.25">
      <c r="A776" t="s">
        <v>10641</v>
      </c>
      <c r="B776" t="s">
        <v>10642</v>
      </c>
      <c r="C776" t="s">
        <v>13156</v>
      </c>
      <c r="D776" t="s">
        <v>13250</v>
      </c>
      <c r="E776" t="s">
        <v>13263</v>
      </c>
      <c r="F776" t="s">
        <v>13264</v>
      </c>
      <c r="G776" s="17">
        <v>1899</v>
      </c>
      <c r="H776" s="17">
        <v>3790</v>
      </c>
      <c r="I776" s="8">
        <v>0.5</v>
      </c>
      <c r="J776" s="8" t="str">
        <f t="shared" si="68"/>
        <v>Yes</v>
      </c>
      <c r="K776" s="9">
        <v>3.8</v>
      </c>
      <c r="L776" s="9">
        <v>4</v>
      </c>
      <c r="M776" s="9">
        <f t="shared" si="71"/>
        <v>3.9812500000000002</v>
      </c>
      <c r="N776" s="4">
        <v>3842</v>
      </c>
      <c r="O776" s="4">
        <f t="shared" si="69"/>
        <v>14.271468968148689</v>
      </c>
      <c r="P776" s="18">
        <f t="shared" si="70"/>
        <v>7295958</v>
      </c>
      <c r="Q776" s="15" t="str" cm="1">
        <f t="array" ref="Q776">_xlfn.IFS(G776&lt;200,"&lt;₹200",G776&lt;=500,"₹200-₹500",G776&gt;500,"&gt;₹500")</f>
        <v>&gt;₹500</v>
      </c>
      <c r="R776" t="s">
        <v>10643</v>
      </c>
      <c r="S776" t="s">
        <v>10647</v>
      </c>
      <c r="T776" t="s">
        <v>10648</v>
      </c>
    </row>
    <row r="777" spans="1:20" x14ac:dyDescent="0.25">
      <c r="A777" t="s">
        <v>10325</v>
      </c>
      <c r="B777" t="s">
        <v>10326</v>
      </c>
      <c r="C777" t="s">
        <v>13156</v>
      </c>
      <c r="D777" t="s">
        <v>13268</v>
      </c>
      <c r="E777" t="s">
        <v>13269</v>
      </c>
      <c r="F777" t="s">
        <v>13301</v>
      </c>
      <c r="G777" s="17">
        <v>189</v>
      </c>
      <c r="H777" s="17">
        <v>299</v>
      </c>
      <c r="I777" s="8">
        <v>0.37</v>
      </c>
      <c r="J777" s="8" t="str">
        <f t="shared" si="68"/>
        <v>No</v>
      </c>
      <c r="K777" s="9">
        <v>4.2</v>
      </c>
      <c r="L777" s="9">
        <v>4</v>
      </c>
      <c r="M777" s="9">
        <f t="shared" si="71"/>
        <v>4.1500000000000004</v>
      </c>
      <c r="N777" s="4">
        <v>2737</v>
      </c>
      <c r="O777" s="4">
        <f t="shared" si="69"/>
        <v>14.265348791761582</v>
      </c>
      <c r="P777" s="18">
        <f t="shared" si="70"/>
        <v>517293</v>
      </c>
      <c r="Q777" s="15" t="str" cm="1">
        <f t="array" ref="Q777">_xlfn.IFS(G777&lt;200,"&lt;₹200",G777&lt;=500,"₹200-₹500",G777&gt;500,"&gt;₹500")</f>
        <v>&lt;₹200</v>
      </c>
      <c r="R777" t="s">
        <v>10328</v>
      </c>
      <c r="S777" t="s">
        <v>10332</v>
      </c>
      <c r="T777" t="s">
        <v>10333</v>
      </c>
    </row>
    <row r="778" spans="1:20" x14ac:dyDescent="0.25">
      <c r="A778" t="s">
        <v>10829</v>
      </c>
      <c r="B778" t="s">
        <v>10830</v>
      </c>
      <c r="C778" t="s">
        <v>13306</v>
      </c>
      <c r="D778" t="s">
        <v>13307</v>
      </c>
      <c r="E778" t="s">
        <v>13308</v>
      </c>
      <c r="F778" t="s">
        <v>13309</v>
      </c>
      <c r="G778" s="17">
        <v>899</v>
      </c>
      <c r="H778" s="17">
        <v>1900</v>
      </c>
      <c r="I778" s="8">
        <v>0.53</v>
      </c>
      <c r="J778" s="8" t="str">
        <f t="shared" si="68"/>
        <v>Yes</v>
      </c>
      <c r="K778" s="9">
        <v>4</v>
      </c>
      <c r="L778" s="9">
        <v>4</v>
      </c>
      <c r="M778" s="9">
        <f t="shared" si="71"/>
        <v>4</v>
      </c>
      <c r="N778" s="4">
        <v>3663</v>
      </c>
      <c r="O778" s="4">
        <f t="shared" si="69"/>
        <v>14.255821859983252</v>
      </c>
      <c r="P778" s="18">
        <f t="shared" si="70"/>
        <v>3293037</v>
      </c>
      <c r="Q778" s="15" t="str" cm="1">
        <f t="array" ref="Q778">_xlfn.IFS(G778&lt;200,"&lt;₹200",G778&lt;=500,"₹200-₹500",G778&gt;500,"&gt;₹500")</f>
        <v>&gt;₹500</v>
      </c>
      <c r="R778" t="s">
        <v>10832</v>
      </c>
      <c r="S778" t="s">
        <v>10836</v>
      </c>
      <c r="T778" t="s">
        <v>10837</v>
      </c>
    </row>
    <row r="779" spans="1:20" x14ac:dyDescent="0.25">
      <c r="A779" t="s">
        <v>3683</v>
      </c>
      <c r="B779" t="s">
        <v>3684</v>
      </c>
      <c r="C779" t="s">
        <v>13075</v>
      </c>
      <c r="D779" t="s">
        <v>13113</v>
      </c>
      <c r="E779" t="s">
        <v>13114</v>
      </c>
      <c r="F779" t="s">
        <v>13125</v>
      </c>
      <c r="G779" s="17">
        <v>489</v>
      </c>
      <c r="H779" s="17">
        <v>1999</v>
      </c>
      <c r="I779" s="8">
        <v>0.76</v>
      </c>
      <c r="J779" s="8" t="str">
        <f t="shared" si="68"/>
        <v>Yes</v>
      </c>
      <c r="K779" s="9">
        <v>4</v>
      </c>
      <c r="L779" s="9">
        <v>4</v>
      </c>
      <c r="M779" s="9">
        <f t="shared" si="71"/>
        <v>4</v>
      </c>
      <c r="N779" s="4">
        <v>3626</v>
      </c>
      <c r="O779" s="4">
        <f t="shared" si="69"/>
        <v>14.238190222321737</v>
      </c>
      <c r="P779" s="18">
        <f t="shared" si="70"/>
        <v>1773114</v>
      </c>
      <c r="Q779" s="15" t="str" cm="1">
        <f t="array" ref="Q779">_xlfn.IFS(G779&lt;200,"&lt;₹200",G779&lt;=500,"₹200-₹500",G779&gt;500,"&gt;₹500")</f>
        <v>₹200-₹500</v>
      </c>
      <c r="R779" t="s">
        <v>3685</v>
      </c>
      <c r="S779" t="s">
        <v>3689</v>
      </c>
      <c r="T779" t="s">
        <v>3690</v>
      </c>
    </row>
    <row r="780" spans="1:20" x14ac:dyDescent="0.25">
      <c r="A780" t="s">
        <v>961</v>
      </c>
      <c r="B780" t="s">
        <v>962</v>
      </c>
      <c r="C780" t="s">
        <v>13084</v>
      </c>
      <c r="D780" t="s">
        <v>13085</v>
      </c>
      <c r="E780" t="s">
        <v>13086</v>
      </c>
      <c r="F780" t="s">
        <v>13087</v>
      </c>
      <c r="G780" s="17">
        <v>399</v>
      </c>
      <c r="H780" s="17">
        <v>999</v>
      </c>
      <c r="I780" s="8">
        <v>0.6</v>
      </c>
      <c r="J780" s="8" t="str">
        <f t="shared" si="68"/>
        <v>Yes</v>
      </c>
      <c r="K780" s="9">
        <v>4.3</v>
      </c>
      <c r="L780" s="9">
        <v>4</v>
      </c>
      <c r="M780" s="9">
        <f t="shared" si="71"/>
        <v>4.1247191011235946</v>
      </c>
      <c r="N780" s="4">
        <v>2806</v>
      </c>
      <c r="O780" s="4">
        <f t="shared" si="69"/>
        <v>14.223031344697779</v>
      </c>
      <c r="P780" s="18">
        <f t="shared" si="70"/>
        <v>1119594</v>
      </c>
      <c r="Q780" s="15" t="str" cm="1">
        <f t="array" ref="Q780">_xlfn.IFS(G780&lt;200,"&lt;₹200",G780&lt;=500,"₹200-₹500",G780&gt;500,"&gt;₹500")</f>
        <v>₹200-₹500</v>
      </c>
      <c r="R780" t="s">
        <v>963</v>
      </c>
      <c r="S780" t="s">
        <v>967</v>
      </c>
      <c r="T780" t="s">
        <v>968</v>
      </c>
    </row>
    <row r="781" spans="1:20" x14ac:dyDescent="0.25">
      <c r="A781" t="s">
        <v>10700</v>
      </c>
      <c r="B781" t="s">
        <v>10701</v>
      </c>
      <c r="C781" t="s">
        <v>13156</v>
      </c>
      <c r="D781" t="s">
        <v>13250</v>
      </c>
      <c r="E781" t="s">
        <v>13295</v>
      </c>
      <c r="F781" t="s">
        <v>13296</v>
      </c>
      <c r="G781" s="17">
        <v>14499</v>
      </c>
      <c r="H781" s="17">
        <v>23559</v>
      </c>
      <c r="I781" s="8">
        <v>0.38</v>
      </c>
      <c r="J781" s="8" t="str">
        <f t="shared" si="68"/>
        <v>No</v>
      </c>
      <c r="K781" s="9">
        <v>4.3</v>
      </c>
      <c r="L781" s="9">
        <v>4</v>
      </c>
      <c r="M781" s="9">
        <f t="shared" si="71"/>
        <v>4.3</v>
      </c>
      <c r="N781" s="4">
        <v>2026</v>
      </c>
      <c r="O781" s="4">
        <f t="shared" si="69"/>
        <v>14.219471119379937</v>
      </c>
      <c r="P781" s="18">
        <f t="shared" si="70"/>
        <v>29374974</v>
      </c>
      <c r="Q781" s="15" t="str" cm="1">
        <f t="array" ref="Q781">_xlfn.IFS(G781&lt;200,"&lt;₹200",G781&lt;=500,"₹200-₹500",G781&gt;500,"&gt;₹500")</f>
        <v>&gt;₹500</v>
      </c>
      <c r="R781" t="s">
        <v>10702</v>
      </c>
      <c r="S781" t="s">
        <v>10706</v>
      </c>
      <c r="T781" t="s">
        <v>10707</v>
      </c>
    </row>
    <row r="782" spans="1:20" x14ac:dyDescent="0.25">
      <c r="A782" t="s">
        <v>12171</v>
      </c>
      <c r="B782" t="s">
        <v>12172</v>
      </c>
      <c r="C782" t="s">
        <v>13156</v>
      </c>
      <c r="D782" t="s">
        <v>13247</v>
      </c>
      <c r="E782" t="s">
        <v>13287</v>
      </c>
      <c r="F782" t="s">
        <v>13297</v>
      </c>
      <c r="G782" s="17">
        <v>1799</v>
      </c>
      <c r="H782" s="17">
        <v>1950</v>
      </c>
      <c r="I782" s="8">
        <v>0.08</v>
      </c>
      <c r="J782" s="8" t="str">
        <f t="shared" si="68"/>
        <v>No</v>
      </c>
      <c r="K782" s="9">
        <v>3.9</v>
      </c>
      <c r="L782" s="9">
        <v>4</v>
      </c>
      <c r="M782" s="9">
        <f>AVERAGEIF(F782:F2132,F782,K782:K2132)</f>
        <v>4.34</v>
      </c>
      <c r="N782" s="4">
        <v>1888</v>
      </c>
      <c r="O782" s="4">
        <f t="shared" si="69"/>
        <v>14.218846697380757</v>
      </c>
      <c r="P782" s="18">
        <f t="shared" si="70"/>
        <v>3396512</v>
      </c>
      <c r="Q782" s="15" t="str" cm="1">
        <f t="array" ref="Q782">_xlfn.IFS(G782&lt;200,"&lt;₹200",G782&lt;=500,"₹200-₹500",G782&gt;500,"&gt;₹500")</f>
        <v>&gt;₹500</v>
      </c>
      <c r="R782" t="s">
        <v>12173</v>
      </c>
      <c r="S782" t="s">
        <v>12177</v>
      </c>
      <c r="T782" t="s">
        <v>12178</v>
      </c>
    </row>
    <row r="783" spans="1:20" x14ac:dyDescent="0.25">
      <c r="A783" t="s">
        <v>1186</v>
      </c>
      <c r="B783" t="s">
        <v>1187</v>
      </c>
      <c r="C783" t="s">
        <v>13084</v>
      </c>
      <c r="D783" t="s">
        <v>13085</v>
      </c>
      <c r="E783" t="s">
        <v>13086</v>
      </c>
      <c r="F783" t="s">
        <v>13087</v>
      </c>
      <c r="G783" s="17">
        <v>399</v>
      </c>
      <c r="H783" s="17">
        <v>999</v>
      </c>
      <c r="I783" s="8">
        <v>0.6</v>
      </c>
      <c r="J783" s="8" t="str">
        <f t="shared" si="68"/>
        <v>Yes</v>
      </c>
      <c r="K783" s="9">
        <v>4.3</v>
      </c>
      <c r="L783" s="9">
        <v>4</v>
      </c>
      <c r="M783" s="9">
        <f>AVERAGEIF(F783:F2132,F783,K783:K2132)</f>
        <v>4.1227272727272721</v>
      </c>
      <c r="N783" s="4">
        <v>2806</v>
      </c>
      <c r="O783" s="4">
        <f t="shared" si="69"/>
        <v>14.21616303754289</v>
      </c>
      <c r="P783" s="18">
        <f t="shared" si="70"/>
        <v>1119594</v>
      </c>
      <c r="Q783" s="15" t="str" cm="1">
        <f t="array" ref="Q783">_xlfn.IFS(G783&lt;200,"&lt;₹200",G783&lt;=500,"₹200-₹500",G783&gt;500,"&gt;₹500")</f>
        <v>₹200-₹500</v>
      </c>
      <c r="R783" t="s">
        <v>1188</v>
      </c>
      <c r="S783" t="s">
        <v>967</v>
      </c>
      <c r="T783" t="s">
        <v>968</v>
      </c>
    </row>
    <row r="784" spans="1:20" x14ac:dyDescent="0.25">
      <c r="A784" t="s">
        <v>1656</v>
      </c>
      <c r="B784" t="s">
        <v>1657</v>
      </c>
      <c r="C784" t="s">
        <v>13084</v>
      </c>
      <c r="D784" t="s">
        <v>13085</v>
      </c>
      <c r="E784" t="s">
        <v>13086</v>
      </c>
      <c r="F784" t="s">
        <v>13087</v>
      </c>
      <c r="G784" s="17">
        <v>379</v>
      </c>
      <c r="H784" s="17">
        <v>1099</v>
      </c>
      <c r="I784" s="8">
        <v>0.66</v>
      </c>
      <c r="J784" s="8" t="str">
        <f t="shared" si="68"/>
        <v>Yes</v>
      </c>
      <c r="K784" s="9">
        <v>4.3</v>
      </c>
      <c r="L784" s="9">
        <v>4</v>
      </c>
      <c r="M784" s="9">
        <f>AVERAGEIF(F784:F2133,F784,K784:K2133)</f>
        <v>4.1206896551724128</v>
      </c>
      <c r="N784" s="4">
        <v>2806</v>
      </c>
      <c r="O784" s="4">
        <f t="shared" si="69"/>
        <v>14.209136838269496</v>
      </c>
      <c r="P784" s="18">
        <f t="shared" si="70"/>
        <v>1063474</v>
      </c>
      <c r="Q784" s="15" t="str" cm="1">
        <f t="array" ref="Q784">_xlfn.IFS(G784&lt;200,"&lt;₹200",G784&lt;=500,"₹200-₹500",G784&gt;500,"&gt;₹500")</f>
        <v>₹200-₹500</v>
      </c>
      <c r="R784" t="s">
        <v>1658</v>
      </c>
      <c r="S784" t="s">
        <v>967</v>
      </c>
      <c r="T784" t="s">
        <v>968</v>
      </c>
    </row>
    <row r="785" spans="1:20" x14ac:dyDescent="0.25">
      <c r="A785" t="s">
        <v>7895</v>
      </c>
      <c r="B785" t="s">
        <v>7896</v>
      </c>
      <c r="C785" t="s">
        <v>13084</v>
      </c>
      <c r="D785" t="s">
        <v>13085</v>
      </c>
      <c r="E785" t="s">
        <v>13086</v>
      </c>
      <c r="F785" t="s">
        <v>13087</v>
      </c>
      <c r="G785" s="17">
        <v>379</v>
      </c>
      <c r="H785" s="17">
        <v>1099</v>
      </c>
      <c r="I785" s="8">
        <v>0.66</v>
      </c>
      <c r="J785" s="8" t="str">
        <f t="shared" si="68"/>
        <v>Yes</v>
      </c>
      <c r="K785" s="9">
        <v>4.3</v>
      </c>
      <c r="L785" s="9">
        <v>4</v>
      </c>
      <c r="M785" s="9">
        <f>AVERAGEIF(F785:F2134,F785,K785:K2134)</f>
        <v>4.1186046511627898</v>
      </c>
      <c r="N785" s="4">
        <v>2806</v>
      </c>
      <c r="O785" s="4">
        <f t="shared" si="69"/>
        <v>14.201947239013</v>
      </c>
      <c r="P785" s="18">
        <f t="shared" si="70"/>
        <v>1063474</v>
      </c>
      <c r="Q785" s="15" t="str" cm="1">
        <f t="array" ref="Q785">_xlfn.IFS(G785&lt;200,"&lt;₹200",G785&lt;=500,"₹200-₹500",G785&gt;500,"&gt;₹500")</f>
        <v>₹200-₹500</v>
      </c>
      <c r="R785" t="s">
        <v>7897</v>
      </c>
      <c r="S785" t="s">
        <v>967</v>
      </c>
      <c r="T785" t="s">
        <v>968</v>
      </c>
    </row>
    <row r="786" spans="1:20" x14ac:dyDescent="0.25">
      <c r="A786" t="s">
        <v>11776</v>
      </c>
      <c r="B786" t="s">
        <v>11777</v>
      </c>
      <c r="C786" t="s">
        <v>13156</v>
      </c>
      <c r="D786" t="s">
        <v>13250</v>
      </c>
      <c r="E786" t="s">
        <v>13263</v>
      </c>
      <c r="F786" t="s">
        <v>13264</v>
      </c>
      <c r="G786" s="17">
        <v>5365</v>
      </c>
      <c r="H786" s="17">
        <v>7445</v>
      </c>
      <c r="I786" s="8">
        <v>0.28000000000000003</v>
      </c>
      <c r="J786" s="8" t="str">
        <f t="shared" si="68"/>
        <v>No</v>
      </c>
      <c r="K786" s="9">
        <v>3.9</v>
      </c>
      <c r="L786" s="9">
        <v>4</v>
      </c>
      <c r="M786" s="9">
        <f>AVERAGEIF(F786:F2136,F786,K786:K2136)</f>
        <v>3.9933333333333336</v>
      </c>
      <c r="N786" s="4">
        <v>3584</v>
      </c>
      <c r="O786" s="4">
        <f t="shared" si="69"/>
        <v>14.194260045615252</v>
      </c>
      <c r="P786" s="18">
        <f t="shared" si="70"/>
        <v>19228160</v>
      </c>
      <c r="Q786" s="15" t="str" cm="1">
        <f t="array" ref="Q786">_xlfn.IFS(G786&lt;200,"&lt;₹200",G786&lt;=500,"₹200-₹500",G786&gt;500,"&gt;₹500")</f>
        <v>&gt;₹500</v>
      </c>
      <c r="R786" t="s">
        <v>11778</v>
      </c>
      <c r="S786" t="s">
        <v>11782</v>
      </c>
      <c r="T786" t="s">
        <v>11783</v>
      </c>
    </row>
    <row r="787" spans="1:20" x14ac:dyDescent="0.25">
      <c r="A787" t="s">
        <v>3290</v>
      </c>
      <c r="B787" t="s">
        <v>3291</v>
      </c>
      <c r="C787" t="s">
        <v>13075</v>
      </c>
      <c r="D787" t="s">
        <v>13111</v>
      </c>
      <c r="E787" t="s">
        <v>13112</v>
      </c>
      <c r="F787" t="s">
        <v>13112</v>
      </c>
      <c r="G787" s="17">
        <v>2998</v>
      </c>
      <c r="H787" s="17">
        <v>5999</v>
      </c>
      <c r="I787" s="8">
        <v>0.5</v>
      </c>
      <c r="J787" s="8" t="str">
        <f t="shared" si="68"/>
        <v>Yes</v>
      </c>
      <c r="K787" s="9">
        <v>4.0999999999999996</v>
      </c>
      <c r="L787" s="9">
        <v>4</v>
      </c>
      <c r="M787" s="9">
        <f t="shared" ref="M787:M796" si="72">AVERAGEIF(F787:F2136,F787,K787:K2136)</f>
        <v>3.8166666666666669</v>
      </c>
      <c r="N787" s="4">
        <v>5179</v>
      </c>
      <c r="O787" s="4">
        <f t="shared" si="69"/>
        <v>14.176358583027641</v>
      </c>
      <c r="P787" s="18">
        <f t="shared" si="70"/>
        <v>15526642</v>
      </c>
      <c r="Q787" s="15" t="str" cm="1">
        <f t="array" ref="Q787">_xlfn.IFS(G787&lt;200,"&lt;₹200",G787&lt;=500,"₹200-₹500",G787&gt;500,"&gt;₹500")</f>
        <v>&gt;₹500</v>
      </c>
      <c r="R787" t="s">
        <v>3292</v>
      </c>
      <c r="S787" t="s">
        <v>3296</v>
      </c>
      <c r="T787" t="s">
        <v>3297</v>
      </c>
    </row>
    <row r="788" spans="1:20" x14ac:dyDescent="0.25">
      <c r="A788" t="s">
        <v>10031</v>
      </c>
      <c r="B788" t="s">
        <v>10032</v>
      </c>
      <c r="C788" t="s">
        <v>13156</v>
      </c>
      <c r="D788" t="s">
        <v>13247</v>
      </c>
      <c r="E788" t="s">
        <v>13254</v>
      </c>
      <c r="F788" t="s">
        <v>13272</v>
      </c>
      <c r="G788" s="17">
        <v>3199</v>
      </c>
      <c r="H788" s="17">
        <v>5999</v>
      </c>
      <c r="I788" s="8">
        <v>0.47</v>
      </c>
      <c r="J788" s="8" t="str">
        <f t="shared" si="68"/>
        <v>No</v>
      </c>
      <c r="K788" s="9">
        <v>4</v>
      </c>
      <c r="L788" s="9">
        <v>4</v>
      </c>
      <c r="M788" s="9">
        <f t="shared" si="72"/>
        <v>4.0363636363636362</v>
      </c>
      <c r="N788" s="4">
        <v>3242</v>
      </c>
      <c r="O788" s="4">
        <f t="shared" si="69"/>
        <v>14.171458592825452</v>
      </c>
      <c r="P788" s="18">
        <f t="shared" si="70"/>
        <v>10371158</v>
      </c>
      <c r="Q788" s="15" t="str" cm="1">
        <f t="array" ref="Q788">_xlfn.IFS(G788&lt;200,"&lt;₹200",G788&lt;=500,"₹200-₹500",G788&gt;500,"&gt;₹500")</f>
        <v>&gt;₹500</v>
      </c>
      <c r="R788" t="s">
        <v>10033</v>
      </c>
      <c r="S788" t="s">
        <v>10037</v>
      </c>
      <c r="T788" t="s">
        <v>10038</v>
      </c>
    </row>
    <row r="789" spans="1:20" x14ac:dyDescent="0.25">
      <c r="A789" t="s">
        <v>272</v>
      </c>
      <c r="B789" t="s">
        <v>273</v>
      </c>
      <c r="C789" t="s">
        <v>13084</v>
      </c>
      <c r="D789" t="s">
        <v>13085</v>
      </c>
      <c r="E789" t="s">
        <v>13086</v>
      </c>
      <c r="F789" t="s">
        <v>13087</v>
      </c>
      <c r="G789" s="17">
        <v>299</v>
      </c>
      <c r="H789" s="17">
        <v>399</v>
      </c>
      <c r="I789" s="8">
        <v>0.25</v>
      </c>
      <c r="J789" s="8" t="str">
        <f t="shared" si="68"/>
        <v>No</v>
      </c>
      <c r="K789" s="9">
        <v>4</v>
      </c>
      <c r="L789" s="9">
        <v>4</v>
      </c>
      <c r="M789" s="9">
        <f t="shared" si="72"/>
        <v>4.1164705882352939</v>
      </c>
      <c r="N789" s="4">
        <v>2766</v>
      </c>
      <c r="O789" s="4">
        <f t="shared" si="69"/>
        <v>14.168929468040224</v>
      </c>
      <c r="P789" s="18">
        <f t="shared" si="70"/>
        <v>827034</v>
      </c>
      <c r="Q789" s="15" t="str" cm="1">
        <f t="array" ref="Q789">_xlfn.IFS(G789&lt;200,"&lt;₹200",G789&lt;=500,"₹200-₹500",G789&gt;500,"&gt;₹500")</f>
        <v>₹200-₹500</v>
      </c>
      <c r="R789" t="s">
        <v>274</v>
      </c>
      <c r="S789" t="s">
        <v>278</v>
      </c>
      <c r="T789" t="s">
        <v>279</v>
      </c>
    </row>
    <row r="790" spans="1:20" x14ac:dyDescent="0.25">
      <c r="A790" t="s">
        <v>10720</v>
      </c>
      <c r="B790" t="s">
        <v>10721</v>
      </c>
      <c r="C790" t="s">
        <v>13156</v>
      </c>
      <c r="D790" t="s">
        <v>13247</v>
      </c>
      <c r="E790" t="s">
        <v>13248</v>
      </c>
      <c r="F790" t="s">
        <v>13267</v>
      </c>
      <c r="G790" s="17">
        <v>7199</v>
      </c>
      <c r="H790" s="17">
        <v>9995</v>
      </c>
      <c r="I790" s="8">
        <v>0.28000000000000003</v>
      </c>
      <c r="J790" s="8" t="str">
        <f t="shared" si="68"/>
        <v>No</v>
      </c>
      <c r="K790" s="9">
        <v>4.4000000000000004</v>
      </c>
      <c r="L790" s="9">
        <v>4</v>
      </c>
      <c r="M790" s="9">
        <f t="shared" si="72"/>
        <v>4.3000000000000007</v>
      </c>
      <c r="N790" s="4">
        <v>1964</v>
      </c>
      <c r="O790" s="4">
        <f t="shared" si="69"/>
        <v>14.161458985259218</v>
      </c>
      <c r="P790" s="18">
        <f t="shared" si="70"/>
        <v>14138836</v>
      </c>
      <c r="Q790" s="15" t="str" cm="1">
        <f t="array" ref="Q790">_xlfn.IFS(G790&lt;200,"&lt;₹200",G790&lt;=500,"₹200-₹500",G790&gt;500,"&gt;₹500")</f>
        <v>&gt;₹500</v>
      </c>
      <c r="R790" t="s">
        <v>10722</v>
      </c>
      <c r="S790" t="s">
        <v>10726</v>
      </c>
      <c r="T790" t="s">
        <v>10727</v>
      </c>
    </row>
    <row r="791" spans="1:20" x14ac:dyDescent="0.25">
      <c r="A791" t="s">
        <v>3938</v>
      </c>
      <c r="B791" t="s">
        <v>3939</v>
      </c>
      <c r="C791" t="s">
        <v>13075</v>
      </c>
      <c r="D791" t="s">
        <v>13113</v>
      </c>
      <c r="E791" t="s">
        <v>13114</v>
      </c>
      <c r="F791" t="s">
        <v>13100</v>
      </c>
      <c r="G791" s="17">
        <v>251</v>
      </c>
      <c r="H791" s="17">
        <v>999</v>
      </c>
      <c r="I791" s="8">
        <v>0.75</v>
      </c>
      <c r="J791" s="8" t="str">
        <f t="shared" si="68"/>
        <v>Yes</v>
      </c>
      <c r="K791" s="9">
        <v>3.7</v>
      </c>
      <c r="L791" s="9">
        <v>4</v>
      </c>
      <c r="M791" s="9">
        <f t="shared" si="72"/>
        <v>4.0333333333333332</v>
      </c>
      <c r="N791" s="4">
        <v>3234</v>
      </c>
      <c r="O791" s="4">
        <f t="shared" si="69"/>
        <v>14.156492949519034</v>
      </c>
      <c r="P791" s="18">
        <f t="shared" si="70"/>
        <v>811734</v>
      </c>
      <c r="Q791" s="15" t="str" cm="1">
        <f t="array" ref="Q791">_xlfn.IFS(G791&lt;200,"&lt;₹200",G791&lt;=500,"₹200-₹500",G791&gt;500,"&gt;₹500")</f>
        <v>₹200-₹500</v>
      </c>
      <c r="R791" t="s">
        <v>3941</v>
      </c>
      <c r="S791" t="s">
        <v>3945</v>
      </c>
      <c r="T791" t="s">
        <v>3946</v>
      </c>
    </row>
    <row r="792" spans="1:20" x14ac:dyDescent="0.25">
      <c r="A792" t="s">
        <v>9498</v>
      </c>
      <c r="B792" t="s">
        <v>9499</v>
      </c>
      <c r="C792" t="s">
        <v>13156</v>
      </c>
      <c r="D792" t="s">
        <v>13268</v>
      </c>
      <c r="E792" t="s">
        <v>13269</v>
      </c>
      <c r="F792" t="s">
        <v>13270</v>
      </c>
      <c r="G792" s="17">
        <v>177</v>
      </c>
      <c r="H792" s="17">
        <v>199</v>
      </c>
      <c r="I792" s="8">
        <v>0.11</v>
      </c>
      <c r="J792" s="8" t="str">
        <f t="shared" si="68"/>
        <v>No</v>
      </c>
      <c r="K792" s="9">
        <v>4.0999999999999996</v>
      </c>
      <c r="L792" s="9">
        <v>4</v>
      </c>
      <c r="M792" s="9">
        <f t="shared" si="72"/>
        <v>3.9624999999999999</v>
      </c>
      <c r="N792" s="4">
        <v>3688</v>
      </c>
      <c r="O792" s="4">
        <f t="shared" si="69"/>
        <v>14.133875546336208</v>
      </c>
      <c r="P792" s="18">
        <f t="shared" si="70"/>
        <v>652776</v>
      </c>
      <c r="Q792" s="15" t="str" cm="1">
        <f t="array" ref="Q792">_xlfn.IFS(G792&lt;200,"&lt;₹200",G792&lt;=500,"₹200-₹500",G792&gt;500,"&gt;₹500")</f>
        <v>&lt;₹200</v>
      </c>
      <c r="R792" t="s">
        <v>9500</v>
      </c>
      <c r="S792" t="s">
        <v>9504</v>
      </c>
      <c r="T792" t="s">
        <v>9505</v>
      </c>
    </row>
    <row r="793" spans="1:20" x14ac:dyDescent="0.25">
      <c r="A793" t="s">
        <v>4393</v>
      </c>
      <c r="B793" t="s">
        <v>4394</v>
      </c>
      <c r="C793" t="s">
        <v>13075</v>
      </c>
      <c r="D793" t="s">
        <v>13113</v>
      </c>
      <c r="E793" t="s">
        <v>13117</v>
      </c>
      <c r="F793" t="s">
        <v>13118</v>
      </c>
      <c r="G793" s="17">
        <v>44999</v>
      </c>
      <c r="H793" s="17">
        <v>49999</v>
      </c>
      <c r="I793" s="8">
        <v>0.1</v>
      </c>
      <c r="J793" s="8" t="str">
        <f t="shared" si="68"/>
        <v>No</v>
      </c>
      <c r="K793" s="9">
        <v>4.3</v>
      </c>
      <c r="L793" s="9">
        <v>4</v>
      </c>
      <c r="M793" s="9">
        <f t="shared" si="72"/>
        <v>4.0499999999999989</v>
      </c>
      <c r="N793" s="4">
        <v>3075</v>
      </c>
      <c r="O793" s="4">
        <f t="shared" si="69"/>
        <v>14.12634464107404</v>
      </c>
      <c r="P793" s="18">
        <f t="shared" si="70"/>
        <v>138371925</v>
      </c>
      <c r="Q793" s="15" t="str" cm="1">
        <f t="array" ref="Q793">_xlfn.IFS(G793&lt;200,"&lt;₹200",G793&lt;=500,"₹200-₹500",G793&gt;500,"&gt;₹500")</f>
        <v>&gt;₹500</v>
      </c>
      <c r="R793" t="s">
        <v>4395</v>
      </c>
      <c r="S793" t="s">
        <v>4399</v>
      </c>
      <c r="T793" t="s">
        <v>4400</v>
      </c>
    </row>
    <row r="794" spans="1:20" x14ac:dyDescent="0.25">
      <c r="A794" t="s">
        <v>1262</v>
      </c>
      <c r="B794" t="s">
        <v>1263</v>
      </c>
      <c r="C794" t="s">
        <v>13084</v>
      </c>
      <c r="D794" t="s">
        <v>13085</v>
      </c>
      <c r="E794" t="s">
        <v>13086</v>
      </c>
      <c r="F794" t="s">
        <v>13087</v>
      </c>
      <c r="G794" s="17">
        <v>399</v>
      </c>
      <c r="H794" s="17">
        <v>1099</v>
      </c>
      <c r="I794" s="8">
        <v>0.64</v>
      </c>
      <c r="J794" s="8" t="str">
        <f t="shared" si="68"/>
        <v>Yes</v>
      </c>
      <c r="K794" s="9">
        <v>4.0999999999999996</v>
      </c>
      <c r="L794" s="9">
        <v>4</v>
      </c>
      <c r="M794" s="9">
        <f t="shared" si="72"/>
        <v>4.117857142857142</v>
      </c>
      <c r="N794" s="4">
        <v>2685</v>
      </c>
      <c r="O794" s="4">
        <f t="shared" si="69"/>
        <v>14.120568670027138</v>
      </c>
      <c r="P794" s="18">
        <f t="shared" si="70"/>
        <v>1071315</v>
      </c>
      <c r="Q794" s="15" t="str" cm="1">
        <f t="array" ref="Q794">_xlfn.IFS(G794&lt;200,"&lt;₹200",G794&lt;=500,"₹200-₹500",G794&gt;500,"&gt;₹500")</f>
        <v>₹200-₹500</v>
      </c>
      <c r="R794" t="s">
        <v>1264</v>
      </c>
      <c r="S794" t="s">
        <v>1268</v>
      </c>
      <c r="T794" t="s">
        <v>1269</v>
      </c>
    </row>
    <row r="795" spans="1:20" x14ac:dyDescent="0.25">
      <c r="A795" t="s">
        <v>1576</v>
      </c>
      <c r="B795" t="s">
        <v>1577</v>
      </c>
      <c r="C795" t="s">
        <v>13084</v>
      </c>
      <c r="D795" t="s">
        <v>13085</v>
      </c>
      <c r="E795" t="s">
        <v>13086</v>
      </c>
      <c r="F795" t="s">
        <v>13087</v>
      </c>
      <c r="G795" s="17">
        <v>399</v>
      </c>
      <c r="H795" s="17">
        <v>1099</v>
      </c>
      <c r="I795" s="8">
        <v>0.64</v>
      </c>
      <c r="J795" s="8" t="str">
        <f t="shared" si="68"/>
        <v>Yes</v>
      </c>
      <c r="K795" s="9">
        <v>4.0999999999999996</v>
      </c>
      <c r="L795" s="9">
        <v>4</v>
      </c>
      <c r="M795" s="9">
        <f t="shared" si="72"/>
        <v>4.1180722891566264</v>
      </c>
      <c r="N795" s="4">
        <v>2685</v>
      </c>
      <c r="O795" s="4">
        <f t="shared" si="69"/>
        <v>14.12130642949537</v>
      </c>
      <c r="P795" s="18">
        <f t="shared" si="70"/>
        <v>1071315</v>
      </c>
      <c r="Q795" s="15" t="str" cm="1">
        <f t="array" ref="Q795">_xlfn.IFS(G795&lt;200,"&lt;₹200",G795&lt;=500,"₹200-₹500",G795&gt;500,"&gt;₹500")</f>
        <v>₹200-₹500</v>
      </c>
      <c r="R795" t="s">
        <v>1578</v>
      </c>
      <c r="S795" t="s">
        <v>1268</v>
      </c>
      <c r="T795" t="s">
        <v>1269</v>
      </c>
    </row>
    <row r="796" spans="1:20" x14ac:dyDescent="0.25">
      <c r="A796" t="s">
        <v>8936</v>
      </c>
      <c r="B796" t="s">
        <v>8937</v>
      </c>
      <c r="C796" t="s">
        <v>13156</v>
      </c>
      <c r="D796" t="s">
        <v>13247</v>
      </c>
      <c r="E796" t="s">
        <v>13248</v>
      </c>
      <c r="F796" t="s">
        <v>13271</v>
      </c>
      <c r="G796" s="17">
        <v>1969</v>
      </c>
      <c r="H796" s="17">
        <v>5000</v>
      </c>
      <c r="I796" s="8">
        <v>0.61</v>
      </c>
      <c r="J796" s="8" t="str">
        <f t="shared" si="68"/>
        <v>Yes</v>
      </c>
      <c r="K796" s="9">
        <v>4.0999999999999996</v>
      </c>
      <c r="L796" s="9">
        <v>4</v>
      </c>
      <c r="M796" s="9">
        <f t="shared" si="72"/>
        <v>3.822222222222222</v>
      </c>
      <c r="N796" s="4">
        <v>4927</v>
      </c>
      <c r="O796" s="4">
        <f t="shared" si="69"/>
        <v>14.114208005664343</v>
      </c>
      <c r="P796" s="18">
        <f t="shared" si="70"/>
        <v>9701263</v>
      </c>
      <c r="Q796" s="15" t="str" cm="1">
        <f t="array" ref="Q796">_xlfn.IFS(G796&lt;200,"&lt;₹200",G796&lt;=500,"₹200-₹500",G796&gt;500,"&gt;₹500")</f>
        <v>&gt;₹500</v>
      </c>
      <c r="R796" t="s">
        <v>8939</v>
      </c>
      <c r="S796" t="s">
        <v>8943</v>
      </c>
      <c r="T796" t="s">
        <v>8944</v>
      </c>
    </row>
    <row r="797" spans="1:20" x14ac:dyDescent="0.25">
      <c r="A797" t="s">
        <v>11876</v>
      </c>
      <c r="B797" t="s">
        <v>11877</v>
      </c>
      <c r="C797" t="s">
        <v>13156</v>
      </c>
      <c r="D797" t="s">
        <v>13247</v>
      </c>
      <c r="E797" t="s">
        <v>13254</v>
      </c>
      <c r="F797" t="s">
        <v>13255</v>
      </c>
      <c r="G797" s="17">
        <v>645</v>
      </c>
      <c r="H797" s="17">
        <v>1100</v>
      </c>
      <c r="I797" s="8">
        <v>0.41</v>
      </c>
      <c r="J797" s="8" t="str">
        <f t="shared" si="68"/>
        <v>No</v>
      </c>
      <c r="K797" s="9">
        <v>4</v>
      </c>
      <c r="L797" s="9">
        <v>4</v>
      </c>
      <c r="M797" s="9">
        <f>AVERAGEIF(F797:F2147,F797,K797:K2147)</f>
        <v>4.0142857142857133</v>
      </c>
      <c r="N797" s="4">
        <v>3271</v>
      </c>
      <c r="O797" s="4">
        <f t="shared" si="69"/>
        <v>14.109464798497127</v>
      </c>
      <c r="P797" s="18">
        <f t="shared" si="70"/>
        <v>2109795</v>
      </c>
      <c r="Q797" s="15" t="str" cm="1">
        <f t="array" ref="Q797">_xlfn.IFS(G797&lt;200,"&lt;₹200",G797&lt;=500,"₹200-₹500",G797&gt;500,"&gt;₹500")</f>
        <v>&gt;₹500</v>
      </c>
      <c r="R797" t="s">
        <v>11878</v>
      </c>
      <c r="S797" t="s">
        <v>11882</v>
      </c>
      <c r="T797" t="s">
        <v>11883</v>
      </c>
    </row>
    <row r="798" spans="1:20" x14ac:dyDescent="0.25">
      <c r="A798" t="s">
        <v>9375</v>
      </c>
      <c r="B798" t="s">
        <v>9376</v>
      </c>
      <c r="C798" t="s">
        <v>13156</v>
      </c>
      <c r="D798" t="s">
        <v>13250</v>
      </c>
      <c r="E798" t="s">
        <v>13263</v>
      </c>
      <c r="F798" t="s">
        <v>13266</v>
      </c>
      <c r="G798" s="17">
        <v>653</v>
      </c>
      <c r="H798" s="17">
        <v>1020</v>
      </c>
      <c r="I798" s="8">
        <v>0.36</v>
      </c>
      <c r="J798" s="8" t="str">
        <f t="shared" si="68"/>
        <v>No</v>
      </c>
      <c r="K798" s="9">
        <v>4.0999999999999996</v>
      </c>
      <c r="L798" s="9">
        <v>4</v>
      </c>
      <c r="M798" s="9">
        <f>AVERAGEIF(F798:F2147,F798,K798:K2147)</f>
        <v>4</v>
      </c>
      <c r="N798" s="4">
        <v>3366</v>
      </c>
      <c r="O798" s="4">
        <f t="shared" si="69"/>
        <v>14.108972465552354</v>
      </c>
      <c r="P798" s="18">
        <f t="shared" si="70"/>
        <v>2197998</v>
      </c>
      <c r="Q798" s="15" t="str" cm="1">
        <f t="array" ref="Q798">_xlfn.IFS(G798&lt;200,"&lt;₹200",G798&lt;=500,"₹200-₹500",G798&gt;500,"&gt;₹500")</f>
        <v>&gt;₹500</v>
      </c>
      <c r="R798" t="s">
        <v>9377</v>
      </c>
      <c r="S798" t="s">
        <v>9381</v>
      </c>
      <c r="T798" t="s">
        <v>13065</v>
      </c>
    </row>
    <row r="799" spans="1:20" x14ac:dyDescent="0.25">
      <c r="A799" t="s">
        <v>1540</v>
      </c>
      <c r="B799" t="s">
        <v>1541</v>
      </c>
      <c r="C799" t="s">
        <v>13084</v>
      </c>
      <c r="D799" t="s">
        <v>13085</v>
      </c>
      <c r="E799" t="s">
        <v>13086</v>
      </c>
      <c r="F799" t="s">
        <v>13087</v>
      </c>
      <c r="G799" s="17">
        <v>325</v>
      </c>
      <c r="H799" s="17">
        <v>999</v>
      </c>
      <c r="I799" s="8">
        <v>0.67</v>
      </c>
      <c r="J799" s="8" t="str">
        <f t="shared" si="68"/>
        <v>Yes</v>
      </c>
      <c r="K799" s="9">
        <v>4.3</v>
      </c>
      <c r="L799" s="9">
        <v>4</v>
      </c>
      <c r="M799" s="9">
        <f>AVERAGEIF(F799:F2148,F799,K799:K2148)</f>
        <v>4.1182926829268283</v>
      </c>
      <c r="N799" s="4">
        <v>2651</v>
      </c>
      <c r="O799" s="4">
        <f t="shared" si="69"/>
        <v>14.099277775777372</v>
      </c>
      <c r="P799" s="18">
        <f t="shared" si="70"/>
        <v>861575</v>
      </c>
      <c r="Q799" s="15" t="str" cm="1">
        <f t="array" ref="Q799">_xlfn.IFS(G799&lt;200,"&lt;₹200",G799&lt;=500,"₹200-₹500",G799&gt;500,"&gt;₹500")</f>
        <v>₹200-₹500</v>
      </c>
      <c r="R799" t="s">
        <v>1542</v>
      </c>
      <c r="S799" t="s">
        <v>1546</v>
      </c>
      <c r="T799" t="s">
        <v>1547</v>
      </c>
    </row>
    <row r="800" spans="1:20" x14ac:dyDescent="0.25">
      <c r="A800" t="s">
        <v>2270</v>
      </c>
      <c r="B800" t="s">
        <v>2271</v>
      </c>
      <c r="C800" t="s">
        <v>13084</v>
      </c>
      <c r="D800" t="s">
        <v>13085</v>
      </c>
      <c r="E800" t="s">
        <v>13086</v>
      </c>
      <c r="F800" t="s">
        <v>13087</v>
      </c>
      <c r="G800" s="17">
        <v>299</v>
      </c>
      <c r="H800" s="17">
        <v>999</v>
      </c>
      <c r="I800" s="8">
        <v>0.7</v>
      </c>
      <c r="J800" s="8" t="str">
        <f t="shared" si="68"/>
        <v>Yes</v>
      </c>
      <c r="K800" s="9">
        <v>4.3</v>
      </c>
      <c r="L800" s="9">
        <v>4</v>
      </c>
      <c r="M800" s="9">
        <f>AVERAGEIF(F800:F2149,F800,K800:K2149)</f>
        <v>4.1160493827160485</v>
      </c>
      <c r="N800" s="4">
        <v>2651</v>
      </c>
      <c r="O800" s="4">
        <f t="shared" si="69"/>
        <v>14.091597672578937</v>
      </c>
      <c r="P800" s="18">
        <f t="shared" si="70"/>
        <v>792649</v>
      </c>
      <c r="Q800" s="15" t="str" cm="1">
        <f t="array" ref="Q800">_xlfn.IFS(G800&lt;200,"&lt;₹200",G800&lt;=500,"₹200-₹500",G800&gt;500,"&gt;₹500")</f>
        <v>₹200-₹500</v>
      </c>
      <c r="R800" t="s">
        <v>2272</v>
      </c>
      <c r="S800" t="s">
        <v>1546</v>
      </c>
      <c r="T800" t="s">
        <v>1547</v>
      </c>
    </row>
    <row r="801" spans="1:20" x14ac:dyDescent="0.25">
      <c r="A801" t="s">
        <v>11335</v>
      </c>
      <c r="B801" t="s">
        <v>11336</v>
      </c>
      <c r="C801" t="s">
        <v>13156</v>
      </c>
      <c r="D801" t="s">
        <v>13247</v>
      </c>
      <c r="E801" t="s">
        <v>13254</v>
      </c>
      <c r="F801" t="s">
        <v>13272</v>
      </c>
      <c r="G801" s="17">
        <v>8886</v>
      </c>
      <c r="H801" s="17">
        <v>11850</v>
      </c>
      <c r="I801" s="8">
        <v>0.25</v>
      </c>
      <c r="J801" s="8" t="str">
        <f t="shared" si="68"/>
        <v>No</v>
      </c>
      <c r="K801" s="9">
        <v>4.2</v>
      </c>
      <c r="L801" s="9">
        <v>4</v>
      </c>
      <c r="M801" s="9">
        <f>AVERAGEIF(F801:F2151,F801,K801:K2151)</f>
        <v>4.04</v>
      </c>
      <c r="N801" s="4">
        <v>3065</v>
      </c>
      <c r="O801" s="4">
        <f t="shared" si="69"/>
        <v>14.085751488094159</v>
      </c>
      <c r="P801" s="18">
        <f t="shared" si="70"/>
        <v>27235590</v>
      </c>
      <c r="Q801" s="15" t="str" cm="1">
        <f t="array" ref="Q801">_xlfn.IFS(G801&lt;200,"&lt;₹200",G801&lt;=500,"₹200-₹500",G801&gt;500,"&gt;₹500")</f>
        <v>&gt;₹500</v>
      </c>
      <c r="R801" t="s">
        <v>11337</v>
      </c>
      <c r="S801" t="s">
        <v>11341</v>
      </c>
      <c r="T801" t="s">
        <v>11342</v>
      </c>
    </row>
    <row r="802" spans="1:20" x14ac:dyDescent="0.25">
      <c r="A802" t="s">
        <v>5777</v>
      </c>
      <c r="B802" t="s">
        <v>5778</v>
      </c>
      <c r="C802" t="s">
        <v>13075</v>
      </c>
      <c r="D802" t="s">
        <v>13111</v>
      </c>
      <c r="E802" t="s">
        <v>13112</v>
      </c>
      <c r="F802" t="s">
        <v>13112</v>
      </c>
      <c r="G802" s="17">
        <v>12000</v>
      </c>
      <c r="H802" s="17">
        <v>29999</v>
      </c>
      <c r="I802" s="8">
        <v>0.6</v>
      </c>
      <c r="J802" s="8" t="str">
        <f t="shared" si="68"/>
        <v>Yes</v>
      </c>
      <c r="K802" s="9">
        <v>4.3</v>
      </c>
      <c r="L802" s="9">
        <v>4</v>
      </c>
      <c r="M802" s="9">
        <f>AVERAGEIF(F802:F2151,F802,K802:K2151)</f>
        <v>3.8</v>
      </c>
      <c r="N802" s="4">
        <v>4744</v>
      </c>
      <c r="O802" s="4">
        <f t="shared" si="69"/>
        <v>13.969697623700583</v>
      </c>
      <c r="P802" s="18">
        <f t="shared" si="70"/>
        <v>56928000</v>
      </c>
      <c r="Q802" s="15" t="str" cm="1">
        <f t="array" ref="Q802">_xlfn.IFS(G802&lt;200,"&lt;₹200",G802&lt;=500,"₹200-₹500",G802&gt;500,"&gt;₹500")</f>
        <v>&gt;₹500</v>
      </c>
      <c r="R802" t="s">
        <v>5779</v>
      </c>
      <c r="S802" t="s">
        <v>5783</v>
      </c>
      <c r="T802" t="s">
        <v>5784</v>
      </c>
    </row>
    <row r="803" spans="1:20" x14ac:dyDescent="0.25">
      <c r="A803" t="s">
        <v>1191</v>
      </c>
      <c r="B803" t="s">
        <v>1192</v>
      </c>
      <c r="C803" t="s">
        <v>13075</v>
      </c>
      <c r="D803" t="s">
        <v>13098</v>
      </c>
      <c r="E803" t="s">
        <v>13092</v>
      </c>
      <c r="F803" t="s">
        <v>13099</v>
      </c>
      <c r="G803" s="17">
        <v>349</v>
      </c>
      <c r="H803" s="17">
        <v>1299</v>
      </c>
      <c r="I803" s="8">
        <v>0.73</v>
      </c>
      <c r="J803" s="8" t="str">
        <f t="shared" si="68"/>
        <v>Yes</v>
      </c>
      <c r="K803" s="9">
        <v>4</v>
      </c>
      <c r="L803" s="9">
        <v>4</v>
      </c>
      <c r="M803" s="9">
        <f>AVERAGEIF(F803:F2152,F803,K803:K2152)</f>
        <v>4</v>
      </c>
      <c r="N803" s="4">
        <v>3295</v>
      </c>
      <c r="O803" s="4">
        <f t="shared" si="69"/>
        <v>14.071948812100313</v>
      </c>
      <c r="P803" s="18">
        <f t="shared" si="70"/>
        <v>1149955</v>
      </c>
      <c r="Q803" s="15" t="str" cm="1">
        <f t="array" ref="Q803">_xlfn.IFS(G803&lt;200,"&lt;₹200",G803&lt;=500,"₹200-₹500",G803&gt;500,"&gt;₹500")</f>
        <v>₹200-₹500</v>
      </c>
      <c r="R803" t="s">
        <v>1194</v>
      </c>
      <c r="S803" t="s">
        <v>1198</v>
      </c>
      <c r="T803" t="s">
        <v>1199</v>
      </c>
    </row>
    <row r="804" spans="1:20" x14ac:dyDescent="0.25">
      <c r="A804" t="s">
        <v>3992</v>
      </c>
      <c r="B804" t="s">
        <v>3993</v>
      </c>
      <c r="C804" t="s">
        <v>13075</v>
      </c>
      <c r="D804" t="s">
        <v>13113</v>
      </c>
      <c r="E804" t="s">
        <v>13117</v>
      </c>
      <c r="F804" t="s">
        <v>13118</v>
      </c>
      <c r="G804" s="17">
        <v>8999</v>
      </c>
      <c r="H804" s="17">
        <v>13499</v>
      </c>
      <c r="I804" s="8">
        <v>0.33</v>
      </c>
      <c r="J804" s="8" t="str">
        <f t="shared" si="68"/>
        <v>No</v>
      </c>
      <c r="K804" s="9">
        <v>3.8</v>
      </c>
      <c r="L804" s="9">
        <v>4</v>
      </c>
      <c r="M804" s="9">
        <f>AVERAGEIF(F804:F2153,F804,K804:K2153)</f>
        <v>4.0222222222222221</v>
      </c>
      <c r="N804" s="4">
        <v>3145</v>
      </c>
      <c r="O804" s="4">
        <f t="shared" si="69"/>
        <v>14.068762844666567</v>
      </c>
      <c r="P804" s="18">
        <f t="shared" si="70"/>
        <v>28301855</v>
      </c>
      <c r="Q804" s="15" t="str" cm="1">
        <f t="array" ref="Q804">_xlfn.IFS(G804&lt;200,"&lt;₹200",G804&lt;=500,"₹200-₹500",G804&gt;500,"&gt;₹500")</f>
        <v>&gt;₹500</v>
      </c>
      <c r="R804" t="s">
        <v>3994</v>
      </c>
      <c r="S804" t="s">
        <v>3998</v>
      </c>
      <c r="T804" t="s">
        <v>3999</v>
      </c>
    </row>
    <row r="805" spans="1:20" x14ac:dyDescent="0.25">
      <c r="A805" t="s">
        <v>12793</v>
      </c>
      <c r="B805" t="s">
        <v>12794</v>
      </c>
      <c r="C805" t="s">
        <v>13156</v>
      </c>
      <c r="D805" t="s">
        <v>13250</v>
      </c>
      <c r="E805" t="s">
        <v>13277</v>
      </c>
      <c r="F805" t="s">
        <v>13278</v>
      </c>
      <c r="G805" s="17">
        <v>2199</v>
      </c>
      <c r="H805" s="17">
        <v>3045</v>
      </c>
      <c r="I805" s="8">
        <v>0.28000000000000003</v>
      </c>
      <c r="J805" s="8" t="str">
        <f t="shared" si="68"/>
        <v>No</v>
      </c>
      <c r="K805" s="9">
        <v>4.2</v>
      </c>
      <c r="L805" s="9">
        <v>4</v>
      </c>
      <c r="M805" s="9">
        <f>AVERAGEIF(F805:F2155,F805,K805:K2155)</f>
        <v>4.1000000000000005</v>
      </c>
      <c r="N805" s="4">
        <v>2686</v>
      </c>
      <c r="O805" s="4">
        <f t="shared" si="69"/>
        <v>14.059997432375992</v>
      </c>
      <c r="P805" s="18">
        <f t="shared" si="70"/>
        <v>5906514</v>
      </c>
      <c r="Q805" s="15" t="str" cm="1">
        <f t="array" ref="Q805">_xlfn.IFS(G805&lt;200,"&lt;₹200",G805&lt;=500,"₹200-₹500",G805&gt;500,"&gt;₹500")</f>
        <v>&gt;₹500</v>
      </c>
      <c r="R805" t="s">
        <v>12795</v>
      </c>
      <c r="S805" t="s">
        <v>12799</v>
      </c>
      <c r="T805" t="s">
        <v>12800</v>
      </c>
    </row>
    <row r="806" spans="1:20" x14ac:dyDescent="0.25">
      <c r="A806" t="s">
        <v>10740</v>
      </c>
      <c r="B806" t="s">
        <v>10741</v>
      </c>
      <c r="C806" t="s">
        <v>13156</v>
      </c>
      <c r="D806" t="s">
        <v>13247</v>
      </c>
      <c r="E806" t="s">
        <v>13254</v>
      </c>
      <c r="F806" t="s">
        <v>13255</v>
      </c>
      <c r="G806" s="17">
        <v>7799</v>
      </c>
      <c r="H806" s="17">
        <v>8995</v>
      </c>
      <c r="I806" s="8">
        <v>0.13</v>
      </c>
      <c r="J806" s="8" t="str">
        <f t="shared" si="68"/>
        <v>No</v>
      </c>
      <c r="K806" s="9">
        <v>4</v>
      </c>
      <c r="L806" s="9">
        <v>4</v>
      </c>
      <c r="M806" s="9">
        <f t="shared" ref="M806:M812" si="73">AVERAGEIF(F806:F2155,F806,K806:K2155)</f>
        <v>4.0147058823529402</v>
      </c>
      <c r="N806" s="4">
        <v>3160</v>
      </c>
      <c r="O806" s="4">
        <f t="shared" si="69"/>
        <v>14.050765990650074</v>
      </c>
      <c r="P806" s="18">
        <f t="shared" si="70"/>
        <v>24644840</v>
      </c>
      <c r="Q806" s="15" t="str" cm="1">
        <f t="array" ref="Q806">_xlfn.IFS(G806&lt;200,"&lt;₹200",G806&lt;=500,"₹200-₹500",G806&gt;500,"&gt;₹500")</f>
        <v>&gt;₹500</v>
      </c>
      <c r="R806" t="s">
        <v>10742</v>
      </c>
      <c r="S806" t="s">
        <v>10746</v>
      </c>
      <c r="T806" t="s">
        <v>10747</v>
      </c>
    </row>
    <row r="807" spans="1:20" x14ac:dyDescent="0.25">
      <c r="A807" t="s">
        <v>7529</v>
      </c>
      <c r="B807" t="s">
        <v>7530</v>
      </c>
      <c r="C807" t="s">
        <v>13075</v>
      </c>
      <c r="D807" t="s">
        <v>13161</v>
      </c>
      <c r="E807" t="s">
        <v>13190</v>
      </c>
      <c r="F807" t="s">
        <v>13191</v>
      </c>
      <c r="G807" s="17">
        <v>2490</v>
      </c>
      <c r="H807" s="17">
        <v>3990</v>
      </c>
      <c r="I807" s="8">
        <v>0.38</v>
      </c>
      <c r="J807" s="8" t="str">
        <f t="shared" si="68"/>
        <v>No</v>
      </c>
      <c r="K807" s="9">
        <v>4.0999999999999996</v>
      </c>
      <c r="L807" s="9">
        <v>4</v>
      </c>
      <c r="M807" s="9">
        <f t="shared" si="73"/>
        <v>3.9499999999999997</v>
      </c>
      <c r="N807" s="4">
        <v>3606</v>
      </c>
      <c r="O807" s="4">
        <f t="shared" si="69"/>
        <v>14.050727262157533</v>
      </c>
      <c r="P807" s="18">
        <f t="shared" si="70"/>
        <v>8978940</v>
      </c>
      <c r="Q807" s="15" t="str" cm="1">
        <f t="array" ref="Q807">_xlfn.IFS(G807&lt;200,"&lt;₹200",G807&lt;=500,"₹200-₹500",G807&gt;500,"&gt;₹500")</f>
        <v>&gt;₹500</v>
      </c>
      <c r="R807" t="s">
        <v>7531</v>
      </c>
      <c r="S807" t="s">
        <v>7535</v>
      </c>
      <c r="T807" t="s">
        <v>7536</v>
      </c>
    </row>
    <row r="808" spans="1:20" x14ac:dyDescent="0.25">
      <c r="A808" t="s">
        <v>8356</v>
      </c>
      <c r="B808" t="s">
        <v>8357</v>
      </c>
      <c r="C808" t="s">
        <v>13075</v>
      </c>
      <c r="D808" t="s">
        <v>13098</v>
      </c>
      <c r="E808" t="s">
        <v>13108</v>
      </c>
      <c r="F808" t="s">
        <v>13181</v>
      </c>
      <c r="G808" s="17">
        <v>1199</v>
      </c>
      <c r="H808" s="17">
        <v>3990</v>
      </c>
      <c r="I808" s="8">
        <v>0.7</v>
      </c>
      <c r="J808" s="8" t="str">
        <f t="shared" si="68"/>
        <v>Yes</v>
      </c>
      <c r="K808" s="9">
        <v>4.2</v>
      </c>
      <c r="L808" s="9">
        <v>4</v>
      </c>
      <c r="M808" s="9">
        <f t="shared" si="73"/>
        <v>4.05</v>
      </c>
      <c r="N808" s="4">
        <v>2908</v>
      </c>
      <c r="O808" s="4">
        <f t="shared" si="69"/>
        <v>14.028162071050588</v>
      </c>
      <c r="P808" s="18">
        <f t="shared" si="70"/>
        <v>3486692</v>
      </c>
      <c r="Q808" s="15" t="str" cm="1">
        <f t="array" ref="Q808">_xlfn.IFS(G808&lt;200,"&lt;₹200",G808&lt;=500,"₹200-₹500",G808&gt;500,"&gt;₹500")</f>
        <v>&gt;₹500</v>
      </c>
      <c r="R808" t="s">
        <v>8358</v>
      </c>
      <c r="S808" t="s">
        <v>8362</v>
      </c>
      <c r="T808" t="s">
        <v>8363</v>
      </c>
    </row>
    <row r="809" spans="1:20" x14ac:dyDescent="0.25">
      <c r="A809" t="s">
        <v>8272</v>
      </c>
      <c r="B809" t="s">
        <v>8273</v>
      </c>
      <c r="C809" t="s">
        <v>13084</v>
      </c>
      <c r="D809" t="s">
        <v>13085</v>
      </c>
      <c r="E809" t="s">
        <v>13136</v>
      </c>
      <c r="F809" t="s">
        <v>13144</v>
      </c>
      <c r="G809" s="17">
        <v>499</v>
      </c>
      <c r="H809" s="17">
        <v>1299</v>
      </c>
      <c r="I809" s="8">
        <v>0.62</v>
      </c>
      <c r="J809" s="8" t="str">
        <f t="shared" si="68"/>
        <v>Yes</v>
      </c>
      <c r="K809" s="9">
        <v>4.0999999999999996</v>
      </c>
      <c r="L809" s="9">
        <v>4</v>
      </c>
      <c r="M809" s="9">
        <f t="shared" si="73"/>
        <v>4.0777777777777784</v>
      </c>
      <c r="N809" s="4">
        <v>2740</v>
      </c>
      <c r="O809" s="4">
        <f t="shared" si="69"/>
        <v>14.0190290671444</v>
      </c>
      <c r="P809" s="18">
        <f t="shared" si="70"/>
        <v>1367260</v>
      </c>
      <c r="Q809" s="15" t="str" cm="1">
        <f t="array" ref="Q809">_xlfn.IFS(G809&lt;200,"&lt;₹200",G809&lt;=500,"₹200-₹500",G809&gt;500,"&gt;₹500")</f>
        <v>₹200-₹500</v>
      </c>
      <c r="R809" t="s">
        <v>8274</v>
      </c>
      <c r="S809" t="s">
        <v>8278</v>
      </c>
      <c r="T809" t="s">
        <v>8279</v>
      </c>
    </row>
    <row r="810" spans="1:20" x14ac:dyDescent="0.25">
      <c r="A810" t="s">
        <v>4594</v>
      </c>
      <c r="B810" t="s">
        <v>4595</v>
      </c>
      <c r="C810" t="s">
        <v>13075</v>
      </c>
      <c r="D810" t="s">
        <v>13113</v>
      </c>
      <c r="E810" t="s">
        <v>13114</v>
      </c>
      <c r="F810" t="s">
        <v>13134</v>
      </c>
      <c r="G810" s="17">
        <v>1599</v>
      </c>
      <c r="H810" s="17">
        <v>2599</v>
      </c>
      <c r="I810" s="8">
        <v>0.38</v>
      </c>
      <c r="J810" s="8" t="str">
        <f t="shared" si="68"/>
        <v>No</v>
      </c>
      <c r="K810" s="9">
        <v>4.3</v>
      </c>
      <c r="L810" s="9">
        <v>4</v>
      </c>
      <c r="M810" s="9">
        <f t="shared" si="73"/>
        <v>4.3</v>
      </c>
      <c r="N810" s="4">
        <v>1801</v>
      </c>
      <c r="O810" s="4">
        <f t="shared" si="69"/>
        <v>13.999745582565088</v>
      </c>
      <c r="P810" s="18">
        <f t="shared" si="70"/>
        <v>2879799</v>
      </c>
      <c r="Q810" s="15" t="str" cm="1">
        <f t="array" ref="Q810">_xlfn.IFS(G810&lt;200,"&lt;₹200",G810&lt;=500,"₹200-₹500",G810&gt;500,"&gt;₹500")</f>
        <v>&gt;₹500</v>
      </c>
      <c r="R810" t="s">
        <v>4596</v>
      </c>
      <c r="S810" t="s">
        <v>4600</v>
      </c>
      <c r="T810" t="s">
        <v>4601</v>
      </c>
    </row>
    <row r="811" spans="1:20" x14ac:dyDescent="0.25">
      <c r="A811" t="s">
        <v>9973</v>
      </c>
      <c r="B811" t="s">
        <v>9974</v>
      </c>
      <c r="C811" t="s">
        <v>13156</v>
      </c>
      <c r="D811" t="s">
        <v>13247</v>
      </c>
      <c r="E811" t="s">
        <v>13254</v>
      </c>
      <c r="F811" t="s">
        <v>13255</v>
      </c>
      <c r="G811" s="17">
        <v>499</v>
      </c>
      <c r="H811" s="17">
        <v>940</v>
      </c>
      <c r="I811" s="8">
        <v>0.47</v>
      </c>
      <c r="J811" s="8" t="str">
        <f t="shared" si="68"/>
        <v>No</v>
      </c>
      <c r="K811" s="9">
        <v>4.0999999999999996</v>
      </c>
      <c r="L811" s="9">
        <v>4</v>
      </c>
      <c r="M811" s="9">
        <f t="shared" si="73"/>
        <v>4.0151515151515147</v>
      </c>
      <c r="N811" s="4">
        <v>3036</v>
      </c>
      <c r="O811" s="4">
        <f t="shared" si="69"/>
        <v>13.982543482702123</v>
      </c>
      <c r="P811" s="18">
        <f t="shared" si="70"/>
        <v>1514964</v>
      </c>
      <c r="Q811" s="15" t="str" cm="1">
        <f t="array" ref="Q811">_xlfn.IFS(G811&lt;200,"&lt;₹200",G811&lt;=500,"₹200-₹500",G811&gt;500,"&gt;₹500")</f>
        <v>₹200-₹500</v>
      </c>
      <c r="R811" t="s">
        <v>9367</v>
      </c>
      <c r="S811" t="s">
        <v>9978</v>
      </c>
      <c r="T811" t="s">
        <v>9979</v>
      </c>
    </row>
    <row r="812" spans="1:20" x14ac:dyDescent="0.25">
      <c r="A812" t="s">
        <v>3895</v>
      </c>
      <c r="B812" t="s">
        <v>3896</v>
      </c>
      <c r="C812" t="s">
        <v>13075</v>
      </c>
      <c r="D812" t="s">
        <v>13111</v>
      </c>
      <c r="E812" t="s">
        <v>13112</v>
      </c>
      <c r="F812" t="s">
        <v>13112</v>
      </c>
      <c r="G812" s="17">
        <v>1299</v>
      </c>
      <c r="H812" s="17">
        <v>5999</v>
      </c>
      <c r="I812" s="8">
        <v>0.78</v>
      </c>
      <c r="J812" s="8" t="str">
        <f t="shared" si="68"/>
        <v>Yes</v>
      </c>
      <c r="K812" s="9">
        <v>3.3</v>
      </c>
      <c r="L812" s="9">
        <v>3</v>
      </c>
      <c r="M812" s="9">
        <f t="shared" si="73"/>
        <v>3.7687499999999998</v>
      </c>
      <c r="N812" s="4">
        <v>4415</v>
      </c>
      <c r="O812" s="4">
        <f t="shared" si="69"/>
        <v>13.737203287667805</v>
      </c>
      <c r="P812" s="18">
        <f t="shared" si="70"/>
        <v>5735085</v>
      </c>
      <c r="Q812" s="15" t="str" cm="1">
        <f t="array" ref="Q812">_xlfn.IFS(G812&lt;200,"&lt;₹200",G812&lt;=500,"₹200-₹500",G812&gt;500,"&gt;₹500")</f>
        <v>&gt;₹500</v>
      </c>
      <c r="R812" t="s">
        <v>3897</v>
      </c>
      <c r="S812" t="s">
        <v>3901</v>
      </c>
      <c r="T812" t="s">
        <v>3902</v>
      </c>
    </row>
    <row r="813" spans="1:20" x14ac:dyDescent="0.25">
      <c r="A813" t="s">
        <v>12382</v>
      </c>
      <c r="B813" t="s">
        <v>12383</v>
      </c>
      <c r="C813" t="s">
        <v>13156</v>
      </c>
      <c r="D813" t="s">
        <v>13250</v>
      </c>
      <c r="E813" t="s">
        <v>13263</v>
      </c>
      <c r="F813" t="s">
        <v>13265</v>
      </c>
      <c r="G813" s="17">
        <v>3249</v>
      </c>
      <c r="H813" s="17">
        <v>6299</v>
      </c>
      <c r="I813" s="8">
        <v>0.48</v>
      </c>
      <c r="J813" s="8" t="str">
        <f t="shared" si="68"/>
        <v>No</v>
      </c>
      <c r="K813" s="9">
        <v>3.9</v>
      </c>
      <c r="L813" s="9">
        <v>4</v>
      </c>
      <c r="M813" s="9">
        <f>AVERAGEIF(F813:F2163,F813,K813:K2163)</f>
        <v>4.0999999999999996</v>
      </c>
      <c r="N813" s="4">
        <v>2569</v>
      </c>
      <c r="O813" s="4">
        <f t="shared" si="69"/>
        <v>13.980725805658306</v>
      </c>
      <c r="P813" s="18">
        <f t="shared" si="70"/>
        <v>8346681</v>
      </c>
      <c r="Q813" s="15" t="str" cm="1">
        <f t="array" ref="Q813">_xlfn.IFS(G813&lt;200,"&lt;₹200",G813&lt;=500,"₹200-₹500",G813&gt;500,"&gt;₹500")</f>
        <v>&gt;₹500</v>
      </c>
      <c r="R813" t="s">
        <v>12384</v>
      </c>
      <c r="S813" t="s">
        <v>12388</v>
      </c>
      <c r="T813" t="s">
        <v>12389</v>
      </c>
    </row>
    <row r="814" spans="1:20" x14ac:dyDescent="0.25">
      <c r="A814" t="s">
        <v>6585</v>
      </c>
      <c r="B814" t="s">
        <v>6586</v>
      </c>
      <c r="C814" t="s">
        <v>13084</v>
      </c>
      <c r="D814" t="s">
        <v>13085</v>
      </c>
      <c r="E814" t="s">
        <v>13195</v>
      </c>
      <c r="F814" t="s">
        <v>13195</v>
      </c>
      <c r="G814" s="17">
        <v>499</v>
      </c>
      <c r="H814" s="17">
        <v>799</v>
      </c>
      <c r="I814" s="8">
        <v>0.38</v>
      </c>
      <c r="J814" s="8" t="str">
        <f t="shared" si="68"/>
        <v>No</v>
      </c>
      <c r="K814" s="9">
        <v>4.3</v>
      </c>
      <c r="L814" s="9">
        <v>4</v>
      </c>
      <c r="M814" s="9">
        <f t="shared" ref="M814:M828" si="74">AVERAGEIF(F814:F2163,F814,K814:K2163)</f>
        <v>4.1999999999999993</v>
      </c>
      <c r="N814" s="4">
        <v>2125</v>
      </c>
      <c r="O814" s="4">
        <f t="shared" si="69"/>
        <v>13.975765692786565</v>
      </c>
      <c r="P814" s="18">
        <f t="shared" si="70"/>
        <v>1060375</v>
      </c>
      <c r="Q814" s="15" t="str" cm="1">
        <f t="array" ref="Q814">_xlfn.IFS(G814&lt;200,"&lt;₹200",G814&lt;=500,"₹200-₹500",G814&gt;500,"&gt;₹500")</f>
        <v>₹200-₹500</v>
      </c>
      <c r="R814" t="s">
        <v>6587</v>
      </c>
      <c r="S814" t="s">
        <v>6591</v>
      </c>
      <c r="T814" t="s">
        <v>6592</v>
      </c>
    </row>
    <row r="815" spans="1:20" x14ac:dyDescent="0.25">
      <c r="A815" t="s">
        <v>10960</v>
      </c>
      <c r="B815" t="s">
        <v>10961</v>
      </c>
      <c r="C815" t="s">
        <v>13156</v>
      </c>
      <c r="D815" t="s">
        <v>13247</v>
      </c>
      <c r="E815" t="s">
        <v>13283</v>
      </c>
      <c r="F815" t="s">
        <v>13310</v>
      </c>
      <c r="G815" s="17">
        <v>4799</v>
      </c>
      <c r="H815" s="17">
        <v>5795</v>
      </c>
      <c r="I815" s="8">
        <v>0.17</v>
      </c>
      <c r="J815" s="8" t="str">
        <f t="shared" si="68"/>
        <v>No</v>
      </c>
      <c r="K815" s="9">
        <v>3.9</v>
      </c>
      <c r="L815" s="9">
        <v>4</v>
      </c>
      <c r="M815" s="9">
        <f t="shared" si="74"/>
        <v>3.9</v>
      </c>
      <c r="N815" s="4">
        <v>3815</v>
      </c>
      <c r="O815" s="4">
        <f t="shared" si="69"/>
        <v>13.968272627525025</v>
      </c>
      <c r="P815" s="18">
        <f t="shared" si="70"/>
        <v>18308185</v>
      </c>
      <c r="Q815" s="15" t="str" cm="1">
        <f t="array" ref="Q815">_xlfn.IFS(G815&lt;200,"&lt;₹200",G815&lt;=500,"₹200-₹500",G815&gt;500,"&gt;₹500")</f>
        <v>&gt;₹500</v>
      </c>
      <c r="R815" t="s">
        <v>10963</v>
      </c>
      <c r="S815" t="s">
        <v>10967</v>
      </c>
      <c r="T815" t="s">
        <v>10968</v>
      </c>
    </row>
    <row r="816" spans="1:20" x14ac:dyDescent="0.25">
      <c r="A816" t="s">
        <v>8251</v>
      </c>
      <c r="B816" t="s">
        <v>8252</v>
      </c>
      <c r="C816" t="s">
        <v>13084</v>
      </c>
      <c r="D816" t="s">
        <v>13168</v>
      </c>
      <c r="E816" t="s">
        <v>13169</v>
      </c>
      <c r="F816" t="s">
        <v>13242</v>
      </c>
      <c r="G816" s="17">
        <v>598</v>
      </c>
      <c r="H816" s="17">
        <v>1150</v>
      </c>
      <c r="I816" s="8">
        <v>0.48</v>
      </c>
      <c r="J816" s="8" t="str">
        <f t="shared" si="68"/>
        <v>No</v>
      </c>
      <c r="K816" s="9">
        <v>4.0999999999999996</v>
      </c>
      <c r="L816" s="9">
        <v>4</v>
      </c>
      <c r="M816" s="9">
        <f t="shared" si="74"/>
        <v>4.0999999999999996</v>
      </c>
      <c r="N816" s="4">
        <v>2535</v>
      </c>
      <c r="O816" s="4">
        <f t="shared" si="69"/>
        <v>13.957011921759749</v>
      </c>
      <c r="P816" s="18">
        <f t="shared" si="70"/>
        <v>1515930</v>
      </c>
      <c r="Q816" s="15" t="str" cm="1">
        <f t="array" ref="Q816">_xlfn.IFS(G816&lt;200,"&lt;₹200",G816&lt;=500,"₹200-₹500",G816&gt;500,"&gt;₹500")</f>
        <v>&gt;₹500</v>
      </c>
      <c r="R816" t="s">
        <v>8254</v>
      </c>
      <c r="S816" t="s">
        <v>8258</v>
      </c>
      <c r="T816" t="s">
        <v>8259</v>
      </c>
    </row>
    <row r="817" spans="1:20" x14ac:dyDescent="0.25">
      <c r="A817" t="s">
        <v>7753</v>
      </c>
      <c r="B817" t="s">
        <v>7754</v>
      </c>
      <c r="C817" t="s">
        <v>13084</v>
      </c>
      <c r="D817" t="s">
        <v>13085</v>
      </c>
      <c r="E817" t="s">
        <v>13176</v>
      </c>
      <c r="F817" t="s">
        <v>13176</v>
      </c>
      <c r="G817" s="17">
        <v>397</v>
      </c>
      <c r="H817" s="17">
        <v>899</v>
      </c>
      <c r="I817" s="8">
        <v>0.56000000000000005</v>
      </c>
      <c r="J817" s="8" t="str">
        <f t="shared" si="68"/>
        <v>Yes</v>
      </c>
      <c r="K817" s="9">
        <v>4</v>
      </c>
      <c r="L817" s="9">
        <v>4</v>
      </c>
      <c r="M817" s="9">
        <f t="shared" si="74"/>
        <v>4</v>
      </c>
      <c r="N817" s="4">
        <v>3025</v>
      </c>
      <c r="O817" s="4">
        <f t="shared" si="69"/>
        <v>13.923475694748671</v>
      </c>
      <c r="P817" s="18">
        <f t="shared" si="70"/>
        <v>1200925</v>
      </c>
      <c r="Q817" s="15" t="str" cm="1">
        <f t="array" ref="Q817">_xlfn.IFS(G817&lt;200,"&lt;₹200",G817&lt;=500,"₹200-₹500",G817&gt;500,"&gt;₹500")</f>
        <v>₹200-₹500</v>
      </c>
      <c r="R817" t="s">
        <v>7755</v>
      </c>
      <c r="S817" t="s">
        <v>13061</v>
      </c>
      <c r="T817" t="s">
        <v>7759</v>
      </c>
    </row>
    <row r="818" spans="1:20" x14ac:dyDescent="0.25">
      <c r="A818" t="s">
        <v>2526</v>
      </c>
      <c r="B818" t="s">
        <v>2527</v>
      </c>
      <c r="C818" t="s">
        <v>13075</v>
      </c>
      <c r="D818" t="s">
        <v>13091</v>
      </c>
      <c r="E818" t="s">
        <v>13093</v>
      </c>
      <c r="F818" t="s">
        <v>13096</v>
      </c>
      <c r="G818" s="17">
        <v>7999</v>
      </c>
      <c r="H818" s="17">
        <v>15999</v>
      </c>
      <c r="I818" s="8">
        <v>0.5</v>
      </c>
      <c r="J818" s="8" t="str">
        <f t="shared" si="68"/>
        <v>Yes</v>
      </c>
      <c r="K818" s="9">
        <v>3.8</v>
      </c>
      <c r="L818" s="9">
        <v>4</v>
      </c>
      <c r="M818" s="9">
        <f t="shared" si="74"/>
        <v>4</v>
      </c>
      <c r="N818" s="4">
        <v>3022</v>
      </c>
      <c r="O818" s="4">
        <f t="shared" si="69"/>
        <v>13.921752588711268</v>
      </c>
      <c r="P818" s="18">
        <f t="shared" si="70"/>
        <v>24172978</v>
      </c>
      <c r="Q818" s="15" t="str" cm="1">
        <f t="array" ref="Q818">_xlfn.IFS(G818&lt;200,"&lt;₹200",G818&lt;=500,"₹200-₹500",G818&gt;500,"&gt;₹500")</f>
        <v>&gt;₹500</v>
      </c>
      <c r="R818" t="s">
        <v>2528</v>
      </c>
      <c r="S818" t="s">
        <v>2532</v>
      </c>
      <c r="T818" t="s">
        <v>2533</v>
      </c>
    </row>
    <row r="819" spans="1:20" x14ac:dyDescent="0.25">
      <c r="A819" t="s">
        <v>10660</v>
      </c>
      <c r="B819" t="s">
        <v>10661</v>
      </c>
      <c r="C819" t="s">
        <v>13156</v>
      </c>
      <c r="D819" t="s">
        <v>13247</v>
      </c>
      <c r="E819" t="s">
        <v>13248</v>
      </c>
      <c r="F819" t="s">
        <v>13273</v>
      </c>
      <c r="G819" s="17">
        <v>1199</v>
      </c>
      <c r="H819" s="17">
        <v>3500</v>
      </c>
      <c r="I819" s="8">
        <v>0.66</v>
      </c>
      <c r="J819" s="8" t="str">
        <f t="shared" si="68"/>
        <v>Yes</v>
      </c>
      <c r="K819" s="9">
        <v>4.3</v>
      </c>
      <c r="L819" s="9">
        <v>4</v>
      </c>
      <c r="M819" s="9">
        <f t="shared" si="74"/>
        <v>4.2750000000000004</v>
      </c>
      <c r="N819" s="4">
        <v>1802</v>
      </c>
      <c r="O819" s="4">
        <f t="shared" si="69"/>
        <v>13.91938173173827</v>
      </c>
      <c r="P819" s="18">
        <f t="shared" si="70"/>
        <v>2160598</v>
      </c>
      <c r="Q819" s="15" t="str" cm="1">
        <f t="array" ref="Q819">_xlfn.IFS(G819&lt;200,"&lt;₹200",G819&lt;=500,"₹200-₹500",G819&gt;500,"&gt;₹500")</f>
        <v>&gt;₹500</v>
      </c>
      <c r="R819" t="s">
        <v>10662</v>
      </c>
      <c r="S819" t="s">
        <v>10666</v>
      </c>
      <c r="T819" t="s">
        <v>10667</v>
      </c>
    </row>
    <row r="820" spans="1:20" x14ac:dyDescent="0.25">
      <c r="A820" t="s">
        <v>10224</v>
      </c>
      <c r="B820" t="s">
        <v>10225</v>
      </c>
      <c r="C820" t="s">
        <v>13156</v>
      </c>
      <c r="D820" t="s">
        <v>13247</v>
      </c>
      <c r="E820" t="s">
        <v>13248</v>
      </c>
      <c r="F820" t="s">
        <v>13273</v>
      </c>
      <c r="G820" s="17">
        <v>1099</v>
      </c>
      <c r="H820" s="17">
        <v>1899</v>
      </c>
      <c r="I820" s="8">
        <v>0.42</v>
      </c>
      <c r="J820" s="8" t="str">
        <f t="shared" si="68"/>
        <v>No</v>
      </c>
      <c r="K820" s="9">
        <v>4.3</v>
      </c>
      <c r="L820" s="9">
        <v>4</v>
      </c>
      <c r="M820" s="9">
        <f t="shared" si="74"/>
        <v>4.2714285714285714</v>
      </c>
      <c r="N820" s="4">
        <v>1811</v>
      </c>
      <c r="O820" s="4">
        <f t="shared" si="69"/>
        <v>13.916989997269964</v>
      </c>
      <c r="P820" s="18">
        <f t="shared" si="70"/>
        <v>1990289</v>
      </c>
      <c r="Q820" s="15" t="str" cm="1">
        <f t="array" ref="Q820">_xlfn.IFS(G820&lt;200,"&lt;₹200",G820&lt;=500,"₹200-₹500",G820&gt;500,"&gt;₹500")</f>
        <v>&gt;₹500</v>
      </c>
      <c r="R820" t="s">
        <v>10226</v>
      </c>
      <c r="S820" t="s">
        <v>10230</v>
      </c>
      <c r="T820" t="s">
        <v>10231</v>
      </c>
    </row>
    <row r="821" spans="1:20" x14ac:dyDescent="0.25">
      <c r="A821" t="s">
        <v>1764</v>
      </c>
      <c r="B821" t="s">
        <v>1765</v>
      </c>
      <c r="C821" t="s">
        <v>13084</v>
      </c>
      <c r="D821" t="s">
        <v>13085</v>
      </c>
      <c r="E821" t="s">
        <v>13086</v>
      </c>
      <c r="F821" t="s">
        <v>13087</v>
      </c>
      <c r="G821" s="17">
        <v>259</v>
      </c>
      <c r="H821" s="17">
        <v>699</v>
      </c>
      <c r="I821" s="8">
        <v>0.63</v>
      </c>
      <c r="J821" s="8" t="str">
        <f t="shared" si="68"/>
        <v>Yes</v>
      </c>
      <c r="K821" s="9">
        <v>3.8</v>
      </c>
      <c r="L821" s="9">
        <v>4</v>
      </c>
      <c r="M821" s="9">
        <f t="shared" si="74"/>
        <v>4.1137499999999987</v>
      </c>
      <c r="N821" s="4">
        <v>2399</v>
      </c>
      <c r="O821" s="4">
        <f t="shared" si="69"/>
        <v>13.905343995591114</v>
      </c>
      <c r="P821" s="18">
        <f t="shared" si="70"/>
        <v>621341</v>
      </c>
      <c r="Q821" s="15" t="str" cm="1">
        <f t="array" ref="Q821">_xlfn.IFS(G821&lt;200,"&lt;₹200",G821&lt;=500,"₹200-₹500",G821&gt;500,"&gt;₹500")</f>
        <v>₹200-₹500</v>
      </c>
      <c r="R821" t="s">
        <v>1766</v>
      </c>
      <c r="S821" t="s">
        <v>1770</v>
      </c>
      <c r="T821" t="s">
        <v>1771</v>
      </c>
    </row>
    <row r="822" spans="1:20" x14ac:dyDescent="0.25">
      <c r="A822" t="s">
        <v>4273</v>
      </c>
      <c r="B822" t="s">
        <v>4274</v>
      </c>
      <c r="C822" t="s">
        <v>13075</v>
      </c>
      <c r="D822" t="s">
        <v>13113</v>
      </c>
      <c r="E822" t="s">
        <v>13114</v>
      </c>
      <c r="F822" t="s">
        <v>13115</v>
      </c>
      <c r="G822" s="17">
        <v>249</v>
      </c>
      <c r="H822" s="17">
        <v>599</v>
      </c>
      <c r="I822" s="8">
        <v>0.57999999999999996</v>
      </c>
      <c r="J822" s="8" t="str">
        <f t="shared" si="68"/>
        <v>Yes</v>
      </c>
      <c r="K822" s="9">
        <v>3.9</v>
      </c>
      <c r="L822" s="9">
        <v>4</v>
      </c>
      <c r="M822" s="9">
        <f t="shared" si="74"/>
        <v>4.1375000000000002</v>
      </c>
      <c r="N822" s="4">
        <v>2147</v>
      </c>
      <c r="O822" s="4">
        <f t="shared" si="69"/>
        <v>13.786291821201356</v>
      </c>
      <c r="P822" s="18">
        <f t="shared" si="70"/>
        <v>534603</v>
      </c>
      <c r="Q822" s="15" t="str" cm="1">
        <f t="array" ref="Q822">_xlfn.IFS(G822&lt;200,"&lt;₹200",G822&lt;=500,"₹200-₹500",G822&gt;500,"&gt;₹500")</f>
        <v>₹200-₹500</v>
      </c>
      <c r="R822" t="s">
        <v>4275</v>
      </c>
      <c r="S822" t="s">
        <v>4279</v>
      </c>
      <c r="T822" t="s">
        <v>4280</v>
      </c>
    </row>
    <row r="823" spans="1:20" x14ac:dyDescent="0.25">
      <c r="A823" t="s">
        <v>5816</v>
      </c>
      <c r="B823" t="s">
        <v>5817</v>
      </c>
      <c r="C823" t="s">
        <v>13084</v>
      </c>
      <c r="D823" t="s">
        <v>13186</v>
      </c>
      <c r="E823" t="s">
        <v>13186</v>
      </c>
      <c r="F823" t="s">
        <v>13186</v>
      </c>
      <c r="G823" s="17">
        <v>6299</v>
      </c>
      <c r="H823" s="17">
        <v>13750</v>
      </c>
      <c r="I823" s="8">
        <v>0.54</v>
      </c>
      <c r="J823" s="8" t="str">
        <f t="shared" si="68"/>
        <v>Yes</v>
      </c>
      <c r="K823" s="9">
        <v>4.2</v>
      </c>
      <c r="L823" s="9">
        <v>4</v>
      </c>
      <c r="M823" s="9">
        <f t="shared" si="74"/>
        <v>4.2</v>
      </c>
      <c r="N823" s="4">
        <v>2014</v>
      </c>
      <c r="O823" s="4">
        <f t="shared" si="69"/>
        <v>13.87795521200394</v>
      </c>
      <c r="P823" s="18">
        <f t="shared" si="70"/>
        <v>12686186</v>
      </c>
      <c r="Q823" s="15" t="str" cm="1">
        <f t="array" ref="Q823">_xlfn.IFS(G823&lt;200,"&lt;₹200",G823&lt;=500,"₹200-₹500",G823&gt;500,"&gt;₹500")</f>
        <v>&gt;₹500</v>
      </c>
      <c r="R823" t="s">
        <v>5819</v>
      </c>
      <c r="S823" t="s">
        <v>5823</v>
      </c>
      <c r="T823" t="s">
        <v>5824</v>
      </c>
    </row>
    <row r="824" spans="1:20" x14ac:dyDescent="0.25">
      <c r="A824" t="s">
        <v>1001</v>
      </c>
      <c r="B824" t="s">
        <v>1002</v>
      </c>
      <c r="C824" t="s">
        <v>13075</v>
      </c>
      <c r="D824" t="s">
        <v>13091</v>
      </c>
      <c r="E824" t="s">
        <v>13093</v>
      </c>
      <c r="F824" t="s">
        <v>13096</v>
      </c>
      <c r="G824" s="17">
        <v>7390</v>
      </c>
      <c r="H824" s="17">
        <v>20000</v>
      </c>
      <c r="I824" s="8">
        <v>0.63</v>
      </c>
      <c r="J824" s="8" t="str">
        <f t="shared" si="68"/>
        <v>Yes</v>
      </c>
      <c r="K824" s="9">
        <v>4.0999999999999996</v>
      </c>
      <c r="L824" s="9">
        <v>4</v>
      </c>
      <c r="M824" s="9">
        <f t="shared" si="74"/>
        <v>4.0666666666666664</v>
      </c>
      <c r="N824" s="4">
        <v>2581</v>
      </c>
      <c r="O824" s="4">
        <f t="shared" si="69"/>
        <v>13.875288700916967</v>
      </c>
      <c r="P824" s="18">
        <f t="shared" si="70"/>
        <v>19073590</v>
      </c>
      <c r="Q824" s="15" t="str" cm="1">
        <f t="array" ref="Q824">_xlfn.IFS(G824&lt;200,"&lt;₹200",G824&lt;=500,"₹200-₹500",G824&gt;500,"&gt;₹500")</f>
        <v>&gt;₹500</v>
      </c>
      <c r="R824" t="s">
        <v>1003</v>
      </c>
      <c r="S824" t="s">
        <v>1007</v>
      </c>
      <c r="T824" t="s">
        <v>1008</v>
      </c>
    </row>
    <row r="825" spans="1:20" x14ac:dyDescent="0.25">
      <c r="A825" t="s">
        <v>4040</v>
      </c>
      <c r="B825" t="s">
        <v>4041</v>
      </c>
      <c r="C825" t="s">
        <v>13075</v>
      </c>
      <c r="D825" t="s">
        <v>13113</v>
      </c>
      <c r="E825" t="s">
        <v>13114</v>
      </c>
      <c r="F825" t="s">
        <v>13115</v>
      </c>
      <c r="G825" s="17">
        <v>95</v>
      </c>
      <c r="H825" s="17">
        <v>499</v>
      </c>
      <c r="I825" s="8">
        <v>0.81</v>
      </c>
      <c r="J825" s="8" t="str">
        <f t="shared" si="68"/>
        <v>Yes</v>
      </c>
      <c r="K825" s="9">
        <v>4.2</v>
      </c>
      <c r="L825" s="9">
        <v>4</v>
      </c>
      <c r="M825" s="9">
        <f t="shared" si="74"/>
        <v>4.1714285714285717</v>
      </c>
      <c r="N825" s="4">
        <v>1949</v>
      </c>
      <c r="O825" s="4">
        <f t="shared" si="69"/>
        <v>13.724144378826503</v>
      </c>
      <c r="P825" s="18">
        <f t="shared" si="70"/>
        <v>185155</v>
      </c>
      <c r="Q825" s="15" t="str" cm="1">
        <f t="array" ref="Q825">_xlfn.IFS(G825&lt;200,"&lt;₹200",G825&lt;=500,"₹200-₹500",G825&gt;500,"&gt;₹500")</f>
        <v>&lt;₹200</v>
      </c>
      <c r="R825" t="s">
        <v>4042</v>
      </c>
      <c r="S825" t="s">
        <v>4046</v>
      </c>
      <c r="T825" t="s">
        <v>4047</v>
      </c>
    </row>
    <row r="826" spans="1:20" x14ac:dyDescent="0.25">
      <c r="A826" t="s">
        <v>641</v>
      </c>
      <c r="B826" t="s">
        <v>642</v>
      </c>
      <c r="C826" t="s">
        <v>13075</v>
      </c>
      <c r="D826" t="s">
        <v>13091</v>
      </c>
      <c r="E826" t="s">
        <v>13092</v>
      </c>
      <c r="F826" t="s">
        <v>13097</v>
      </c>
      <c r="G826" s="17">
        <v>1599</v>
      </c>
      <c r="H826" s="17">
        <v>2999</v>
      </c>
      <c r="I826" s="8">
        <v>0.47</v>
      </c>
      <c r="J826" s="8" t="str">
        <f t="shared" si="68"/>
        <v>No</v>
      </c>
      <c r="K826" s="9">
        <v>4.2</v>
      </c>
      <c r="L826" s="9">
        <v>4</v>
      </c>
      <c r="M826" s="9">
        <f t="shared" si="74"/>
        <v>4.0333333333333332</v>
      </c>
      <c r="N826" s="4">
        <v>2727</v>
      </c>
      <c r="O826" s="4">
        <f t="shared" si="69"/>
        <v>13.857905609470579</v>
      </c>
      <c r="P826" s="18">
        <f t="shared" si="70"/>
        <v>4360473</v>
      </c>
      <c r="Q826" s="15" t="str" cm="1">
        <f t="array" ref="Q826">_xlfn.IFS(G826&lt;200,"&lt;₹200",G826&lt;=500,"₹200-₹500",G826&gt;500,"&gt;₹500")</f>
        <v>&gt;₹500</v>
      </c>
      <c r="R826" t="s">
        <v>644</v>
      </c>
      <c r="S826" t="s">
        <v>648</v>
      </c>
      <c r="T826" t="s">
        <v>649</v>
      </c>
    </row>
    <row r="827" spans="1:20" x14ac:dyDescent="0.25">
      <c r="A827" t="s">
        <v>4198</v>
      </c>
      <c r="B827" t="s">
        <v>4199</v>
      </c>
      <c r="C827" t="s">
        <v>13075</v>
      </c>
      <c r="D827" t="s">
        <v>13111</v>
      </c>
      <c r="E827" t="s">
        <v>13112</v>
      </c>
      <c r="F827" t="s">
        <v>13112</v>
      </c>
      <c r="G827" s="17">
        <v>1299</v>
      </c>
      <c r="H827" s="17">
        <v>5999</v>
      </c>
      <c r="I827" s="8">
        <v>0.78</v>
      </c>
      <c r="J827" s="8" t="str">
        <f t="shared" si="68"/>
        <v>Yes</v>
      </c>
      <c r="K827" s="9">
        <v>3.3</v>
      </c>
      <c r="L827" s="9">
        <v>3</v>
      </c>
      <c r="M827" s="9">
        <f t="shared" si="74"/>
        <v>3.7999999999999994</v>
      </c>
      <c r="N827" s="4">
        <v>4415</v>
      </c>
      <c r="O827" s="4">
        <f t="shared" si="69"/>
        <v>13.851110445940339</v>
      </c>
      <c r="P827" s="18">
        <f t="shared" si="70"/>
        <v>5735085</v>
      </c>
      <c r="Q827" s="15" t="str" cm="1">
        <f t="array" ref="Q827">_xlfn.IFS(G827&lt;200,"&lt;₹200",G827&lt;=500,"₹200-₹500",G827&gt;500,"&gt;₹500")</f>
        <v>&gt;₹500</v>
      </c>
      <c r="R827" t="s">
        <v>4200</v>
      </c>
      <c r="S827" t="s">
        <v>3901</v>
      </c>
      <c r="T827" t="s">
        <v>3902</v>
      </c>
    </row>
    <row r="828" spans="1:20" x14ac:dyDescent="0.25">
      <c r="A828" t="s">
        <v>4097</v>
      </c>
      <c r="B828" t="s">
        <v>4098</v>
      </c>
      <c r="C828" t="s">
        <v>13075</v>
      </c>
      <c r="D828" t="s">
        <v>13111</v>
      </c>
      <c r="E828" t="s">
        <v>13112</v>
      </c>
      <c r="F828" t="s">
        <v>13112</v>
      </c>
      <c r="G828" s="17">
        <v>1399</v>
      </c>
      <c r="H828" s="17">
        <v>5999</v>
      </c>
      <c r="I828" s="8">
        <v>0.77</v>
      </c>
      <c r="J828" s="8" t="str">
        <f t="shared" si="68"/>
        <v>Yes</v>
      </c>
      <c r="K828" s="9">
        <v>3.3</v>
      </c>
      <c r="L828" s="9">
        <v>3</v>
      </c>
      <c r="M828" s="9">
        <f t="shared" si="74"/>
        <v>3.8357142857142854</v>
      </c>
      <c r="N828" s="4">
        <v>4415</v>
      </c>
      <c r="O828" s="4">
        <f t="shared" si="69"/>
        <v>13.981290055394666</v>
      </c>
      <c r="P828" s="18">
        <f t="shared" si="70"/>
        <v>6176585</v>
      </c>
      <c r="Q828" s="15" t="str" cm="1">
        <f t="array" ref="Q828">_xlfn.IFS(G828&lt;200,"&lt;₹200",G828&lt;=500,"₹200-₹500",G828&gt;500,"&gt;₹500")</f>
        <v>&gt;₹500</v>
      </c>
      <c r="R828" t="s">
        <v>4099</v>
      </c>
      <c r="S828" t="s">
        <v>3901</v>
      </c>
      <c r="T828" t="s">
        <v>3902</v>
      </c>
    </row>
    <row r="829" spans="1:20" x14ac:dyDescent="0.25">
      <c r="A829" t="s">
        <v>12039</v>
      </c>
      <c r="B829" t="s">
        <v>12040</v>
      </c>
      <c r="C829" t="s">
        <v>13156</v>
      </c>
      <c r="D829" t="s">
        <v>13250</v>
      </c>
      <c r="E829" t="s">
        <v>13263</v>
      </c>
      <c r="F829" t="s">
        <v>13266</v>
      </c>
      <c r="G829" s="17">
        <v>335</v>
      </c>
      <c r="H829" s="17">
        <v>510</v>
      </c>
      <c r="I829" s="8">
        <v>0.34</v>
      </c>
      <c r="J829" s="8" t="str">
        <f t="shared" si="68"/>
        <v>No</v>
      </c>
      <c r="K829" s="9">
        <v>3.8</v>
      </c>
      <c r="L829" s="9">
        <v>4</v>
      </c>
      <c r="M829" s="9">
        <f>AVERAGEIF(F829:F2179,F829,K829:K2179)</f>
        <v>3.9499999999999997</v>
      </c>
      <c r="N829" s="4">
        <v>3195</v>
      </c>
      <c r="O829" s="4">
        <f t="shared" si="69"/>
        <v>13.843196744035716</v>
      </c>
      <c r="P829" s="18">
        <f t="shared" si="70"/>
        <v>1070325</v>
      </c>
      <c r="Q829" s="15" t="str" cm="1">
        <f t="array" ref="Q829">_xlfn.IFS(G829&lt;200,"&lt;₹200",G829&lt;=500,"₹200-₹500",G829&gt;500,"&gt;₹500")</f>
        <v>₹200-₹500</v>
      </c>
      <c r="R829" t="s">
        <v>12041</v>
      </c>
      <c r="S829" t="s">
        <v>12045</v>
      </c>
      <c r="T829" t="s">
        <v>12046</v>
      </c>
    </row>
    <row r="830" spans="1:20" x14ac:dyDescent="0.25">
      <c r="A830" t="s">
        <v>4293</v>
      </c>
      <c r="B830" t="s">
        <v>4294</v>
      </c>
      <c r="C830" t="s">
        <v>13075</v>
      </c>
      <c r="D830" t="s">
        <v>13113</v>
      </c>
      <c r="E830" t="s">
        <v>13114</v>
      </c>
      <c r="F830" t="s">
        <v>13130</v>
      </c>
      <c r="G830" s="17">
        <v>79</v>
      </c>
      <c r="H830" s="17">
        <v>499</v>
      </c>
      <c r="I830" s="8">
        <v>0.84</v>
      </c>
      <c r="J830" s="8" t="str">
        <f t="shared" si="68"/>
        <v>Yes</v>
      </c>
      <c r="K830" s="9">
        <v>4.2</v>
      </c>
      <c r="L830" s="9">
        <v>4</v>
      </c>
      <c r="M830" s="9">
        <f t="shared" ref="M830:M835" si="75">AVERAGEIF(F830:F2179,F830,K830:K2179)</f>
        <v>4.2</v>
      </c>
      <c r="N830" s="4">
        <v>1949</v>
      </c>
      <c r="O830" s="4">
        <f t="shared" si="69"/>
        <v>13.818145367722575</v>
      </c>
      <c r="P830" s="18">
        <f t="shared" si="70"/>
        <v>153971</v>
      </c>
      <c r="Q830" s="15" t="str" cm="1">
        <f t="array" ref="Q830">_xlfn.IFS(G830&lt;200,"&lt;₹200",G830&lt;=500,"₹200-₹500",G830&gt;500,"&gt;₹500")</f>
        <v>&lt;₹200</v>
      </c>
      <c r="R830" t="s">
        <v>4295</v>
      </c>
      <c r="S830" t="s">
        <v>4046</v>
      </c>
      <c r="T830" t="s">
        <v>4047</v>
      </c>
    </row>
    <row r="831" spans="1:20" x14ac:dyDescent="0.25">
      <c r="A831" t="s">
        <v>138</v>
      </c>
      <c r="B831" t="s">
        <v>139</v>
      </c>
      <c r="C831" t="s">
        <v>13084</v>
      </c>
      <c r="D831" t="s">
        <v>13085</v>
      </c>
      <c r="E831" t="s">
        <v>13086</v>
      </c>
      <c r="F831" t="s">
        <v>13087</v>
      </c>
      <c r="G831" s="17">
        <v>350</v>
      </c>
      <c r="H831" s="17">
        <v>899</v>
      </c>
      <c r="I831" s="8">
        <v>0.61</v>
      </c>
      <c r="J831" s="8" t="str">
        <f t="shared" si="68"/>
        <v>Yes</v>
      </c>
      <c r="K831" s="9">
        <v>4.2</v>
      </c>
      <c r="L831" s="9">
        <v>4</v>
      </c>
      <c r="M831" s="9">
        <f t="shared" si="75"/>
        <v>4.1177215189873415</v>
      </c>
      <c r="N831" s="4">
        <v>2262</v>
      </c>
      <c r="O831" s="4">
        <f t="shared" si="69"/>
        <v>13.813656777233836</v>
      </c>
      <c r="P831" s="18">
        <f t="shared" si="70"/>
        <v>791700</v>
      </c>
      <c r="Q831" s="15" t="str" cm="1">
        <f t="array" ref="Q831">_xlfn.IFS(G831&lt;200,"&lt;₹200",G831&lt;=500,"₹200-₹500",G831&gt;500,"&gt;₹500")</f>
        <v>₹200-₹500</v>
      </c>
      <c r="R831" t="s">
        <v>140</v>
      </c>
      <c r="S831" t="s">
        <v>144</v>
      </c>
      <c r="T831" t="s">
        <v>145</v>
      </c>
    </row>
    <row r="832" spans="1:20" x14ac:dyDescent="0.25">
      <c r="A832" t="s">
        <v>3503</v>
      </c>
      <c r="B832" t="s">
        <v>3504</v>
      </c>
      <c r="C832" t="s">
        <v>13075</v>
      </c>
      <c r="D832" t="s">
        <v>13122</v>
      </c>
      <c r="E832" t="s">
        <v>13123</v>
      </c>
      <c r="F832" t="s">
        <v>13124</v>
      </c>
      <c r="G832" s="17">
        <v>4790</v>
      </c>
      <c r="H832" s="17">
        <v>15990</v>
      </c>
      <c r="I832" s="8">
        <v>0.7</v>
      </c>
      <c r="J832" s="8" t="str">
        <f t="shared" si="68"/>
        <v>Yes</v>
      </c>
      <c r="K832" s="9">
        <v>4</v>
      </c>
      <c r="L832" s="9">
        <v>4</v>
      </c>
      <c r="M832" s="9">
        <f t="shared" si="75"/>
        <v>3.7916666666666674</v>
      </c>
      <c r="N832" s="4">
        <v>4390</v>
      </c>
      <c r="O832" s="4">
        <f t="shared" si="69"/>
        <v>13.811386365687474</v>
      </c>
      <c r="P832" s="18">
        <f t="shared" si="70"/>
        <v>21028100</v>
      </c>
      <c r="Q832" s="15" t="str" cm="1">
        <f t="array" ref="Q832">_xlfn.IFS(G832&lt;200,"&lt;₹200",G832&lt;=500,"₹200-₹500",G832&gt;500,"&gt;₹500")</f>
        <v>&gt;₹500</v>
      </c>
      <c r="R832" t="s">
        <v>3505</v>
      </c>
      <c r="S832" t="s">
        <v>3509</v>
      </c>
      <c r="T832" t="s">
        <v>3510</v>
      </c>
    </row>
    <row r="833" spans="1:20" x14ac:dyDescent="0.25">
      <c r="A833" t="s">
        <v>1833</v>
      </c>
      <c r="B833" t="s">
        <v>1834</v>
      </c>
      <c r="C833" t="s">
        <v>13084</v>
      </c>
      <c r="D833" t="s">
        <v>13085</v>
      </c>
      <c r="E833" t="s">
        <v>13086</v>
      </c>
      <c r="F833" t="s">
        <v>13087</v>
      </c>
      <c r="G833" s="17">
        <v>252</v>
      </c>
      <c r="H833" s="17">
        <v>999</v>
      </c>
      <c r="I833" s="8">
        <v>0.75</v>
      </c>
      <c r="J833" s="8" t="str">
        <f t="shared" si="68"/>
        <v>Yes</v>
      </c>
      <c r="K833" s="9">
        <v>3.7</v>
      </c>
      <c r="L833" s="9">
        <v>4</v>
      </c>
      <c r="M833" s="9">
        <f t="shared" si="75"/>
        <v>4.1166666666666663</v>
      </c>
      <c r="N833" s="4">
        <v>2249</v>
      </c>
      <c r="O833" s="4">
        <f t="shared" si="69"/>
        <v>13.799818032891775</v>
      </c>
      <c r="P833" s="18">
        <f t="shared" si="70"/>
        <v>566748</v>
      </c>
      <c r="Q833" s="15" t="str" cm="1">
        <f t="array" ref="Q833">_xlfn.IFS(G833&lt;200,"&lt;₹200",G833&lt;=500,"₹200-₹500",G833&gt;500,"&gt;₹500")</f>
        <v>₹200-₹500</v>
      </c>
      <c r="R833" t="s">
        <v>1835</v>
      </c>
      <c r="S833" t="s">
        <v>1839</v>
      </c>
      <c r="T833" t="s">
        <v>1840</v>
      </c>
    </row>
    <row r="834" spans="1:20" x14ac:dyDescent="0.25">
      <c r="A834" t="s">
        <v>8998</v>
      </c>
      <c r="B834" t="s">
        <v>8999</v>
      </c>
      <c r="C834" t="s">
        <v>13156</v>
      </c>
      <c r="D834" t="s">
        <v>13247</v>
      </c>
      <c r="E834" t="s">
        <v>13248</v>
      </c>
      <c r="F834" t="s">
        <v>13249</v>
      </c>
      <c r="G834" s="17">
        <v>1260</v>
      </c>
      <c r="H834" s="17">
        <v>1699</v>
      </c>
      <c r="I834" s="8">
        <v>0.26</v>
      </c>
      <c r="J834" s="8" t="str">
        <f t="shared" ref="J834:J897" si="76">IF(I834&gt;=50%,"Yes","No")</f>
        <v>No</v>
      </c>
      <c r="K834" s="9">
        <v>4.2</v>
      </c>
      <c r="L834" s="9">
        <v>4</v>
      </c>
      <c r="M834" s="9">
        <f t="shared" si="75"/>
        <v>3.9842105263157896</v>
      </c>
      <c r="N834" s="4">
        <v>2891</v>
      </c>
      <c r="O834" s="4">
        <f t="shared" ref="O834:O897" si="77">M834*LOG10(N834+1)</f>
        <v>13.790142655195933</v>
      </c>
      <c r="P834" s="18">
        <f t="shared" ref="P834:P897" si="78">G834*N834</f>
        <v>3642660</v>
      </c>
      <c r="Q834" s="15" t="str" cm="1">
        <f t="array" ref="Q834">_xlfn.IFS(G834&lt;200,"&lt;₹200",G834&lt;=500,"₹200-₹500",G834&gt;500,"&gt;₹500")</f>
        <v>&gt;₹500</v>
      </c>
      <c r="R834" t="s">
        <v>9000</v>
      </c>
      <c r="S834" t="s">
        <v>9004</v>
      </c>
      <c r="T834" t="s">
        <v>9005</v>
      </c>
    </row>
    <row r="835" spans="1:20" x14ac:dyDescent="0.25">
      <c r="A835" t="s">
        <v>4668</v>
      </c>
      <c r="B835" t="s">
        <v>4669</v>
      </c>
      <c r="C835" t="s">
        <v>13075</v>
      </c>
      <c r="D835" t="s">
        <v>13113</v>
      </c>
      <c r="E835" t="s">
        <v>13114</v>
      </c>
      <c r="F835" t="s">
        <v>13115</v>
      </c>
      <c r="G835" s="17">
        <v>239</v>
      </c>
      <c r="H835" s="17">
        <v>599</v>
      </c>
      <c r="I835" s="8">
        <v>0.6</v>
      </c>
      <c r="J835" s="8" t="str">
        <f t="shared" si="76"/>
        <v>Yes</v>
      </c>
      <c r="K835" s="9">
        <v>3.9</v>
      </c>
      <c r="L835" s="9">
        <v>4</v>
      </c>
      <c r="M835" s="9">
        <f t="shared" si="75"/>
        <v>4.166666666666667</v>
      </c>
      <c r="N835" s="4">
        <v>2147</v>
      </c>
      <c r="O835" s="4">
        <f t="shared" si="77"/>
        <v>13.883476154281325</v>
      </c>
      <c r="P835" s="18">
        <f t="shared" si="78"/>
        <v>513133</v>
      </c>
      <c r="Q835" s="15" t="str" cm="1">
        <f t="array" ref="Q835">_xlfn.IFS(G835&lt;200,"&lt;₹200",G835&lt;=500,"₹200-₹500",G835&gt;500,"&gt;₹500")</f>
        <v>₹200-₹500</v>
      </c>
      <c r="R835" t="s">
        <v>4670</v>
      </c>
      <c r="S835" t="s">
        <v>4279</v>
      </c>
      <c r="T835" t="s">
        <v>4280</v>
      </c>
    </row>
    <row r="836" spans="1:20" x14ac:dyDescent="0.25">
      <c r="A836" t="s">
        <v>12813</v>
      </c>
      <c r="B836" t="s">
        <v>12814</v>
      </c>
      <c r="C836" t="s">
        <v>13156</v>
      </c>
      <c r="D836" t="s">
        <v>13247</v>
      </c>
      <c r="E836" t="s">
        <v>13254</v>
      </c>
      <c r="F836" t="s">
        <v>13272</v>
      </c>
      <c r="G836" s="17">
        <v>253</v>
      </c>
      <c r="H836" s="17">
        <v>500</v>
      </c>
      <c r="I836" s="8">
        <v>0.49</v>
      </c>
      <c r="J836" s="8" t="str">
        <f t="shared" si="76"/>
        <v>No</v>
      </c>
      <c r="K836" s="9">
        <v>4.3</v>
      </c>
      <c r="L836" s="9">
        <v>4</v>
      </c>
      <c r="M836" s="9">
        <f>AVERAGEIF(F836:F2186,F836,K836:K2186)</f>
        <v>4.0222222222222221</v>
      </c>
      <c r="N836" s="4">
        <v>2664</v>
      </c>
      <c r="O836" s="4">
        <f t="shared" si="77"/>
        <v>13.778915458191754</v>
      </c>
      <c r="P836" s="18">
        <f t="shared" si="78"/>
        <v>673992</v>
      </c>
      <c r="Q836" s="15" t="str" cm="1">
        <f t="array" ref="Q836">_xlfn.IFS(G836&lt;200,"&lt;₹200",G836&lt;=500,"₹200-₹500",G836&gt;500,"&gt;₹500")</f>
        <v>₹200-₹500</v>
      </c>
      <c r="R836" t="s">
        <v>12816</v>
      </c>
      <c r="S836" t="s">
        <v>12820</v>
      </c>
      <c r="T836" t="s">
        <v>12821</v>
      </c>
    </row>
    <row r="837" spans="1:20" x14ac:dyDescent="0.25">
      <c r="A837" t="s">
        <v>1377</v>
      </c>
      <c r="B837" t="s">
        <v>1378</v>
      </c>
      <c r="C837" t="s">
        <v>13084</v>
      </c>
      <c r="D837" t="s">
        <v>13088</v>
      </c>
      <c r="E837" t="s">
        <v>13089</v>
      </c>
      <c r="F837" t="s">
        <v>13090</v>
      </c>
      <c r="G837" s="17">
        <v>249</v>
      </c>
      <c r="H837" s="17">
        <v>399</v>
      </c>
      <c r="I837" s="8">
        <v>0.38</v>
      </c>
      <c r="J837" s="8" t="str">
        <f t="shared" si="76"/>
        <v>No</v>
      </c>
      <c r="K837" s="9">
        <v>3.4</v>
      </c>
      <c r="L837" s="9">
        <v>3</v>
      </c>
      <c r="M837" s="9">
        <f>AVERAGEIF(F837:F2186,F837,K837:K2186)</f>
        <v>3.75</v>
      </c>
      <c r="N837" s="4">
        <v>4642</v>
      </c>
      <c r="O837" s="4">
        <f t="shared" si="77"/>
        <v>13.750495063748152</v>
      </c>
      <c r="P837" s="18">
        <f t="shared" si="78"/>
        <v>1155858</v>
      </c>
      <c r="Q837" s="15" t="str" cm="1">
        <f t="array" ref="Q837">_xlfn.IFS(G837&lt;200,"&lt;₹200",G837&lt;=500,"₹200-₹500",G837&gt;500,"&gt;₹500")</f>
        <v>₹200-₹500</v>
      </c>
      <c r="R837" t="s">
        <v>1379</v>
      </c>
      <c r="S837" t="s">
        <v>1383</v>
      </c>
      <c r="T837" t="s">
        <v>1384</v>
      </c>
    </row>
    <row r="838" spans="1:20" x14ac:dyDescent="0.25">
      <c r="A838" t="s">
        <v>2677</v>
      </c>
      <c r="B838" t="s">
        <v>2678</v>
      </c>
      <c r="C838" t="s">
        <v>13075</v>
      </c>
      <c r="D838" t="s">
        <v>13091</v>
      </c>
      <c r="E838" t="s">
        <v>13092</v>
      </c>
      <c r="F838" t="s">
        <v>13087</v>
      </c>
      <c r="G838" s="17">
        <v>499</v>
      </c>
      <c r="H838" s="17">
        <v>900</v>
      </c>
      <c r="I838" s="8">
        <v>0.45</v>
      </c>
      <c r="J838" s="8" t="str">
        <f t="shared" si="76"/>
        <v>No</v>
      </c>
      <c r="K838" s="9">
        <v>4.4000000000000004</v>
      </c>
      <c r="L838" s="9">
        <v>4</v>
      </c>
      <c r="M838" s="9">
        <f>AVERAGEIF(F838:F2187,F838,K838:K2187)</f>
        <v>4.1220779220779207</v>
      </c>
      <c r="N838" s="4">
        <v>2165</v>
      </c>
      <c r="O838" s="4">
        <f t="shared" si="77"/>
        <v>13.749844061774336</v>
      </c>
      <c r="P838" s="18">
        <f t="shared" si="78"/>
        <v>1080335</v>
      </c>
      <c r="Q838" s="15" t="str" cm="1">
        <f t="array" ref="Q838">_xlfn.IFS(G838&lt;200,"&lt;₹200",G838&lt;=500,"₹200-₹500",G838&gt;500,"&gt;₹500")</f>
        <v>₹200-₹500</v>
      </c>
      <c r="R838" t="s">
        <v>2679</v>
      </c>
      <c r="S838" t="s">
        <v>2683</v>
      </c>
      <c r="T838" t="s">
        <v>2684</v>
      </c>
    </row>
    <row r="839" spans="1:20" x14ac:dyDescent="0.25">
      <c r="A839" t="s">
        <v>917</v>
      </c>
      <c r="B839" t="s">
        <v>918</v>
      </c>
      <c r="C839" t="s">
        <v>13075</v>
      </c>
      <c r="D839" t="s">
        <v>13091</v>
      </c>
      <c r="E839" t="s">
        <v>13092</v>
      </c>
      <c r="F839" t="s">
        <v>13095</v>
      </c>
      <c r="G839" s="17">
        <v>349</v>
      </c>
      <c r="H839" s="17">
        <v>1499</v>
      </c>
      <c r="I839" s="8">
        <v>0.77</v>
      </c>
      <c r="J839" s="8" t="str">
        <f t="shared" si="76"/>
        <v>Yes</v>
      </c>
      <c r="K839" s="9">
        <v>4.3</v>
      </c>
      <c r="L839" s="9">
        <v>4</v>
      </c>
      <c r="M839" s="9">
        <f>AVERAGEIF(F839:F2188,F839,K839:K2188)</f>
        <v>3.8000000000000007</v>
      </c>
      <c r="N839" s="4">
        <v>4145</v>
      </c>
      <c r="O839" s="4">
        <f t="shared" si="77"/>
        <v>13.746991331479801</v>
      </c>
      <c r="P839" s="18">
        <f t="shared" si="78"/>
        <v>1446605</v>
      </c>
      <c r="Q839" s="15" t="str" cm="1">
        <f t="array" ref="Q839">_xlfn.IFS(G839&lt;200,"&lt;₹200",G839&lt;=500,"₹200-₹500",G839&gt;500,"&gt;₹500")</f>
        <v>₹200-₹500</v>
      </c>
      <c r="R839" t="s">
        <v>919</v>
      </c>
      <c r="S839" t="s">
        <v>923</v>
      </c>
      <c r="T839" t="s">
        <v>924</v>
      </c>
    </row>
    <row r="840" spans="1:20" x14ac:dyDescent="0.25">
      <c r="A840" t="s">
        <v>12372</v>
      </c>
      <c r="B840" t="s">
        <v>12373</v>
      </c>
      <c r="C840" t="s">
        <v>13156</v>
      </c>
      <c r="D840" t="s">
        <v>13247</v>
      </c>
      <c r="E840" t="s">
        <v>13248</v>
      </c>
      <c r="F840" t="s">
        <v>13274</v>
      </c>
      <c r="G840" s="17">
        <v>1928</v>
      </c>
      <c r="H840" s="17">
        <v>2590</v>
      </c>
      <c r="I840" s="8">
        <v>0.26</v>
      </c>
      <c r="J840" s="8" t="str">
        <f t="shared" si="76"/>
        <v>No</v>
      </c>
      <c r="K840" s="9">
        <v>4</v>
      </c>
      <c r="L840" s="9">
        <v>4</v>
      </c>
      <c r="M840" s="9">
        <f>AVERAGEIF(F840:F2190,F840,K840:K2190)</f>
        <v>4.0666666666666664</v>
      </c>
      <c r="N840" s="4">
        <v>2377</v>
      </c>
      <c r="O840" s="4">
        <f t="shared" si="77"/>
        <v>13.729928191149535</v>
      </c>
      <c r="P840" s="18">
        <f t="shared" si="78"/>
        <v>4582856</v>
      </c>
      <c r="Q840" s="15" t="str" cm="1">
        <f t="array" ref="Q840">_xlfn.IFS(G840&lt;200,"&lt;₹200",G840&lt;=500,"₹200-₹500",G840&gt;500,"&gt;₹500")</f>
        <v>&gt;₹500</v>
      </c>
      <c r="R840" t="s">
        <v>12374</v>
      </c>
      <c r="S840" t="s">
        <v>12378</v>
      </c>
      <c r="T840" t="s">
        <v>12379</v>
      </c>
    </row>
    <row r="841" spans="1:20" x14ac:dyDescent="0.25">
      <c r="A841" t="s">
        <v>12412</v>
      </c>
      <c r="B841" t="s">
        <v>12413</v>
      </c>
      <c r="C841" t="s">
        <v>13156</v>
      </c>
      <c r="D841" t="s">
        <v>13247</v>
      </c>
      <c r="E841" t="s">
        <v>13248</v>
      </c>
      <c r="F841" t="s">
        <v>13271</v>
      </c>
      <c r="G841" s="17">
        <v>3349</v>
      </c>
      <c r="H841" s="17">
        <v>4799</v>
      </c>
      <c r="I841" s="8">
        <v>0.3</v>
      </c>
      <c r="J841" s="8" t="str">
        <f t="shared" si="76"/>
        <v>No</v>
      </c>
      <c r="K841" s="9">
        <v>3.7</v>
      </c>
      <c r="L841" s="9">
        <v>4</v>
      </c>
      <c r="M841" s="9">
        <f>AVERAGEIF(F841:F2191,F841,K841:K2191)</f>
        <v>3.7875000000000001</v>
      </c>
      <c r="N841" s="4">
        <v>4200</v>
      </c>
      <c r="O841" s="4">
        <f t="shared" si="77"/>
        <v>13.723448281325144</v>
      </c>
      <c r="P841" s="18">
        <f t="shared" si="78"/>
        <v>14065800</v>
      </c>
      <c r="Q841" s="15" t="str" cm="1">
        <f t="array" ref="Q841">_xlfn.IFS(G841&lt;200,"&lt;₹200",G841&lt;=500,"₹200-₹500",G841&gt;500,"&gt;₹500")</f>
        <v>&gt;₹500</v>
      </c>
      <c r="R841" t="s">
        <v>12414</v>
      </c>
      <c r="S841" t="s">
        <v>12418</v>
      </c>
      <c r="T841" t="s">
        <v>12419</v>
      </c>
    </row>
    <row r="842" spans="1:20" x14ac:dyDescent="0.25">
      <c r="A842" t="s">
        <v>9272</v>
      </c>
      <c r="B842" t="s">
        <v>9273</v>
      </c>
      <c r="C842" t="s">
        <v>13156</v>
      </c>
      <c r="D842" t="s">
        <v>13247</v>
      </c>
      <c r="E842" t="s">
        <v>13248</v>
      </c>
      <c r="F842" t="s">
        <v>13256</v>
      </c>
      <c r="G842" s="17">
        <v>799</v>
      </c>
      <c r="H842" s="17">
        <v>1999</v>
      </c>
      <c r="I842" s="8">
        <v>0.6</v>
      </c>
      <c r="J842" s="8" t="str">
        <f t="shared" si="76"/>
        <v>Yes</v>
      </c>
      <c r="K842" s="9">
        <v>4.0999999999999996</v>
      </c>
      <c r="L842" s="9">
        <v>4</v>
      </c>
      <c r="M842" s="9">
        <f>AVERAGEIF(F842:F2191,F842,K842:K2191)</f>
        <v>4.1142857142857148</v>
      </c>
      <c r="N842" s="4">
        <v>2162</v>
      </c>
      <c r="O842" s="4">
        <f t="shared" si="77"/>
        <v>13.721375394263692</v>
      </c>
      <c r="P842" s="18">
        <f t="shared" si="78"/>
        <v>1727438</v>
      </c>
      <c r="Q842" s="15" t="str" cm="1">
        <f t="array" ref="Q842">_xlfn.IFS(G842&lt;200,"&lt;₹200",G842&lt;=500,"₹200-₹500",G842&gt;500,"&gt;₹500")</f>
        <v>&gt;₹500</v>
      </c>
      <c r="R842" t="s">
        <v>9274</v>
      </c>
      <c r="S842" t="s">
        <v>9278</v>
      </c>
      <c r="T842" t="s">
        <v>9279</v>
      </c>
    </row>
    <row r="843" spans="1:20" x14ac:dyDescent="0.25">
      <c r="A843" t="s">
        <v>12653</v>
      </c>
      <c r="B843" t="s">
        <v>12654</v>
      </c>
      <c r="C843" t="s">
        <v>13156</v>
      </c>
      <c r="D843" t="s">
        <v>13247</v>
      </c>
      <c r="E843" t="s">
        <v>13248</v>
      </c>
      <c r="F843" t="s">
        <v>13262</v>
      </c>
      <c r="G843" s="17">
        <v>6120</v>
      </c>
      <c r="H843" s="17">
        <v>8073</v>
      </c>
      <c r="I843" s="8">
        <v>0.24</v>
      </c>
      <c r="J843" s="8" t="str">
        <f t="shared" si="76"/>
        <v>No</v>
      </c>
      <c r="K843" s="9">
        <v>4.5999999999999996</v>
      </c>
      <c r="L843" s="9">
        <v>5</v>
      </c>
      <c r="M843" s="9">
        <f>AVERAGEIF(F843:F2193,F843,K843:K2193)</f>
        <v>3.9874999999999998</v>
      </c>
      <c r="N843" s="4">
        <v>2751</v>
      </c>
      <c r="O843" s="4">
        <f t="shared" si="77"/>
        <v>13.715598112884351</v>
      </c>
      <c r="P843" s="18">
        <f t="shared" si="78"/>
        <v>16836120</v>
      </c>
      <c r="Q843" s="15" t="str" cm="1">
        <f t="array" ref="Q843">_xlfn.IFS(G843&lt;200,"&lt;₹200",G843&lt;=500,"₹200-₹500",G843&gt;500,"&gt;₹500")</f>
        <v>&gt;₹500</v>
      </c>
      <c r="R843" t="s">
        <v>12655</v>
      </c>
      <c r="S843" t="s">
        <v>12659</v>
      </c>
      <c r="T843" t="s">
        <v>12660</v>
      </c>
    </row>
    <row r="844" spans="1:20" x14ac:dyDescent="0.25">
      <c r="A844" t="s">
        <v>10041</v>
      </c>
      <c r="B844" t="s">
        <v>10042</v>
      </c>
      <c r="C844" t="s">
        <v>13156</v>
      </c>
      <c r="D844" t="s">
        <v>13247</v>
      </c>
      <c r="E844" t="s">
        <v>13248</v>
      </c>
      <c r="F844" t="s">
        <v>13249</v>
      </c>
      <c r="G844" s="17">
        <v>1199</v>
      </c>
      <c r="H844" s="17">
        <v>1950</v>
      </c>
      <c r="I844" s="8">
        <v>0.39</v>
      </c>
      <c r="J844" s="8" t="str">
        <f t="shared" si="76"/>
        <v>No</v>
      </c>
      <c r="K844" s="9">
        <v>3.9</v>
      </c>
      <c r="L844" s="9">
        <v>4</v>
      </c>
      <c r="M844" s="9">
        <f>AVERAGEIF(F844:F2193,F844,K844:K2193)</f>
        <v>3.9722222222222223</v>
      </c>
      <c r="N844" s="4">
        <v>2832</v>
      </c>
      <c r="O844" s="4">
        <f t="shared" si="77"/>
        <v>13.713090559900627</v>
      </c>
      <c r="P844" s="18">
        <f t="shared" si="78"/>
        <v>3395568</v>
      </c>
      <c r="Q844" s="15" t="str" cm="1">
        <f t="array" ref="Q844">_xlfn.IFS(G844&lt;200,"&lt;₹200",G844&lt;=500,"₹200-₹500",G844&gt;500,"&gt;₹500")</f>
        <v>&gt;₹500</v>
      </c>
      <c r="R844" t="s">
        <v>10043</v>
      </c>
      <c r="S844" t="s">
        <v>10047</v>
      </c>
      <c r="T844" t="s">
        <v>10048</v>
      </c>
    </row>
    <row r="845" spans="1:20" x14ac:dyDescent="0.25">
      <c r="A845" t="s">
        <v>8122</v>
      </c>
      <c r="B845" t="s">
        <v>8123</v>
      </c>
      <c r="C845" t="s">
        <v>13152</v>
      </c>
      <c r="D845" t="s">
        <v>13153</v>
      </c>
      <c r="E845" t="s">
        <v>13154</v>
      </c>
      <c r="F845" t="s">
        <v>13155</v>
      </c>
      <c r="G845" s="17">
        <v>165</v>
      </c>
      <c r="H845" s="17">
        <v>165</v>
      </c>
      <c r="I845" s="8">
        <v>0</v>
      </c>
      <c r="J845" s="8" t="str">
        <f t="shared" si="76"/>
        <v>No</v>
      </c>
      <c r="K845" s="9">
        <v>4.5</v>
      </c>
      <c r="L845" s="9">
        <v>5</v>
      </c>
      <c r="M845" s="9">
        <f>AVERAGEIF(F845:F2194,F845,K845:K2194)</f>
        <v>4.25</v>
      </c>
      <c r="N845" s="4">
        <v>1674</v>
      </c>
      <c r="O845" s="4">
        <f t="shared" si="77"/>
        <v>13.702062948334671</v>
      </c>
      <c r="P845" s="18">
        <f t="shared" si="78"/>
        <v>276210</v>
      </c>
      <c r="Q845" s="15" t="str" cm="1">
        <f t="array" ref="Q845">_xlfn.IFS(G845&lt;200,"&lt;₹200",G845&lt;=500,"₹200-₹500",G845&gt;500,"&gt;₹500")</f>
        <v>&lt;₹200</v>
      </c>
      <c r="R845" t="s">
        <v>8124</v>
      </c>
      <c r="S845" t="s">
        <v>8128</v>
      </c>
      <c r="T845" t="s">
        <v>8129</v>
      </c>
    </row>
    <row r="846" spans="1:20" x14ac:dyDescent="0.25">
      <c r="A846" t="s">
        <v>2231</v>
      </c>
      <c r="B846" t="s">
        <v>2232</v>
      </c>
      <c r="C846" t="s">
        <v>13084</v>
      </c>
      <c r="D846" t="s">
        <v>13085</v>
      </c>
      <c r="E846" t="s">
        <v>13086</v>
      </c>
      <c r="F846" t="s">
        <v>13087</v>
      </c>
      <c r="G846" s="17">
        <v>299</v>
      </c>
      <c r="H846" s="17">
        <v>799</v>
      </c>
      <c r="I846" s="8">
        <v>0.63</v>
      </c>
      <c r="J846" s="8" t="str">
        <f t="shared" si="76"/>
        <v>Yes</v>
      </c>
      <c r="K846" s="9">
        <v>4.2</v>
      </c>
      <c r="L846" s="9">
        <v>4</v>
      </c>
      <c r="M846" s="9">
        <f>AVERAGEIF(F846:F2195,F846,K846:K2195)</f>
        <v>4.1184210526315779</v>
      </c>
      <c r="N846" s="4">
        <v>2117</v>
      </c>
      <c r="O846" s="4">
        <f t="shared" si="77"/>
        <v>13.697563475743008</v>
      </c>
      <c r="P846" s="18">
        <f t="shared" si="78"/>
        <v>632983</v>
      </c>
      <c r="Q846" s="15" t="str" cm="1">
        <f t="array" ref="Q846">_xlfn.IFS(G846&lt;200,"&lt;₹200",G846&lt;=500,"₹200-₹500",G846&gt;500,"&gt;₹500")</f>
        <v>₹200-₹500</v>
      </c>
      <c r="R846" t="s">
        <v>2233</v>
      </c>
      <c r="S846" t="s">
        <v>2237</v>
      </c>
      <c r="T846" t="s">
        <v>2238</v>
      </c>
    </row>
    <row r="847" spans="1:20" x14ac:dyDescent="0.25">
      <c r="A847" t="s">
        <v>8397</v>
      </c>
      <c r="B847" t="s">
        <v>8398</v>
      </c>
      <c r="C847" t="s">
        <v>13152</v>
      </c>
      <c r="D847" t="s">
        <v>13153</v>
      </c>
      <c r="E847" t="s">
        <v>13154</v>
      </c>
      <c r="F847" t="s">
        <v>13155</v>
      </c>
      <c r="G847" s="17">
        <v>420</v>
      </c>
      <c r="H847" s="17">
        <v>420</v>
      </c>
      <c r="I847" s="8">
        <v>0</v>
      </c>
      <c r="J847" s="8" t="str">
        <f t="shared" si="76"/>
        <v>No</v>
      </c>
      <c r="K847" s="9">
        <v>4.2</v>
      </c>
      <c r="L847" s="9">
        <v>4</v>
      </c>
      <c r="M847" s="9">
        <f>AVERAGEIF(F847:F2196,F847,K847:K2196)</f>
        <v>4.166666666666667</v>
      </c>
      <c r="N847" s="4">
        <v>1926</v>
      </c>
      <c r="O847" s="4">
        <f t="shared" si="77"/>
        <v>13.687007144397722</v>
      </c>
      <c r="P847" s="18">
        <f t="shared" si="78"/>
        <v>808920</v>
      </c>
      <c r="Q847" s="15" t="str" cm="1">
        <f t="array" ref="Q847">_xlfn.IFS(G847&lt;200,"&lt;₹200",G847&lt;=500,"₹200-₹500",G847&gt;500,"&gt;₹500")</f>
        <v>₹200-₹500</v>
      </c>
      <c r="R847" t="s">
        <v>8399</v>
      </c>
      <c r="S847" t="s">
        <v>8403</v>
      </c>
      <c r="T847" t="s">
        <v>8404</v>
      </c>
    </row>
    <row r="848" spans="1:20" x14ac:dyDescent="0.25">
      <c r="A848" t="s">
        <v>7580</v>
      </c>
      <c r="B848" t="s">
        <v>7581</v>
      </c>
      <c r="C848" t="s">
        <v>13084</v>
      </c>
      <c r="D848" t="s">
        <v>13085</v>
      </c>
      <c r="E848" t="s">
        <v>13172</v>
      </c>
      <c r="F848" t="s">
        <v>13224</v>
      </c>
      <c r="G848" s="17">
        <v>2649</v>
      </c>
      <c r="H848" s="17">
        <v>3499</v>
      </c>
      <c r="I848" s="8">
        <v>0.24</v>
      </c>
      <c r="J848" s="8" t="str">
        <f t="shared" si="76"/>
        <v>No</v>
      </c>
      <c r="K848" s="9">
        <v>4.5</v>
      </c>
      <c r="L848" s="9">
        <v>5</v>
      </c>
      <c r="M848" s="9">
        <f>AVERAGEIF(F848:F2197,F848,K848:K2197)</f>
        <v>4.4000000000000004</v>
      </c>
      <c r="N848" s="4">
        <v>1271</v>
      </c>
      <c r="O848" s="4">
        <f t="shared" si="77"/>
        <v>13.659743289774539</v>
      </c>
      <c r="P848" s="18">
        <f t="shared" si="78"/>
        <v>3366879</v>
      </c>
      <c r="Q848" s="15" t="str" cm="1">
        <f t="array" ref="Q848">_xlfn.IFS(G848&lt;200,"&lt;₹200",G848&lt;=500,"₹200-₹500",G848&gt;500,"&gt;₹500")</f>
        <v>&gt;₹500</v>
      </c>
      <c r="R848" t="s">
        <v>7583</v>
      </c>
      <c r="S848" t="s">
        <v>7587</v>
      </c>
      <c r="T848" t="s">
        <v>7588</v>
      </c>
    </row>
    <row r="849" spans="1:20" x14ac:dyDescent="0.25">
      <c r="A849" t="s">
        <v>12251</v>
      </c>
      <c r="B849" t="s">
        <v>12252</v>
      </c>
      <c r="C849" t="s">
        <v>13156</v>
      </c>
      <c r="D849" t="s">
        <v>13250</v>
      </c>
      <c r="E849" t="s">
        <v>13263</v>
      </c>
      <c r="F849" t="s">
        <v>13264</v>
      </c>
      <c r="G849" s="17">
        <v>1499</v>
      </c>
      <c r="H849" s="17">
        <v>3500</v>
      </c>
      <c r="I849" s="8">
        <v>0.56999999999999995</v>
      </c>
      <c r="J849" s="8" t="str">
        <f t="shared" si="76"/>
        <v>Yes</v>
      </c>
      <c r="K849" s="9">
        <v>4.7</v>
      </c>
      <c r="L849" s="9">
        <v>5</v>
      </c>
      <c r="M849" s="9">
        <f>AVERAGEIF(F849:F2199,F849,K849:K2199)</f>
        <v>4.0000000000000009</v>
      </c>
      <c r="N849" s="4">
        <v>2591</v>
      </c>
      <c r="O849" s="4">
        <f t="shared" si="77"/>
        <v>13.654539988794227</v>
      </c>
      <c r="P849" s="18">
        <f t="shared" si="78"/>
        <v>3883909</v>
      </c>
      <c r="Q849" s="15" t="str" cm="1">
        <f t="array" ref="Q849">_xlfn.IFS(G849&lt;200,"&lt;₹200",G849&lt;=500,"₹200-₹500",G849&gt;500,"&gt;₹500")</f>
        <v>&gt;₹500</v>
      </c>
      <c r="R849" t="s">
        <v>12253</v>
      </c>
      <c r="S849" t="s">
        <v>12257</v>
      </c>
      <c r="T849" t="s">
        <v>12258</v>
      </c>
    </row>
    <row r="850" spans="1:20" x14ac:dyDescent="0.25">
      <c r="A850" t="s">
        <v>6679</v>
      </c>
      <c r="B850" t="s">
        <v>6680</v>
      </c>
      <c r="C850" t="s">
        <v>13208</v>
      </c>
      <c r="D850" t="s">
        <v>13209</v>
      </c>
      <c r="E850" t="s">
        <v>13210</v>
      </c>
      <c r="F850" t="s">
        <v>13116</v>
      </c>
      <c r="G850" s="17">
        <v>425</v>
      </c>
      <c r="H850" s="17">
        <v>999</v>
      </c>
      <c r="I850" s="8">
        <v>0.56999999999999995</v>
      </c>
      <c r="J850" s="8" t="str">
        <f t="shared" si="76"/>
        <v>Yes</v>
      </c>
      <c r="K850" s="9">
        <v>4</v>
      </c>
      <c r="L850" s="9">
        <v>4</v>
      </c>
      <c r="M850" s="9">
        <f>AVERAGEIF(F850:F2199,F850,K850:K2199)</f>
        <v>4</v>
      </c>
      <c r="N850" s="4">
        <v>2581</v>
      </c>
      <c r="O850" s="4">
        <f t="shared" si="77"/>
        <v>13.647824951721606</v>
      </c>
      <c r="P850" s="18">
        <f t="shared" si="78"/>
        <v>1096925</v>
      </c>
      <c r="Q850" s="15" t="str" cm="1">
        <f t="array" ref="Q850">_xlfn.IFS(G850&lt;200,"&lt;₹200",G850&lt;=500,"₹200-₹500",G850&gt;500,"&gt;₹500")</f>
        <v>₹200-₹500</v>
      </c>
      <c r="R850" t="s">
        <v>6682</v>
      </c>
      <c r="S850" t="s">
        <v>6686</v>
      </c>
      <c r="T850" t="s">
        <v>6687</v>
      </c>
    </row>
    <row r="851" spans="1:20" x14ac:dyDescent="0.25">
      <c r="A851" t="s">
        <v>12361</v>
      </c>
      <c r="B851" t="s">
        <v>12362</v>
      </c>
      <c r="C851" t="s">
        <v>13156</v>
      </c>
      <c r="D851" t="s">
        <v>13247</v>
      </c>
      <c r="E851" t="s">
        <v>13283</v>
      </c>
      <c r="F851" t="s">
        <v>13321</v>
      </c>
      <c r="G851" s="17">
        <v>1099</v>
      </c>
      <c r="H851" s="17">
        <v>1500</v>
      </c>
      <c r="I851" s="8">
        <v>0.27</v>
      </c>
      <c r="J851" s="8" t="str">
        <f t="shared" si="76"/>
        <v>No</v>
      </c>
      <c r="K851" s="9">
        <v>4.5</v>
      </c>
      <c r="L851" s="9">
        <v>5</v>
      </c>
      <c r="M851" s="9">
        <f>AVERAGEIF(F851:F2201,F851,K851:K2201)</f>
        <v>4.5</v>
      </c>
      <c r="N851" s="4">
        <v>1065</v>
      </c>
      <c r="O851" s="4">
        <f t="shared" si="77"/>
        <v>13.624907421107491</v>
      </c>
      <c r="P851" s="18">
        <f t="shared" si="78"/>
        <v>1170435</v>
      </c>
      <c r="Q851" s="15" t="str" cm="1">
        <f t="array" ref="Q851">_xlfn.IFS(G851&lt;200,"&lt;₹200",G851&lt;=500,"₹200-₹500",G851&gt;500,"&gt;₹500")</f>
        <v>&gt;₹500</v>
      </c>
      <c r="R851" t="s">
        <v>12364</v>
      </c>
      <c r="S851" t="s">
        <v>12368</v>
      </c>
      <c r="T851" t="s">
        <v>12369</v>
      </c>
    </row>
    <row r="852" spans="1:20" x14ac:dyDescent="0.25">
      <c r="A852" t="s">
        <v>4064</v>
      </c>
      <c r="B852" t="s">
        <v>4065</v>
      </c>
      <c r="C852" t="s">
        <v>13075</v>
      </c>
      <c r="D852" t="s">
        <v>13113</v>
      </c>
      <c r="E852" t="s">
        <v>13114</v>
      </c>
      <c r="F852" t="s">
        <v>13128</v>
      </c>
      <c r="G852" s="17">
        <v>89</v>
      </c>
      <c r="H852" s="17">
        <v>599</v>
      </c>
      <c r="I852" s="8">
        <v>0.85</v>
      </c>
      <c r="J852" s="8" t="str">
        <f t="shared" si="76"/>
        <v>Yes</v>
      </c>
      <c r="K852" s="9">
        <v>4.3</v>
      </c>
      <c r="L852" s="9">
        <v>4</v>
      </c>
      <c r="M852" s="9">
        <f>AVERAGEIF(F852:F2201,F852,K852:K2201)</f>
        <v>4.04</v>
      </c>
      <c r="N852" s="4">
        <v>2351</v>
      </c>
      <c r="O852" s="4">
        <f t="shared" si="77"/>
        <v>13.620606762312569</v>
      </c>
      <c r="P852" s="18">
        <f t="shared" si="78"/>
        <v>209239</v>
      </c>
      <c r="Q852" s="15" t="str" cm="1">
        <f t="array" ref="Q852">_xlfn.IFS(G852&lt;200,"&lt;₹200",G852&lt;=500,"₹200-₹500",G852&gt;500,"&gt;₹500")</f>
        <v>&lt;₹200</v>
      </c>
      <c r="R852" t="s">
        <v>4066</v>
      </c>
      <c r="S852" t="s">
        <v>4070</v>
      </c>
      <c r="T852" t="s">
        <v>4071</v>
      </c>
    </row>
    <row r="853" spans="1:20" x14ac:dyDescent="0.25">
      <c r="A853" t="s">
        <v>8583</v>
      </c>
      <c r="B853" t="s">
        <v>8584</v>
      </c>
      <c r="C853" t="s">
        <v>13156</v>
      </c>
      <c r="D853" t="s">
        <v>13247</v>
      </c>
      <c r="E853" t="s">
        <v>13248</v>
      </c>
      <c r="F853" t="s">
        <v>13256</v>
      </c>
      <c r="G853" s="17">
        <v>199</v>
      </c>
      <c r="H853" s="17">
        <v>1999</v>
      </c>
      <c r="I853" s="8">
        <v>0.9</v>
      </c>
      <c r="J853" s="8" t="str">
        <f t="shared" si="76"/>
        <v>Yes</v>
      </c>
      <c r="K853" s="9">
        <v>3.7</v>
      </c>
      <c r="L853" s="9">
        <v>4</v>
      </c>
      <c r="M853" s="9">
        <f>AVERAGEIF(F853:F2202,F853,K853:K2202)</f>
        <v>4.1166666666666663</v>
      </c>
      <c r="N853" s="4">
        <v>2031</v>
      </c>
      <c r="O853" s="4">
        <f t="shared" si="77"/>
        <v>13.617619246535579</v>
      </c>
      <c r="P853" s="18">
        <f t="shared" si="78"/>
        <v>404169</v>
      </c>
      <c r="Q853" s="15" t="str" cm="1">
        <f t="array" ref="Q853">_xlfn.IFS(G853&lt;200,"&lt;₹200",G853&lt;=500,"₹200-₹500",G853&gt;500,"&gt;₹500")</f>
        <v>&lt;₹200</v>
      </c>
      <c r="R853" t="s">
        <v>8586</v>
      </c>
      <c r="S853" t="s">
        <v>8590</v>
      </c>
      <c r="T853" t="s">
        <v>8591</v>
      </c>
    </row>
    <row r="854" spans="1:20" x14ac:dyDescent="0.25">
      <c r="A854" t="s">
        <v>3323</v>
      </c>
      <c r="B854" t="s">
        <v>3324</v>
      </c>
      <c r="C854" t="s">
        <v>13075</v>
      </c>
      <c r="D854" t="s">
        <v>13113</v>
      </c>
      <c r="E854" t="s">
        <v>13114</v>
      </c>
      <c r="F854" t="s">
        <v>13115</v>
      </c>
      <c r="G854" s="17">
        <v>873</v>
      </c>
      <c r="H854" s="17">
        <v>1699</v>
      </c>
      <c r="I854" s="8">
        <v>0.49</v>
      </c>
      <c r="J854" s="8" t="str">
        <f t="shared" si="76"/>
        <v>No</v>
      </c>
      <c r="K854" s="9">
        <v>4.4000000000000004</v>
      </c>
      <c r="L854" s="9">
        <v>4</v>
      </c>
      <c r="M854" s="9">
        <f>AVERAGEIF(F854:F2203,F854,K854:K2203)</f>
        <v>4.2200000000000006</v>
      </c>
      <c r="N854" s="4">
        <v>1680</v>
      </c>
      <c r="O854" s="4">
        <f t="shared" si="77"/>
        <v>13.61189575071457</v>
      </c>
      <c r="P854" s="18">
        <f t="shared" si="78"/>
        <v>1466640</v>
      </c>
      <c r="Q854" s="15" t="str" cm="1">
        <f t="array" ref="Q854">_xlfn.IFS(G854&lt;200,"&lt;₹200",G854&lt;=500,"₹200-₹500",G854&gt;500,"&gt;₹500")</f>
        <v>&gt;₹500</v>
      </c>
      <c r="R854" t="s">
        <v>3325</v>
      </c>
      <c r="S854" t="s">
        <v>3329</v>
      </c>
      <c r="T854" t="s">
        <v>3330</v>
      </c>
    </row>
    <row r="855" spans="1:20" x14ac:dyDescent="0.25">
      <c r="A855" t="s">
        <v>11656</v>
      </c>
      <c r="B855" t="s">
        <v>11657</v>
      </c>
      <c r="C855" t="s">
        <v>13156</v>
      </c>
      <c r="D855" t="s">
        <v>13247</v>
      </c>
      <c r="E855" t="s">
        <v>13283</v>
      </c>
      <c r="F855" t="s">
        <v>13312</v>
      </c>
      <c r="G855" s="17">
        <v>1099</v>
      </c>
      <c r="H855" s="17">
        <v>1499</v>
      </c>
      <c r="I855" s="8">
        <v>0.27</v>
      </c>
      <c r="J855" s="8" t="str">
        <f t="shared" si="76"/>
        <v>No</v>
      </c>
      <c r="K855" s="9">
        <v>4.0999999999999996</v>
      </c>
      <c r="L855" s="9">
        <v>4</v>
      </c>
      <c r="M855" s="9">
        <f>AVERAGEIF(F855:F2205,F855,K855:K2205)</f>
        <v>3.7333333333333329</v>
      </c>
      <c r="N855" s="4">
        <v>4401</v>
      </c>
      <c r="O855" s="4">
        <f t="shared" si="77"/>
        <v>13.602960142678029</v>
      </c>
      <c r="P855" s="18">
        <f t="shared" si="78"/>
        <v>4836699</v>
      </c>
      <c r="Q855" s="15" t="str" cm="1">
        <f t="array" ref="Q855">_xlfn.IFS(G855&lt;200,"&lt;₹200",G855&lt;=500,"₹200-₹500",G855&gt;500,"&gt;₹500")</f>
        <v>&gt;₹500</v>
      </c>
      <c r="R855" t="s">
        <v>11658</v>
      </c>
      <c r="S855" t="s">
        <v>11662</v>
      </c>
      <c r="T855" t="s">
        <v>11663</v>
      </c>
    </row>
    <row r="856" spans="1:20" x14ac:dyDescent="0.25">
      <c r="A856" t="s">
        <v>4657</v>
      </c>
      <c r="B856" t="s">
        <v>4658</v>
      </c>
      <c r="C856" t="s">
        <v>13075</v>
      </c>
      <c r="D856" t="s">
        <v>13113</v>
      </c>
      <c r="E856" t="s">
        <v>13114</v>
      </c>
      <c r="F856" t="s">
        <v>13134</v>
      </c>
      <c r="G856" s="17">
        <v>474</v>
      </c>
      <c r="H856" s="17">
        <v>1799</v>
      </c>
      <c r="I856" s="8">
        <v>0.74</v>
      </c>
      <c r="J856" s="8" t="str">
        <f t="shared" si="76"/>
        <v>Yes</v>
      </c>
      <c r="K856" s="9">
        <v>4.3</v>
      </c>
      <c r="L856" s="9">
        <v>4</v>
      </c>
      <c r="M856" s="9">
        <f>AVERAGEIF(F856:F2205,F856,K856:K2205)</f>
        <v>4.3</v>
      </c>
      <c r="N856" s="4">
        <v>1454</v>
      </c>
      <c r="O856" s="4">
        <f t="shared" si="77"/>
        <v>13.600310871284282</v>
      </c>
      <c r="P856" s="18">
        <f t="shared" si="78"/>
        <v>689196</v>
      </c>
      <c r="Q856" s="15" t="str" cm="1">
        <f t="array" ref="Q856">_xlfn.IFS(G856&lt;200,"&lt;₹200",G856&lt;=500,"₹200-₹500",G856&gt;500,"&gt;₹500")</f>
        <v>₹200-₹500</v>
      </c>
      <c r="R856" t="s">
        <v>4659</v>
      </c>
      <c r="S856" t="s">
        <v>4663</v>
      </c>
      <c r="T856" t="s">
        <v>13042</v>
      </c>
    </row>
    <row r="857" spans="1:20" x14ac:dyDescent="0.25">
      <c r="A857" t="s">
        <v>4298</v>
      </c>
      <c r="B857" t="s">
        <v>4299</v>
      </c>
      <c r="C857" t="s">
        <v>13075</v>
      </c>
      <c r="D857" t="s">
        <v>13113</v>
      </c>
      <c r="E857" t="s">
        <v>13117</v>
      </c>
      <c r="F857" t="s">
        <v>13118</v>
      </c>
      <c r="G857" s="17">
        <v>13999</v>
      </c>
      <c r="H857" s="17">
        <v>15999</v>
      </c>
      <c r="I857" s="8">
        <v>0.13</v>
      </c>
      <c r="J857" s="8" t="str">
        <f t="shared" si="76"/>
        <v>No</v>
      </c>
      <c r="K857" s="9">
        <v>3.9</v>
      </c>
      <c r="L857" s="9">
        <v>4</v>
      </c>
      <c r="M857" s="9">
        <f>AVERAGEIF(F857:F2206,F857,K857:K2206)</f>
        <v>4.05</v>
      </c>
      <c r="N857" s="4">
        <v>2180</v>
      </c>
      <c r="O857" s="4">
        <f t="shared" si="77"/>
        <v>13.521555445593735</v>
      </c>
      <c r="P857" s="18">
        <f t="shared" si="78"/>
        <v>30517820</v>
      </c>
      <c r="Q857" s="15" t="str" cm="1">
        <f t="array" ref="Q857">_xlfn.IFS(G857&lt;200,"&lt;₹200",G857&lt;=500,"₹200-₹500",G857&gt;500,"&gt;₹500")</f>
        <v>&gt;₹500</v>
      </c>
      <c r="R857" t="s">
        <v>4079</v>
      </c>
      <c r="S857" t="s">
        <v>4303</v>
      </c>
      <c r="T857" t="s">
        <v>4304</v>
      </c>
    </row>
    <row r="858" spans="1:20" x14ac:dyDescent="0.25">
      <c r="A858" t="s">
        <v>6492</v>
      </c>
      <c r="B858" t="s">
        <v>6493</v>
      </c>
      <c r="C858" t="s">
        <v>13084</v>
      </c>
      <c r="D858" t="s">
        <v>13085</v>
      </c>
      <c r="E858" t="s">
        <v>13141</v>
      </c>
      <c r="F858" t="s">
        <v>13171</v>
      </c>
      <c r="G858" s="17">
        <v>230</v>
      </c>
      <c r="H858" s="17">
        <v>999</v>
      </c>
      <c r="I858" s="8">
        <v>0.77</v>
      </c>
      <c r="J858" s="8" t="str">
        <f t="shared" si="76"/>
        <v>Yes</v>
      </c>
      <c r="K858" s="9">
        <v>4.2</v>
      </c>
      <c r="L858" s="9">
        <v>4</v>
      </c>
      <c r="M858" s="9">
        <f>AVERAGEIF(F858:F2207,F858,K858:K2207)</f>
        <v>4.2666666666666666</v>
      </c>
      <c r="N858" s="4">
        <v>1528</v>
      </c>
      <c r="O858" s="4">
        <f t="shared" si="77"/>
        <v>13.586805271092567</v>
      </c>
      <c r="P858" s="18">
        <f t="shared" si="78"/>
        <v>351440</v>
      </c>
      <c r="Q858" s="15" t="str" cm="1">
        <f t="array" ref="Q858">_xlfn.IFS(G858&lt;200,"&lt;₹200",G858&lt;=500,"₹200-₹500",G858&gt;500,"&gt;₹500")</f>
        <v>₹200-₹500</v>
      </c>
      <c r="R858" t="s">
        <v>6494</v>
      </c>
      <c r="S858" t="s">
        <v>6498</v>
      </c>
      <c r="T858" t="s">
        <v>6499</v>
      </c>
    </row>
    <row r="859" spans="1:20" x14ac:dyDescent="0.25">
      <c r="A859" t="s">
        <v>11917</v>
      </c>
      <c r="B859" t="s">
        <v>11918</v>
      </c>
      <c r="C859" t="s">
        <v>13156</v>
      </c>
      <c r="D859" t="s">
        <v>13247</v>
      </c>
      <c r="E859" t="s">
        <v>13287</v>
      </c>
      <c r="F859" t="s">
        <v>13288</v>
      </c>
      <c r="G859" s="17">
        <v>825</v>
      </c>
      <c r="H859" s="17">
        <v>825</v>
      </c>
      <c r="I859" s="8">
        <v>0</v>
      </c>
      <c r="J859" s="8" t="str">
        <f t="shared" si="76"/>
        <v>No</v>
      </c>
      <c r="K859" s="9">
        <v>4</v>
      </c>
      <c r="L859" s="9">
        <v>4</v>
      </c>
      <c r="M859" s="9">
        <f>AVERAGEIF(F859:F2209,F859,K859:K2209)</f>
        <v>3.8666666666666663</v>
      </c>
      <c r="N859" s="4">
        <v>3246</v>
      </c>
      <c r="O859" s="4">
        <f t="shared" si="77"/>
        <v>13.577731516020537</v>
      </c>
      <c r="P859" s="18">
        <f t="shared" si="78"/>
        <v>2677950</v>
      </c>
      <c r="Q859" s="15" t="str" cm="1">
        <f t="array" ref="Q859">_xlfn.IFS(G859&lt;200,"&lt;₹200",G859&lt;=500,"₹200-₹500",G859&gt;500,"&gt;₹500")</f>
        <v>&gt;₹500</v>
      </c>
      <c r="R859" t="s">
        <v>11919</v>
      </c>
      <c r="S859" t="s">
        <v>11923</v>
      </c>
      <c r="T859" t="s">
        <v>11924</v>
      </c>
    </row>
    <row r="860" spans="1:20" x14ac:dyDescent="0.25">
      <c r="A860" t="s">
        <v>12673</v>
      </c>
      <c r="B860" t="s">
        <v>12674</v>
      </c>
      <c r="C860" t="s">
        <v>13156</v>
      </c>
      <c r="D860" t="s">
        <v>13247</v>
      </c>
      <c r="E860" t="s">
        <v>13254</v>
      </c>
      <c r="F860" t="s">
        <v>13272</v>
      </c>
      <c r="G860" s="17">
        <v>18999</v>
      </c>
      <c r="H860" s="17">
        <v>29999</v>
      </c>
      <c r="I860" s="8">
        <v>0.37</v>
      </c>
      <c r="J860" s="8" t="str">
        <f t="shared" si="76"/>
        <v>No</v>
      </c>
      <c r="K860" s="9">
        <v>4.0999999999999996</v>
      </c>
      <c r="L860" s="9">
        <v>4</v>
      </c>
      <c r="M860" s="9">
        <f>AVERAGEIF(F860:F2210,F860,K860:K2210)</f>
        <v>3.9874999999999994</v>
      </c>
      <c r="N860" s="4">
        <v>2536</v>
      </c>
      <c r="O860" s="4">
        <f t="shared" si="77"/>
        <v>13.57472786304665</v>
      </c>
      <c r="P860" s="18">
        <f t="shared" si="78"/>
        <v>48181464</v>
      </c>
      <c r="Q860" s="15" t="str" cm="1">
        <f t="array" ref="Q860">_xlfn.IFS(G860&lt;200,"&lt;₹200",G860&lt;=500,"₹200-₹500",G860&gt;500,"&gt;₹500")</f>
        <v>&gt;₹500</v>
      </c>
      <c r="R860" t="s">
        <v>12675</v>
      </c>
      <c r="S860" t="s">
        <v>12679</v>
      </c>
      <c r="T860" t="s">
        <v>12680</v>
      </c>
    </row>
    <row r="861" spans="1:20" x14ac:dyDescent="0.25">
      <c r="A861" t="s">
        <v>3809</v>
      </c>
      <c r="B861" t="s">
        <v>3810</v>
      </c>
      <c r="C861" t="s">
        <v>13075</v>
      </c>
      <c r="D861" t="s">
        <v>13113</v>
      </c>
      <c r="E861" t="s">
        <v>13114</v>
      </c>
      <c r="F861" t="s">
        <v>13115</v>
      </c>
      <c r="G861" s="17">
        <v>999</v>
      </c>
      <c r="H861" s="17">
        <v>1999</v>
      </c>
      <c r="I861" s="8">
        <v>0.5</v>
      </c>
      <c r="J861" s="8" t="str">
        <f t="shared" si="76"/>
        <v>Yes</v>
      </c>
      <c r="K861" s="9">
        <v>4.3</v>
      </c>
      <c r="L861" s="9">
        <v>4</v>
      </c>
      <c r="M861" s="9">
        <f t="shared" ref="M861:M868" si="79">AVERAGEIF(F861:F2210,F861,K861:K2210)</f>
        <v>4.1750000000000007</v>
      </c>
      <c r="N861" s="4">
        <v>1777</v>
      </c>
      <c r="O861" s="4">
        <f t="shared" si="77"/>
        <v>13.568465083947766</v>
      </c>
      <c r="P861" s="18">
        <f t="shared" si="78"/>
        <v>1775223</v>
      </c>
      <c r="Q861" s="15" t="str" cm="1">
        <f t="array" ref="Q861">_xlfn.IFS(G861&lt;200,"&lt;₹200",G861&lt;=500,"₹200-₹500",G861&gt;500,"&gt;₹500")</f>
        <v>&gt;₹500</v>
      </c>
      <c r="R861" t="s">
        <v>3811</v>
      </c>
      <c r="S861" t="s">
        <v>3815</v>
      </c>
      <c r="T861" t="s">
        <v>3816</v>
      </c>
    </row>
    <row r="862" spans="1:20" x14ac:dyDescent="0.25">
      <c r="A862" t="s">
        <v>8519</v>
      </c>
      <c r="B862" t="s">
        <v>8520</v>
      </c>
      <c r="C862" t="s">
        <v>13084</v>
      </c>
      <c r="D862" t="s">
        <v>13085</v>
      </c>
      <c r="E862" t="s">
        <v>13187</v>
      </c>
      <c r="F862" t="s">
        <v>13188</v>
      </c>
      <c r="G862" s="17">
        <v>298</v>
      </c>
      <c r="H862" s="17">
        <v>999</v>
      </c>
      <c r="I862" s="8">
        <v>0.7</v>
      </c>
      <c r="J862" s="8" t="str">
        <f t="shared" si="76"/>
        <v>Yes</v>
      </c>
      <c r="K862" s="9">
        <v>4.3</v>
      </c>
      <c r="L862" s="9">
        <v>4</v>
      </c>
      <c r="M862" s="9">
        <f t="shared" si="79"/>
        <v>4.25</v>
      </c>
      <c r="N862" s="4">
        <v>1552</v>
      </c>
      <c r="O862" s="4">
        <f t="shared" si="77"/>
        <v>13.562478686846374</v>
      </c>
      <c r="P862" s="18">
        <f t="shared" si="78"/>
        <v>462496</v>
      </c>
      <c r="Q862" s="15" t="str" cm="1">
        <f t="array" ref="Q862">_xlfn.IFS(G862&lt;200,"&lt;₹200",G862&lt;=500,"₹200-₹500",G862&gt;500,"&gt;₹500")</f>
        <v>₹200-₹500</v>
      </c>
      <c r="R862" t="s">
        <v>8521</v>
      </c>
      <c r="S862" t="s">
        <v>8525</v>
      </c>
      <c r="T862" t="s">
        <v>8526</v>
      </c>
    </row>
    <row r="863" spans="1:20" x14ac:dyDescent="0.25">
      <c r="A863" t="s">
        <v>1397</v>
      </c>
      <c r="B863" t="s">
        <v>1398</v>
      </c>
      <c r="C863" t="s">
        <v>13084</v>
      </c>
      <c r="D863" t="s">
        <v>13085</v>
      </c>
      <c r="E863" t="s">
        <v>13086</v>
      </c>
      <c r="F863" t="s">
        <v>13087</v>
      </c>
      <c r="G863" s="17">
        <v>1499</v>
      </c>
      <c r="H863" s="17">
        <v>1999</v>
      </c>
      <c r="I863" s="8">
        <v>0.25</v>
      </c>
      <c r="J863" s="8" t="str">
        <f t="shared" si="76"/>
        <v>No</v>
      </c>
      <c r="K863" s="9">
        <v>4.4000000000000004</v>
      </c>
      <c r="L863" s="9">
        <v>4</v>
      </c>
      <c r="M863" s="9">
        <f t="shared" si="79"/>
        <v>4.117333333333332</v>
      </c>
      <c r="N863" s="4">
        <v>1951</v>
      </c>
      <c r="O863" s="4">
        <f t="shared" si="77"/>
        <v>13.54800221808682</v>
      </c>
      <c r="P863" s="18">
        <f t="shared" si="78"/>
        <v>2924549</v>
      </c>
      <c r="Q863" s="15" t="str" cm="1">
        <f t="array" ref="Q863">_xlfn.IFS(G863&lt;200,"&lt;₹200",G863&lt;=500,"₹200-₹500",G863&gt;500,"&gt;₹500")</f>
        <v>&gt;₹500</v>
      </c>
      <c r="R863" t="s">
        <v>1399</v>
      </c>
      <c r="S863" t="s">
        <v>1092</v>
      </c>
      <c r="T863" t="s">
        <v>1093</v>
      </c>
    </row>
    <row r="864" spans="1:20" x14ac:dyDescent="0.25">
      <c r="A864" t="s">
        <v>5600</v>
      </c>
      <c r="B864" t="s">
        <v>5601</v>
      </c>
      <c r="C864" t="s">
        <v>13084</v>
      </c>
      <c r="D864" t="s">
        <v>13085</v>
      </c>
      <c r="E864" t="s">
        <v>13136</v>
      </c>
      <c r="F864" t="s">
        <v>13144</v>
      </c>
      <c r="G864" s="17">
        <v>449</v>
      </c>
      <c r="H864" s="17">
        <v>999</v>
      </c>
      <c r="I864" s="8">
        <v>0.55000000000000004</v>
      </c>
      <c r="J864" s="8" t="str">
        <f t="shared" si="76"/>
        <v>Yes</v>
      </c>
      <c r="K864" s="9">
        <v>4</v>
      </c>
      <c r="L864" s="9">
        <v>4</v>
      </c>
      <c r="M864" s="9">
        <f t="shared" si="79"/>
        <v>4.0749999999999993</v>
      </c>
      <c r="N864" s="4">
        <v>2102</v>
      </c>
      <c r="O864" s="4">
        <f t="shared" si="77"/>
        <v>13.540570036196756</v>
      </c>
      <c r="P864" s="18">
        <f t="shared" si="78"/>
        <v>943798</v>
      </c>
      <c r="Q864" s="15" t="str" cm="1">
        <f t="array" ref="Q864">_xlfn.IFS(G864&lt;200,"&lt;₹200",G864&lt;=500,"₹200-₹500",G864&gt;500,"&gt;₹500")</f>
        <v>₹200-₹500</v>
      </c>
      <c r="R864" t="s">
        <v>5602</v>
      </c>
      <c r="S864" t="s">
        <v>5606</v>
      </c>
      <c r="T864" t="s">
        <v>5607</v>
      </c>
    </row>
    <row r="865" spans="1:20" x14ac:dyDescent="0.25">
      <c r="A865" t="s">
        <v>8730</v>
      </c>
      <c r="B865" t="s">
        <v>8731</v>
      </c>
      <c r="C865" t="s">
        <v>13156</v>
      </c>
      <c r="D865" t="s">
        <v>13250</v>
      </c>
      <c r="E865" t="s">
        <v>13251</v>
      </c>
      <c r="F865" t="s">
        <v>13251</v>
      </c>
      <c r="G865" s="17">
        <v>6549</v>
      </c>
      <c r="H865" s="17">
        <v>13999</v>
      </c>
      <c r="I865" s="8">
        <v>0.53</v>
      </c>
      <c r="J865" s="8" t="str">
        <f t="shared" si="76"/>
        <v>Yes</v>
      </c>
      <c r="K865" s="9">
        <v>4</v>
      </c>
      <c r="L865" s="9">
        <v>4</v>
      </c>
      <c r="M865" s="9">
        <f t="shared" si="79"/>
        <v>3.9</v>
      </c>
      <c r="N865" s="4">
        <v>2961</v>
      </c>
      <c r="O865" s="4">
        <f t="shared" si="77"/>
        <v>13.539181711322239</v>
      </c>
      <c r="P865" s="18">
        <f t="shared" si="78"/>
        <v>19391589</v>
      </c>
      <c r="Q865" s="15" t="str" cm="1">
        <f t="array" ref="Q865">_xlfn.IFS(G865&lt;200,"&lt;₹200",G865&lt;=500,"₹200-₹500",G865&gt;500,"&gt;₹500")</f>
        <v>&gt;₹500</v>
      </c>
      <c r="R865" t="s">
        <v>8733</v>
      </c>
      <c r="S865" t="s">
        <v>8737</v>
      </c>
      <c r="T865" t="s">
        <v>8738</v>
      </c>
    </row>
    <row r="866" spans="1:20" x14ac:dyDescent="0.25">
      <c r="A866" t="s">
        <v>8431</v>
      </c>
      <c r="B866" t="s">
        <v>8432</v>
      </c>
      <c r="C866" t="s">
        <v>13084</v>
      </c>
      <c r="D866" t="s">
        <v>13168</v>
      </c>
      <c r="E866" t="s">
        <v>13222</v>
      </c>
      <c r="F866" t="s">
        <v>13227</v>
      </c>
      <c r="G866" s="17">
        <v>8349</v>
      </c>
      <c r="H866" s="17">
        <v>9625</v>
      </c>
      <c r="I866" s="8">
        <v>0.13</v>
      </c>
      <c r="J866" s="8" t="str">
        <f t="shared" si="76"/>
        <v>No</v>
      </c>
      <c r="K866" s="9">
        <v>3.8</v>
      </c>
      <c r="L866" s="9">
        <v>4</v>
      </c>
      <c r="M866" s="9">
        <f t="shared" si="79"/>
        <v>3.8</v>
      </c>
      <c r="N866" s="4">
        <v>3652</v>
      </c>
      <c r="O866" s="4">
        <f t="shared" si="77"/>
        <v>13.538068754405282</v>
      </c>
      <c r="P866" s="18">
        <f t="shared" si="78"/>
        <v>30490548</v>
      </c>
      <c r="Q866" s="15" t="str" cm="1">
        <f t="array" ref="Q866">_xlfn.IFS(G866&lt;200,"&lt;₹200",G866&lt;=500,"₹200-₹500",G866&gt;500,"&gt;₹500")</f>
        <v>&gt;₹500</v>
      </c>
      <c r="R866" t="s">
        <v>8433</v>
      </c>
      <c r="S866" t="s">
        <v>8437</v>
      </c>
      <c r="T866" t="s">
        <v>8438</v>
      </c>
    </row>
    <row r="867" spans="1:20" x14ac:dyDescent="0.25">
      <c r="A867" t="s">
        <v>1086</v>
      </c>
      <c r="B867" t="s">
        <v>1087</v>
      </c>
      <c r="C867" t="s">
        <v>13084</v>
      </c>
      <c r="D867" t="s">
        <v>13085</v>
      </c>
      <c r="E867" t="s">
        <v>13086</v>
      </c>
      <c r="F867" t="s">
        <v>13087</v>
      </c>
      <c r="G867" s="17">
        <v>1599</v>
      </c>
      <c r="H867" s="17">
        <v>1999</v>
      </c>
      <c r="I867" s="8">
        <v>0.2</v>
      </c>
      <c r="J867" s="8" t="str">
        <f t="shared" si="76"/>
        <v>No</v>
      </c>
      <c r="K867" s="9">
        <v>4.4000000000000004</v>
      </c>
      <c r="L867" s="9">
        <v>4</v>
      </c>
      <c r="M867" s="9">
        <f t="shared" si="79"/>
        <v>4.1135135135135128</v>
      </c>
      <c r="N867" s="4">
        <v>1951</v>
      </c>
      <c r="O867" s="4">
        <f t="shared" si="77"/>
        <v>13.535433178079144</v>
      </c>
      <c r="P867" s="18">
        <f t="shared" si="78"/>
        <v>3119649</v>
      </c>
      <c r="Q867" s="15" t="str" cm="1">
        <f t="array" ref="Q867">_xlfn.IFS(G867&lt;200,"&lt;₹200",G867&lt;=500,"₹200-₹500",G867&gt;500,"&gt;₹500")</f>
        <v>&gt;₹500</v>
      </c>
      <c r="R867" t="s">
        <v>1088</v>
      </c>
      <c r="S867" t="s">
        <v>1092</v>
      </c>
      <c r="T867" t="s">
        <v>1093</v>
      </c>
    </row>
    <row r="868" spans="1:20" x14ac:dyDescent="0.25">
      <c r="A868" t="s">
        <v>10011</v>
      </c>
      <c r="B868" t="s">
        <v>10012</v>
      </c>
      <c r="C868" t="s">
        <v>13156</v>
      </c>
      <c r="D868" t="s">
        <v>13250</v>
      </c>
      <c r="E868" t="s">
        <v>13263</v>
      </c>
      <c r="F868" t="s">
        <v>13265</v>
      </c>
      <c r="G868" s="17">
        <v>6990</v>
      </c>
      <c r="H868" s="17">
        <v>14290</v>
      </c>
      <c r="I868" s="8">
        <v>0.51</v>
      </c>
      <c r="J868" s="8" t="str">
        <f t="shared" si="76"/>
        <v>Yes</v>
      </c>
      <c r="K868" s="9">
        <v>4.4000000000000004</v>
      </c>
      <c r="L868" s="9">
        <v>4</v>
      </c>
      <c r="M868" s="9">
        <f t="shared" si="79"/>
        <v>4.166666666666667</v>
      </c>
      <c r="N868" s="4">
        <v>1771</v>
      </c>
      <c r="O868" s="4">
        <f t="shared" si="77"/>
        <v>13.535265489795968</v>
      </c>
      <c r="P868" s="18">
        <f t="shared" si="78"/>
        <v>12379290</v>
      </c>
      <c r="Q868" s="15" t="str" cm="1">
        <f t="array" ref="Q868">_xlfn.IFS(G868&lt;200,"&lt;₹200",G868&lt;=500,"₹200-₹500",G868&gt;500,"&gt;₹500")</f>
        <v>&gt;₹500</v>
      </c>
      <c r="R868" t="s">
        <v>10013</v>
      </c>
      <c r="S868" t="s">
        <v>10017</v>
      </c>
      <c r="T868" t="s">
        <v>10018</v>
      </c>
    </row>
    <row r="869" spans="1:20" x14ac:dyDescent="0.25">
      <c r="A869" t="s">
        <v>12944</v>
      </c>
      <c r="B869" t="s">
        <v>12945</v>
      </c>
      <c r="C869" t="s">
        <v>13156</v>
      </c>
      <c r="D869" t="s">
        <v>13247</v>
      </c>
      <c r="E869" t="s">
        <v>13248</v>
      </c>
      <c r="F869" t="s">
        <v>13249</v>
      </c>
      <c r="G869" s="17">
        <v>2695</v>
      </c>
      <c r="H869" s="17">
        <v>2695</v>
      </c>
      <c r="I869" s="8">
        <v>0</v>
      </c>
      <c r="J869" s="8" t="str">
        <f t="shared" si="76"/>
        <v>No</v>
      </c>
      <c r="K869" s="9">
        <v>4.4000000000000004</v>
      </c>
      <c r="L869" s="9">
        <v>4</v>
      </c>
      <c r="M869" s="9">
        <f>AVERAGEIF(F869:F2219,F869,K869:K2219)</f>
        <v>3.9764705882352938</v>
      </c>
      <c r="N869" s="4">
        <v>2518</v>
      </c>
      <c r="O869" s="4">
        <f t="shared" si="77"/>
        <v>13.524883771933672</v>
      </c>
      <c r="P869" s="18">
        <f t="shared" si="78"/>
        <v>6786010</v>
      </c>
      <c r="Q869" s="15" t="str" cm="1">
        <f t="array" ref="Q869">_xlfn.IFS(G869&lt;200,"&lt;₹200",G869&lt;=500,"₹200-₹500",G869&gt;500,"&gt;₹500")</f>
        <v>&gt;₹500</v>
      </c>
      <c r="R869" t="s">
        <v>12946</v>
      </c>
      <c r="S869" t="s">
        <v>12950</v>
      </c>
      <c r="T869" t="s">
        <v>12951</v>
      </c>
    </row>
    <row r="870" spans="1:20" x14ac:dyDescent="0.25">
      <c r="A870" t="s">
        <v>4077</v>
      </c>
      <c r="B870" t="s">
        <v>4078</v>
      </c>
      <c r="C870" t="s">
        <v>13075</v>
      </c>
      <c r="D870" t="s">
        <v>13113</v>
      </c>
      <c r="E870" t="s">
        <v>13117</v>
      </c>
      <c r="F870" t="s">
        <v>13118</v>
      </c>
      <c r="G870" s="17">
        <v>13999</v>
      </c>
      <c r="H870" s="17">
        <v>15999</v>
      </c>
      <c r="I870" s="8">
        <v>0.13</v>
      </c>
      <c r="J870" s="8" t="str">
        <f t="shared" si="76"/>
        <v>No</v>
      </c>
      <c r="K870" s="9">
        <v>3.9</v>
      </c>
      <c r="L870" s="9">
        <v>4</v>
      </c>
      <c r="M870" s="9">
        <f>AVERAGEIF(F870:F2219,F870,K870:K2219)</f>
        <v>4.0714285714285712</v>
      </c>
      <c r="N870" s="4">
        <v>2180</v>
      </c>
      <c r="O870" s="4">
        <f t="shared" si="77"/>
        <v>13.593098066998992</v>
      </c>
      <c r="P870" s="18">
        <f t="shared" si="78"/>
        <v>30517820</v>
      </c>
      <c r="Q870" s="15" t="str" cm="1">
        <f t="array" ref="Q870">_xlfn.IFS(G870&lt;200,"&lt;₹200",G870&lt;=500,"₹200-₹500",G870&gt;500,"&gt;₹500")</f>
        <v>&gt;₹500</v>
      </c>
      <c r="R870" t="s">
        <v>4079</v>
      </c>
      <c r="S870" t="s">
        <v>4083</v>
      </c>
      <c r="T870" t="s">
        <v>4084</v>
      </c>
    </row>
    <row r="871" spans="1:20" x14ac:dyDescent="0.25">
      <c r="A871" t="s">
        <v>12009</v>
      </c>
      <c r="B871" t="s">
        <v>12010</v>
      </c>
      <c r="C871" t="s">
        <v>13156</v>
      </c>
      <c r="D871" t="s">
        <v>13247</v>
      </c>
      <c r="E871" t="s">
        <v>13248</v>
      </c>
      <c r="F871" t="s">
        <v>13256</v>
      </c>
      <c r="G871" s="17">
        <v>295</v>
      </c>
      <c r="H871" s="17">
        <v>599</v>
      </c>
      <c r="I871" s="8">
        <v>0.51</v>
      </c>
      <c r="J871" s="8" t="str">
        <f t="shared" si="76"/>
        <v>Yes</v>
      </c>
      <c r="K871" s="9">
        <v>4</v>
      </c>
      <c r="L871" s="9">
        <v>4</v>
      </c>
      <c r="M871" s="9">
        <f>AVERAGEIF(F871:F2221,F871,K871:K2221)</f>
        <v>4.2000000000000011</v>
      </c>
      <c r="N871" s="4">
        <v>1644</v>
      </c>
      <c r="O871" s="4">
        <f t="shared" si="77"/>
        <v>13.507896789601174</v>
      </c>
      <c r="P871" s="18">
        <f t="shared" si="78"/>
        <v>484980</v>
      </c>
      <c r="Q871" s="15" t="str" cm="1">
        <f t="array" ref="Q871">_xlfn.IFS(G871&lt;200,"&lt;₹200",G871&lt;=500,"₹200-₹500",G871&gt;500,"&gt;₹500")</f>
        <v>₹200-₹500</v>
      </c>
      <c r="R871" t="s">
        <v>12011</v>
      </c>
      <c r="S871" t="s">
        <v>12015</v>
      </c>
      <c r="T871" t="s">
        <v>12016</v>
      </c>
    </row>
    <row r="872" spans="1:20" x14ac:dyDescent="0.25">
      <c r="A872" t="s">
        <v>312</v>
      </c>
      <c r="B872" t="s">
        <v>313</v>
      </c>
      <c r="C872" t="s">
        <v>13084</v>
      </c>
      <c r="D872" t="s">
        <v>13085</v>
      </c>
      <c r="E872" t="s">
        <v>13086</v>
      </c>
      <c r="F872" t="s">
        <v>13087</v>
      </c>
      <c r="G872" s="17">
        <v>179</v>
      </c>
      <c r="H872" s="17">
        <v>499</v>
      </c>
      <c r="I872" s="8">
        <v>0.64</v>
      </c>
      <c r="J872" s="8" t="str">
        <f t="shared" si="76"/>
        <v>Yes</v>
      </c>
      <c r="K872" s="9">
        <v>4</v>
      </c>
      <c r="L872" s="9">
        <v>4</v>
      </c>
      <c r="M872" s="9">
        <f t="shared" ref="M872:M887" si="80">AVERAGEIF(F872:F2221,F872,K872:K2221)</f>
        <v>4.10958904109589</v>
      </c>
      <c r="N872" s="4">
        <v>1934</v>
      </c>
      <c r="O872" s="4">
        <f t="shared" si="77"/>
        <v>13.506908093239437</v>
      </c>
      <c r="P872" s="18">
        <f t="shared" si="78"/>
        <v>346186</v>
      </c>
      <c r="Q872" s="15" t="str" cm="1">
        <f t="array" ref="Q872">_xlfn.IFS(G872&lt;200,"&lt;₹200",G872&lt;=500,"₹200-₹500",G872&gt;500,"&gt;₹500")</f>
        <v>&lt;₹200</v>
      </c>
      <c r="R872" t="s">
        <v>314</v>
      </c>
      <c r="S872" t="s">
        <v>13025</v>
      </c>
      <c r="T872" t="s">
        <v>13026</v>
      </c>
    </row>
    <row r="873" spans="1:20" x14ac:dyDescent="0.25">
      <c r="A873" t="s">
        <v>7569</v>
      </c>
      <c r="B873" t="s">
        <v>7570</v>
      </c>
      <c r="C873" t="s">
        <v>13084</v>
      </c>
      <c r="D873" t="s">
        <v>13085</v>
      </c>
      <c r="E873" t="s">
        <v>13196</v>
      </c>
      <c r="F873" t="s">
        <v>13223</v>
      </c>
      <c r="G873" s="17">
        <v>649</v>
      </c>
      <c r="H873" s="17">
        <v>999</v>
      </c>
      <c r="I873" s="8">
        <v>0.35</v>
      </c>
      <c r="J873" s="8" t="str">
        <f t="shared" si="76"/>
        <v>No</v>
      </c>
      <c r="K873" s="9">
        <v>3.5</v>
      </c>
      <c r="L873" s="9">
        <v>4</v>
      </c>
      <c r="M873" s="9">
        <f t="shared" si="80"/>
        <v>3.5</v>
      </c>
      <c r="N873" s="4">
        <v>7222</v>
      </c>
      <c r="O873" s="4">
        <f t="shared" si="77"/>
        <v>13.50551165201102</v>
      </c>
      <c r="P873" s="18">
        <f t="shared" si="78"/>
        <v>4687078</v>
      </c>
      <c r="Q873" s="15" t="str" cm="1">
        <f t="array" ref="Q873">_xlfn.IFS(G873&lt;200,"&lt;₹200",G873&lt;=500,"₹200-₹500",G873&gt;500,"&gt;₹500")</f>
        <v>&gt;₹500</v>
      </c>
      <c r="R873" t="s">
        <v>7572</v>
      </c>
      <c r="S873" t="s">
        <v>7576</v>
      </c>
      <c r="T873" t="s">
        <v>7577</v>
      </c>
    </row>
    <row r="874" spans="1:20" x14ac:dyDescent="0.25">
      <c r="A874" t="s">
        <v>10880</v>
      </c>
      <c r="B874" t="s">
        <v>10881</v>
      </c>
      <c r="C874" t="s">
        <v>13156</v>
      </c>
      <c r="D874" t="s">
        <v>13247</v>
      </c>
      <c r="E874" t="s">
        <v>13254</v>
      </c>
      <c r="F874" t="s">
        <v>13255</v>
      </c>
      <c r="G874" s="17">
        <v>2903</v>
      </c>
      <c r="H874" s="17">
        <v>3295</v>
      </c>
      <c r="I874" s="8">
        <v>0.12</v>
      </c>
      <c r="J874" s="8" t="str">
        <f t="shared" si="76"/>
        <v>No</v>
      </c>
      <c r="K874" s="9">
        <v>4.3</v>
      </c>
      <c r="L874" s="9">
        <v>4</v>
      </c>
      <c r="M874" s="9">
        <f t="shared" si="80"/>
        <v>4.0124999999999993</v>
      </c>
      <c r="N874" s="4">
        <v>2299</v>
      </c>
      <c r="O874" s="4">
        <f t="shared" si="77"/>
        <v>13.48893294202059</v>
      </c>
      <c r="P874" s="18">
        <f t="shared" si="78"/>
        <v>6673997</v>
      </c>
      <c r="Q874" s="15" t="str" cm="1">
        <f t="array" ref="Q874">_xlfn.IFS(G874&lt;200,"&lt;₹200",G874&lt;=500,"₹200-₹500",G874&gt;500,"&gt;₹500")</f>
        <v>&gt;₹500</v>
      </c>
      <c r="R874" t="s">
        <v>10882</v>
      </c>
      <c r="S874" t="s">
        <v>10886</v>
      </c>
      <c r="T874" t="s">
        <v>10887</v>
      </c>
    </row>
    <row r="875" spans="1:20" x14ac:dyDescent="0.25">
      <c r="A875" t="s">
        <v>7873</v>
      </c>
      <c r="B875" t="s">
        <v>7874</v>
      </c>
      <c r="C875" t="s">
        <v>13084</v>
      </c>
      <c r="D875" t="s">
        <v>13168</v>
      </c>
      <c r="E875" t="s">
        <v>13169</v>
      </c>
      <c r="F875" t="s">
        <v>13235</v>
      </c>
      <c r="G875" s="17">
        <v>549</v>
      </c>
      <c r="H875" s="17">
        <v>1999</v>
      </c>
      <c r="I875" s="8">
        <v>0.73</v>
      </c>
      <c r="J875" s="8" t="str">
        <f t="shared" si="76"/>
        <v>Yes</v>
      </c>
      <c r="K875" s="9">
        <v>4.3</v>
      </c>
      <c r="L875" s="9">
        <v>4</v>
      </c>
      <c r="M875" s="9">
        <f t="shared" si="80"/>
        <v>4.3</v>
      </c>
      <c r="N875" s="4">
        <v>1367</v>
      </c>
      <c r="O875" s="4">
        <f t="shared" si="77"/>
        <v>13.485170218751618</v>
      </c>
      <c r="P875" s="18">
        <f t="shared" si="78"/>
        <v>750483</v>
      </c>
      <c r="Q875" s="15" t="str" cm="1">
        <f t="array" ref="Q875">_xlfn.IFS(G875&lt;200,"&lt;₹200",G875&lt;=500,"₹200-₹500",G875&gt;500,"&gt;₹500")</f>
        <v>&gt;₹500</v>
      </c>
      <c r="R875" t="s">
        <v>7876</v>
      </c>
      <c r="S875" t="s">
        <v>7880</v>
      </c>
      <c r="T875" t="s">
        <v>7881</v>
      </c>
    </row>
    <row r="876" spans="1:20" x14ac:dyDescent="0.25">
      <c r="A876" t="s">
        <v>2936</v>
      </c>
      <c r="B876" t="s">
        <v>2937</v>
      </c>
      <c r="C876" t="s">
        <v>13084</v>
      </c>
      <c r="D876" t="s">
        <v>13085</v>
      </c>
      <c r="E876" t="s">
        <v>13086</v>
      </c>
      <c r="F876" t="s">
        <v>13087</v>
      </c>
      <c r="G876" s="17">
        <v>299</v>
      </c>
      <c r="H876" s="17">
        <v>799</v>
      </c>
      <c r="I876" s="8">
        <v>0.63</v>
      </c>
      <c r="J876" s="8" t="str">
        <f t="shared" si="76"/>
        <v>Yes</v>
      </c>
      <c r="K876" s="9">
        <v>4.3</v>
      </c>
      <c r="L876" s="9">
        <v>4</v>
      </c>
      <c r="M876" s="9">
        <f t="shared" si="80"/>
        <v>4.1111111111111107</v>
      </c>
      <c r="N876" s="4">
        <v>1902</v>
      </c>
      <c r="O876" s="4">
        <f t="shared" si="77"/>
        <v>13.482137240735527</v>
      </c>
      <c r="P876" s="18">
        <f t="shared" si="78"/>
        <v>568698</v>
      </c>
      <c r="Q876" s="15" t="str" cm="1">
        <f t="array" ref="Q876">_xlfn.IFS(G876&lt;200,"&lt;₹200",G876&lt;=500,"₹200-₹500",G876&gt;500,"&gt;₹500")</f>
        <v>₹200-₹500</v>
      </c>
      <c r="R876" t="s">
        <v>2938</v>
      </c>
      <c r="S876" t="s">
        <v>2942</v>
      </c>
      <c r="T876" t="s">
        <v>2943</v>
      </c>
    </row>
    <row r="877" spans="1:20" x14ac:dyDescent="0.25">
      <c r="A877" t="s">
        <v>4312</v>
      </c>
      <c r="B877" t="s">
        <v>4313</v>
      </c>
      <c r="C877" t="s">
        <v>13075</v>
      </c>
      <c r="D877" t="s">
        <v>13113</v>
      </c>
      <c r="E877" t="s">
        <v>13114</v>
      </c>
      <c r="F877" t="s">
        <v>13128</v>
      </c>
      <c r="G877" s="17">
        <v>99</v>
      </c>
      <c r="H877" s="17">
        <v>499</v>
      </c>
      <c r="I877" s="8">
        <v>0.8</v>
      </c>
      <c r="J877" s="8" t="str">
        <f t="shared" si="76"/>
        <v>Yes</v>
      </c>
      <c r="K877" s="9">
        <v>4.0999999999999996</v>
      </c>
      <c r="L877" s="9">
        <v>4</v>
      </c>
      <c r="M877" s="9">
        <f t="shared" si="80"/>
        <v>3.9749999999999996</v>
      </c>
      <c r="N877" s="4">
        <v>2451</v>
      </c>
      <c r="O877" s="4">
        <f t="shared" si="77"/>
        <v>13.473343851739349</v>
      </c>
      <c r="P877" s="18">
        <f t="shared" si="78"/>
        <v>242649</v>
      </c>
      <c r="Q877" s="15" t="str" cm="1">
        <f t="array" ref="Q877">_xlfn.IFS(G877&lt;200,"&lt;₹200",G877&lt;=500,"₹200-₹500",G877&gt;500,"&gt;₹500")</f>
        <v>&lt;₹200</v>
      </c>
      <c r="R877" t="s">
        <v>4314</v>
      </c>
      <c r="S877" t="s">
        <v>4318</v>
      </c>
      <c r="T877" t="s">
        <v>4319</v>
      </c>
    </row>
    <row r="878" spans="1:20" x14ac:dyDescent="0.25">
      <c r="A878" t="s">
        <v>10559</v>
      </c>
      <c r="B878" t="s">
        <v>10560</v>
      </c>
      <c r="C878" t="s">
        <v>13156</v>
      </c>
      <c r="D878" t="s">
        <v>13247</v>
      </c>
      <c r="E878" t="s">
        <v>13248</v>
      </c>
      <c r="F878" t="s">
        <v>13273</v>
      </c>
      <c r="G878" s="17">
        <v>1052</v>
      </c>
      <c r="H878" s="17">
        <v>1790</v>
      </c>
      <c r="I878" s="8">
        <v>0.41</v>
      </c>
      <c r="J878" s="8" t="str">
        <f t="shared" si="76"/>
        <v>No</v>
      </c>
      <c r="K878" s="9">
        <v>4.3</v>
      </c>
      <c r="L878" s="9">
        <v>4</v>
      </c>
      <c r="M878" s="9">
        <f t="shared" si="80"/>
        <v>4.2666666666666657</v>
      </c>
      <c r="N878" s="4">
        <v>1404</v>
      </c>
      <c r="O878" s="4">
        <f t="shared" si="77"/>
        <v>13.43008565009535</v>
      </c>
      <c r="P878" s="18">
        <f t="shared" si="78"/>
        <v>1477008</v>
      </c>
      <c r="Q878" s="15" t="str" cm="1">
        <f t="array" ref="Q878">_xlfn.IFS(G878&lt;200,"&lt;₹200",G878&lt;=500,"₹200-₹500",G878&gt;500,"&gt;₹500")</f>
        <v>&gt;₹500</v>
      </c>
      <c r="R878" t="s">
        <v>10561</v>
      </c>
      <c r="S878" t="s">
        <v>10565</v>
      </c>
      <c r="T878" t="s">
        <v>10566</v>
      </c>
    </row>
    <row r="879" spans="1:20" x14ac:dyDescent="0.25">
      <c r="A879" t="s">
        <v>8957</v>
      </c>
      <c r="B879" t="s">
        <v>8958</v>
      </c>
      <c r="C879" t="s">
        <v>13156</v>
      </c>
      <c r="D879" t="s">
        <v>13250</v>
      </c>
      <c r="E879" t="s">
        <v>13251</v>
      </c>
      <c r="F879" t="s">
        <v>13252</v>
      </c>
      <c r="G879" s="17">
        <v>2499</v>
      </c>
      <c r="H879" s="17">
        <v>3945</v>
      </c>
      <c r="I879" s="8">
        <v>0.37</v>
      </c>
      <c r="J879" s="8" t="str">
        <f t="shared" si="76"/>
        <v>No</v>
      </c>
      <c r="K879" s="9">
        <v>3.8</v>
      </c>
      <c r="L879" s="9">
        <v>4</v>
      </c>
      <c r="M879" s="9">
        <f t="shared" si="80"/>
        <v>3.9052631578947361</v>
      </c>
      <c r="N879" s="4">
        <v>2732</v>
      </c>
      <c r="O879" s="4">
        <f t="shared" si="77"/>
        <v>13.420982140610283</v>
      </c>
      <c r="P879" s="18">
        <f t="shared" si="78"/>
        <v>6827268</v>
      </c>
      <c r="Q879" s="15" t="str" cm="1">
        <f t="array" ref="Q879">_xlfn.IFS(G879&lt;200,"&lt;₹200",G879&lt;=500,"₹200-₹500",G879&gt;500,"&gt;₹500")</f>
        <v>&gt;₹500</v>
      </c>
      <c r="R879" t="s">
        <v>8959</v>
      </c>
      <c r="S879" t="s">
        <v>8963</v>
      </c>
      <c r="T879" t="s">
        <v>8964</v>
      </c>
    </row>
    <row r="880" spans="1:20" x14ac:dyDescent="0.25">
      <c r="A880" t="s">
        <v>5378</v>
      </c>
      <c r="B880" t="s">
        <v>5379</v>
      </c>
      <c r="C880" t="s">
        <v>13075</v>
      </c>
      <c r="D880" t="s">
        <v>13122</v>
      </c>
      <c r="E880" t="s">
        <v>13123</v>
      </c>
      <c r="F880" t="s">
        <v>13124</v>
      </c>
      <c r="G880" s="17">
        <v>999</v>
      </c>
      <c r="H880" s="17">
        <v>4499</v>
      </c>
      <c r="I880" s="8">
        <v>0.78</v>
      </c>
      <c r="J880" s="8" t="str">
        <f t="shared" si="76"/>
        <v>Yes</v>
      </c>
      <c r="K880" s="9">
        <v>3.8</v>
      </c>
      <c r="L880" s="9">
        <v>4</v>
      </c>
      <c r="M880" s="9">
        <f t="shared" si="80"/>
        <v>3.7727272727272734</v>
      </c>
      <c r="N880" s="4">
        <v>3390</v>
      </c>
      <c r="O880" s="4">
        <f t="shared" si="77"/>
        <v>13.318963934162783</v>
      </c>
      <c r="P880" s="18">
        <f t="shared" si="78"/>
        <v>3386610</v>
      </c>
      <c r="Q880" s="15" t="str" cm="1">
        <f t="array" ref="Q880">_xlfn.IFS(G880&lt;200,"&lt;₹200",G880&lt;=500,"₹200-₹500",G880&gt;500,"&gt;₹500")</f>
        <v>&gt;₹500</v>
      </c>
      <c r="R880" t="s">
        <v>5380</v>
      </c>
      <c r="S880" t="s">
        <v>5384</v>
      </c>
      <c r="T880" t="s">
        <v>5385</v>
      </c>
    </row>
    <row r="881" spans="1:20" x14ac:dyDescent="0.25">
      <c r="A881" t="s">
        <v>9446</v>
      </c>
      <c r="B881" t="s">
        <v>9447</v>
      </c>
      <c r="C881" t="s">
        <v>13156</v>
      </c>
      <c r="D881" t="s">
        <v>13247</v>
      </c>
      <c r="E881" t="s">
        <v>13248</v>
      </c>
      <c r="F881" t="s">
        <v>13249</v>
      </c>
      <c r="G881" s="17">
        <v>1345</v>
      </c>
      <c r="H881" s="17">
        <v>1750</v>
      </c>
      <c r="I881" s="8">
        <v>0.23</v>
      </c>
      <c r="J881" s="8" t="str">
        <f t="shared" si="76"/>
        <v>No</v>
      </c>
      <c r="K881" s="9">
        <v>3.8</v>
      </c>
      <c r="L881" s="9">
        <v>4</v>
      </c>
      <c r="M881" s="9">
        <f t="shared" si="80"/>
        <v>3.9499999999999993</v>
      </c>
      <c r="N881" s="4">
        <v>2466</v>
      </c>
      <c r="O881" s="4">
        <f t="shared" si="77"/>
        <v>13.399068140484456</v>
      </c>
      <c r="P881" s="18">
        <f t="shared" si="78"/>
        <v>3316770</v>
      </c>
      <c r="Q881" s="15" t="str" cm="1">
        <f t="array" ref="Q881">_xlfn.IFS(G881&lt;200,"&lt;₹200",G881&lt;=500,"₹200-₹500",G881&gt;500,"&gt;₹500")</f>
        <v>&gt;₹500</v>
      </c>
      <c r="R881" t="s">
        <v>9448</v>
      </c>
      <c r="S881" t="s">
        <v>9452</v>
      </c>
      <c r="T881" t="s">
        <v>9453</v>
      </c>
    </row>
    <row r="882" spans="1:20" x14ac:dyDescent="0.25">
      <c r="A882" t="s">
        <v>2590</v>
      </c>
      <c r="B882" t="s">
        <v>2591</v>
      </c>
      <c r="C882" t="s">
        <v>13075</v>
      </c>
      <c r="D882" t="s">
        <v>13091</v>
      </c>
      <c r="E882" t="s">
        <v>13093</v>
      </c>
      <c r="F882" t="s">
        <v>13094</v>
      </c>
      <c r="G882" s="17">
        <v>29999</v>
      </c>
      <c r="H882" s="17">
        <v>50999</v>
      </c>
      <c r="I882" s="8">
        <v>0.41</v>
      </c>
      <c r="J882" s="8" t="str">
        <f t="shared" si="76"/>
        <v>No</v>
      </c>
      <c r="K882" s="9">
        <v>4.4000000000000004</v>
      </c>
      <c r="L882" s="9">
        <v>4</v>
      </c>
      <c r="M882" s="9">
        <f t="shared" si="80"/>
        <v>4.1428571428571423</v>
      </c>
      <c r="N882" s="4">
        <v>1712</v>
      </c>
      <c r="O882" s="4">
        <f t="shared" si="77"/>
        <v>13.396994789428541</v>
      </c>
      <c r="P882" s="18">
        <f t="shared" si="78"/>
        <v>51358288</v>
      </c>
      <c r="Q882" s="15" t="str" cm="1">
        <f t="array" ref="Q882">_xlfn.IFS(G882&lt;200,"&lt;₹200",G882&lt;=500,"₹200-₹500",G882&gt;500,"&gt;₹500")</f>
        <v>&gt;₹500</v>
      </c>
      <c r="R882" t="s">
        <v>2592</v>
      </c>
      <c r="S882" t="s">
        <v>2596</v>
      </c>
      <c r="T882" t="s">
        <v>2597</v>
      </c>
    </row>
    <row r="883" spans="1:20" x14ac:dyDescent="0.25">
      <c r="A883" t="s">
        <v>5973</v>
      </c>
      <c r="B883" t="s">
        <v>5974</v>
      </c>
      <c r="C883" t="s">
        <v>13075</v>
      </c>
      <c r="D883" t="s">
        <v>13122</v>
      </c>
      <c r="E883" t="s">
        <v>13123</v>
      </c>
      <c r="F883" t="s">
        <v>13124</v>
      </c>
      <c r="G883" s="17">
        <v>1799</v>
      </c>
      <c r="H883" s="17">
        <v>3999</v>
      </c>
      <c r="I883" s="8">
        <v>0.55000000000000004</v>
      </c>
      <c r="J883" s="8" t="str">
        <f t="shared" si="76"/>
        <v>Yes</v>
      </c>
      <c r="K883" s="9">
        <v>3.9</v>
      </c>
      <c r="L883" s="9">
        <v>4</v>
      </c>
      <c r="M883" s="9">
        <f t="shared" si="80"/>
        <v>3.7700000000000005</v>
      </c>
      <c r="N883" s="4">
        <v>3517</v>
      </c>
      <c r="O883" s="4">
        <f t="shared" si="77"/>
        <v>13.36953529840784</v>
      </c>
      <c r="P883" s="18">
        <f t="shared" si="78"/>
        <v>6327083</v>
      </c>
      <c r="Q883" s="15" t="str" cm="1">
        <f t="array" ref="Q883">_xlfn.IFS(G883&lt;200,"&lt;₹200",G883&lt;=500,"₹200-₹500",G883&gt;500,"&gt;₹500")</f>
        <v>&gt;₹500</v>
      </c>
      <c r="R883" t="s">
        <v>5975</v>
      </c>
      <c r="S883" t="s">
        <v>5979</v>
      </c>
      <c r="T883" t="s">
        <v>5980</v>
      </c>
    </row>
    <row r="884" spans="1:20" x14ac:dyDescent="0.25">
      <c r="A884" t="s">
        <v>8625</v>
      </c>
      <c r="B884" t="s">
        <v>8626</v>
      </c>
      <c r="C884" t="s">
        <v>13156</v>
      </c>
      <c r="D884" t="s">
        <v>13250</v>
      </c>
      <c r="E884" t="s">
        <v>13251</v>
      </c>
      <c r="F884" t="s">
        <v>13252</v>
      </c>
      <c r="G884" s="17">
        <v>1399</v>
      </c>
      <c r="H884" s="17">
        <v>1549</v>
      </c>
      <c r="I884" s="8">
        <v>0.1</v>
      </c>
      <c r="J884" s="8" t="str">
        <f t="shared" si="76"/>
        <v>No</v>
      </c>
      <c r="K884" s="9">
        <v>3.9</v>
      </c>
      <c r="L884" s="9">
        <v>4</v>
      </c>
      <c r="M884" s="9">
        <f t="shared" si="80"/>
        <v>3.9111111111111105</v>
      </c>
      <c r="N884" s="4">
        <v>2602</v>
      </c>
      <c r="O884" s="4">
        <f t="shared" si="77"/>
        <v>13.358298968605007</v>
      </c>
      <c r="P884" s="18">
        <f t="shared" si="78"/>
        <v>3640198</v>
      </c>
      <c r="Q884" s="15" t="str" cm="1">
        <f t="array" ref="Q884">_xlfn.IFS(G884&lt;200,"&lt;₹200",G884&lt;=500,"₹200-₹500",G884&gt;500,"&gt;₹500")</f>
        <v>&gt;₹500</v>
      </c>
      <c r="R884" t="s">
        <v>8627</v>
      </c>
      <c r="S884" t="s">
        <v>8631</v>
      </c>
      <c r="T884" t="s">
        <v>8632</v>
      </c>
    </row>
    <row r="885" spans="1:20" x14ac:dyDescent="0.25">
      <c r="A885" t="s">
        <v>697</v>
      </c>
      <c r="B885" t="s">
        <v>698</v>
      </c>
      <c r="C885" t="s">
        <v>13084</v>
      </c>
      <c r="D885" t="s">
        <v>13085</v>
      </c>
      <c r="E885" t="s">
        <v>13086</v>
      </c>
      <c r="F885" t="s">
        <v>13087</v>
      </c>
      <c r="G885" s="17">
        <v>399</v>
      </c>
      <c r="H885" s="17">
        <v>999</v>
      </c>
      <c r="I885" s="8">
        <v>0.6</v>
      </c>
      <c r="J885" s="8" t="str">
        <f t="shared" si="76"/>
        <v>Yes</v>
      </c>
      <c r="K885" s="9">
        <v>4.0999999999999996</v>
      </c>
      <c r="L885" s="9">
        <v>4</v>
      </c>
      <c r="M885" s="9">
        <f t="shared" si="80"/>
        <v>4.1084507042253522</v>
      </c>
      <c r="N885" s="4">
        <v>1780</v>
      </c>
      <c r="O885" s="4">
        <f t="shared" si="77"/>
        <v>13.355192469118707</v>
      </c>
      <c r="P885" s="18">
        <f t="shared" si="78"/>
        <v>710220</v>
      </c>
      <c r="Q885" s="15" t="str" cm="1">
        <f t="array" ref="Q885">_xlfn.IFS(G885&lt;200,"&lt;₹200",G885&lt;=500,"₹200-₹500",G885&gt;500,"&gt;₹500")</f>
        <v>₹200-₹500</v>
      </c>
      <c r="R885" t="s">
        <v>699</v>
      </c>
      <c r="S885" t="s">
        <v>703</v>
      </c>
      <c r="T885" t="s">
        <v>704</v>
      </c>
    </row>
    <row r="886" spans="1:20" x14ac:dyDescent="0.25">
      <c r="A886" t="s">
        <v>1026</v>
      </c>
      <c r="B886" t="s">
        <v>1027</v>
      </c>
      <c r="C886" t="s">
        <v>13084</v>
      </c>
      <c r="D886" t="s">
        <v>13085</v>
      </c>
      <c r="E886" t="s">
        <v>13086</v>
      </c>
      <c r="F886" t="s">
        <v>13087</v>
      </c>
      <c r="G886" s="17">
        <v>399</v>
      </c>
      <c r="H886" s="17">
        <v>999</v>
      </c>
      <c r="I886" s="8">
        <v>0.6</v>
      </c>
      <c r="J886" s="8" t="str">
        <f t="shared" si="76"/>
        <v>Yes</v>
      </c>
      <c r="K886" s="9">
        <v>4.0999999999999996</v>
      </c>
      <c r="L886" s="9">
        <v>4</v>
      </c>
      <c r="M886" s="9">
        <f t="shared" si="80"/>
        <v>4.1085714285714285</v>
      </c>
      <c r="N886" s="4">
        <v>1780</v>
      </c>
      <c r="O886" s="4">
        <f t="shared" si="77"/>
        <v>13.355584903394698</v>
      </c>
      <c r="P886" s="18">
        <f t="shared" si="78"/>
        <v>710220</v>
      </c>
      <c r="Q886" s="15" t="str" cm="1">
        <f t="array" ref="Q886">_xlfn.IFS(G886&lt;200,"&lt;₹200",G886&lt;=500,"₹200-₹500",G886&gt;500,"&gt;₹500")</f>
        <v>₹200-₹500</v>
      </c>
      <c r="R886" t="s">
        <v>1028</v>
      </c>
      <c r="S886" t="s">
        <v>703</v>
      </c>
      <c r="T886" t="s">
        <v>704</v>
      </c>
    </row>
    <row r="887" spans="1:20" x14ac:dyDescent="0.25">
      <c r="A887" t="s">
        <v>6379</v>
      </c>
      <c r="B887" t="s">
        <v>6380</v>
      </c>
      <c r="C887" t="s">
        <v>13075</v>
      </c>
      <c r="D887" t="s">
        <v>13113</v>
      </c>
      <c r="E887" t="s">
        <v>13114</v>
      </c>
      <c r="F887" t="s">
        <v>13128</v>
      </c>
      <c r="G887" s="17">
        <v>99</v>
      </c>
      <c r="H887" s="17">
        <v>499</v>
      </c>
      <c r="I887" s="8">
        <v>0.8</v>
      </c>
      <c r="J887" s="8" t="str">
        <f t="shared" si="76"/>
        <v>Yes</v>
      </c>
      <c r="K887" s="9">
        <v>4.0999999999999996</v>
      </c>
      <c r="L887" s="9">
        <v>4</v>
      </c>
      <c r="M887" s="9">
        <f t="shared" si="80"/>
        <v>3.9333333333333331</v>
      </c>
      <c r="N887" s="4">
        <v>2451</v>
      </c>
      <c r="O887" s="4">
        <f t="shared" si="77"/>
        <v>13.332113832329084</v>
      </c>
      <c r="P887" s="18">
        <f t="shared" si="78"/>
        <v>242649</v>
      </c>
      <c r="Q887" s="15" t="str" cm="1">
        <f t="array" ref="Q887">_xlfn.IFS(G887&lt;200,"&lt;₹200",G887&lt;=500,"₹200-₹500",G887&gt;500,"&gt;₹500")</f>
        <v>&lt;₹200</v>
      </c>
      <c r="R887" t="s">
        <v>3496</v>
      </c>
      <c r="S887" t="s">
        <v>6384</v>
      </c>
      <c r="T887" t="s">
        <v>6385</v>
      </c>
    </row>
    <row r="888" spans="1:20" x14ac:dyDescent="0.25">
      <c r="A888" t="s">
        <v>11636</v>
      </c>
      <c r="B888" t="s">
        <v>11637</v>
      </c>
      <c r="C888" t="s">
        <v>13156</v>
      </c>
      <c r="D888" t="s">
        <v>13247</v>
      </c>
      <c r="E888" t="s">
        <v>13248</v>
      </c>
      <c r="F888" t="s">
        <v>13261</v>
      </c>
      <c r="G888" s="17">
        <v>375</v>
      </c>
      <c r="H888" s="17">
        <v>999</v>
      </c>
      <c r="I888" s="8">
        <v>0.62</v>
      </c>
      <c r="J888" s="8" t="str">
        <f t="shared" si="76"/>
        <v>Yes</v>
      </c>
      <c r="K888" s="9">
        <v>3.6</v>
      </c>
      <c r="L888" s="9">
        <v>4</v>
      </c>
      <c r="M888" s="9">
        <f>AVERAGEIF(F888:F2238,F888,K888:K2238)</f>
        <v>4.041666666666667</v>
      </c>
      <c r="N888" s="4">
        <v>1988</v>
      </c>
      <c r="O888" s="4">
        <f t="shared" si="77"/>
        <v>13.33198224846126</v>
      </c>
      <c r="P888" s="18">
        <f t="shared" si="78"/>
        <v>745500</v>
      </c>
      <c r="Q888" s="15" t="str" cm="1">
        <f t="array" ref="Q888">_xlfn.IFS(G888&lt;200,"&lt;₹200",G888&lt;=500,"₹200-₹500",G888&gt;500,"&gt;₹500")</f>
        <v>₹200-₹500</v>
      </c>
      <c r="R888" t="s">
        <v>11638</v>
      </c>
      <c r="S888" t="s">
        <v>11642</v>
      </c>
      <c r="T888" t="s">
        <v>11643</v>
      </c>
    </row>
    <row r="889" spans="1:20" x14ac:dyDescent="0.25">
      <c r="A889" t="s">
        <v>10387</v>
      </c>
      <c r="B889" t="s">
        <v>10388</v>
      </c>
      <c r="C889" t="s">
        <v>13156</v>
      </c>
      <c r="D889" t="s">
        <v>13247</v>
      </c>
      <c r="E889" t="s">
        <v>13254</v>
      </c>
      <c r="F889" t="s">
        <v>13255</v>
      </c>
      <c r="G889" s="17">
        <v>799</v>
      </c>
      <c r="H889" s="17">
        <v>1230</v>
      </c>
      <c r="I889" s="8">
        <v>0.35</v>
      </c>
      <c r="J889" s="8" t="str">
        <f t="shared" si="76"/>
        <v>No</v>
      </c>
      <c r="K889" s="9">
        <v>4.0999999999999996</v>
      </c>
      <c r="L889" s="9">
        <v>4</v>
      </c>
      <c r="M889" s="9">
        <f>AVERAGEIF(F889:F2238,F889,K889:K2238)</f>
        <v>4.0032258064516126</v>
      </c>
      <c r="N889" s="4">
        <v>2138</v>
      </c>
      <c r="O889" s="4">
        <f t="shared" si="77"/>
        <v>13.331585753720212</v>
      </c>
      <c r="P889" s="18">
        <f t="shared" si="78"/>
        <v>1708262</v>
      </c>
      <c r="Q889" s="15" t="str" cm="1">
        <f t="array" ref="Q889">_xlfn.IFS(G889&lt;200,"&lt;₹200",G889&lt;=500,"₹200-₹500",G889&gt;500,"&gt;₹500")</f>
        <v>&gt;₹500</v>
      </c>
      <c r="R889" t="s">
        <v>10389</v>
      </c>
      <c r="S889" t="s">
        <v>10393</v>
      </c>
      <c r="T889" t="s">
        <v>10394</v>
      </c>
    </row>
    <row r="890" spans="1:20" x14ac:dyDescent="0.25">
      <c r="A890" t="s">
        <v>11856</v>
      </c>
      <c r="B890" t="s">
        <v>11857</v>
      </c>
      <c r="C890" t="s">
        <v>13156</v>
      </c>
      <c r="D890" t="s">
        <v>13247</v>
      </c>
      <c r="E890" t="s">
        <v>13248</v>
      </c>
      <c r="F890" t="s">
        <v>13249</v>
      </c>
      <c r="G890" s="17">
        <v>949</v>
      </c>
      <c r="H890" s="17">
        <v>2385</v>
      </c>
      <c r="I890" s="8">
        <v>0.6</v>
      </c>
      <c r="J890" s="8" t="str">
        <f t="shared" si="76"/>
        <v>Yes</v>
      </c>
      <c r="K890" s="9">
        <v>4.0999999999999996</v>
      </c>
      <c r="L890" s="9">
        <v>4</v>
      </c>
      <c r="M890" s="9">
        <f>AVERAGEIF(F890:F2240,F890,K890:K2240)</f>
        <v>3.9599999999999995</v>
      </c>
      <c r="N890" s="4">
        <v>2311</v>
      </c>
      <c r="O890" s="4">
        <f t="shared" si="77"/>
        <v>13.321391805804025</v>
      </c>
      <c r="P890" s="18">
        <f t="shared" si="78"/>
        <v>2193139</v>
      </c>
      <c r="Q890" s="15" t="str" cm="1">
        <f t="array" ref="Q890">_xlfn.IFS(G890&lt;200,"&lt;₹200",G890&lt;=500,"₹200-₹500",G890&gt;500,"&gt;₹500")</f>
        <v>&gt;₹500</v>
      </c>
      <c r="R890" t="s">
        <v>11858</v>
      </c>
      <c r="S890" t="s">
        <v>11862</v>
      </c>
      <c r="T890" t="s">
        <v>11863</v>
      </c>
    </row>
    <row r="891" spans="1:20" x14ac:dyDescent="0.25">
      <c r="A891" t="s">
        <v>4338</v>
      </c>
      <c r="B891" t="s">
        <v>4339</v>
      </c>
      <c r="C891" t="s">
        <v>13075</v>
      </c>
      <c r="D891" t="s">
        <v>13113</v>
      </c>
      <c r="E891" t="s">
        <v>13114</v>
      </c>
      <c r="F891" t="s">
        <v>13100</v>
      </c>
      <c r="G891" s="17">
        <v>499</v>
      </c>
      <c r="H891" s="17">
        <v>1899</v>
      </c>
      <c r="I891" s="8">
        <v>0.74</v>
      </c>
      <c r="J891" s="8" t="str">
        <f t="shared" si="76"/>
        <v>Yes</v>
      </c>
      <c r="K891" s="9">
        <v>4.0999999999999996</v>
      </c>
      <c r="L891" s="9">
        <v>4</v>
      </c>
      <c r="M891" s="9">
        <f t="shared" ref="M891:M901" si="81">AVERAGEIF(F891:F2240,F891,K891:K2240)</f>
        <v>4.1999999999999993</v>
      </c>
      <c r="N891" s="4">
        <v>1475</v>
      </c>
      <c r="O891" s="4">
        <f t="shared" si="77"/>
        <v>13.310162701445494</v>
      </c>
      <c r="P891" s="18">
        <f t="shared" si="78"/>
        <v>736025</v>
      </c>
      <c r="Q891" s="15" t="str" cm="1">
        <f t="array" ref="Q891">_xlfn.IFS(G891&lt;200,"&lt;₹200",G891&lt;=500,"₹200-₹500",G891&gt;500,"&gt;₹500")</f>
        <v>₹200-₹500</v>
      </c>
      <c r="R891" t="s">
        <v>4340</v>
      </c>
      <c r="S891" t="s">
        <v>4344</v>
      </c>
      <c r="T891" t="s">
        <v>4345</v>
      </c>
    </row>
    <row r="892" spans="1:20" x14ac:dyDescent="0.25">
      <c r="A892" t="s">
        <v>8197</v>
      </c>
      <c r="B892" t="s">
        <v>8198</v>
      </c>
      <c r="C892" t="s">
        <v>13084</v>
      </c>
      <c r="D892" t="s">
        <v>13085</v>
      </c>
      <c r="E892" t="s">
        <v>13136</v>
      </c>
      <c r="F892" t="s">
        <v>13215</v>
      </c>
      <c r="G892" s="17">
        <v>770</v>
      </c>
      <c r="H892" s="17">
        <v>1547</v>
      </c>
      <c r="I892" s="8">
        <v>0.5</v>
      </c>
      <c r="J892" s="8" t="str">
        <f t="shared" si="76"/>
        <v>Yes</v>
      </c>
      <c r="K892" s="9">
        <v>4.3</v>
      </c>
      <c r="L892" s="9">
        <v>4</v>
      </c>
      <c r="M892" s="9">
        <f t="shared" si="81"/>
        <v>3.9</v>
      </c>
      <c r="N892" s="4">
        <v>2585</v>
      </c>
      <c r="O892" s="4">
        <f t="shared" si="77"/>
        <v>13.309251230123063</v>
      </c>
      <c r="P892" s="18">
        <f t="shared" si="78"/>
        <v>1990450</v>
      </c>
      <c r="Q892" s="15" t="str" cm="1">
        <f t="array" ref="Q892">_xlfn.IFS(G892&lt;200,"&lt;₹200",G892&lt;=500,"₹200-₹500",G892&gt;500,"&gt;₹500")</f>
        <v>&gt;₹500</v>
      </c>
      <c r="R892" t="s">
        <v>8199</v>
      </c>
      <c r="S892" t="s">
        <v>8203</v>
      </c>
      <c r="T892" t="s">
        <v>8204</v>
      </c>
    </row>
    <row r="893" spans="1:20" x14ac:dyDescent="0.25">
      <c r="A893" t="s">
        <v>6117</v>
      </c>
      <c r="B893" t="s">
        <v>6118</v>
      </c>
      <c r="C893" t="s">
        <v>13075</v>
      </c>
      <c r="D893" t="s">
        <v>13122</v>
      </c>
      <c r="E893" t="s">
        <v>13123</v>
      </c>
      <c r="F893" t="s">
        <v>13124</v>
      </c>
      <c r="G893" s="17">
        <v>399</v>
      </c>
      <c r="H893" s="17">
        <v>699</v>
      </c>
      <c r="I893" s="8">
        <v>0.43</v>
      </c>
      <c r="J893" s="8" t="str">
        <f t="shared" si="76"/>
        <v>No</v>
      </c>
      <c r="K893" s="9">
        <v>3.4</v>
      </c>
      <c r="L893" s="9">
        <v>3</v>
      </c>
      <c r="M893" s="9">
        <f t="shared" si="81"/>
        <v>3.7555555555555551</v>
      </c>
      <c r="N893" s="4">
        <v>3454</v>
      </c>
      <c r="O893" s="4">
        <f t="shared" si="77"/>
        <v>13.288838238645036</v>
      </c>
      <c r="P893" s="18">
        <f t="shared" si="78"/>
        <v>1378146</v>
      </c>
      <c r="Q893" s="15" t="str" cm="1">
        <f t="array" ref="Q893">_xlfn.IFS(G893&lt;200,"&lt;₹200",G893&lt;=500,"₹200-₹500",G893&gt;500,"&gt;₹500")</f>
        <v>₹200-₹500</v>
      </c>
      <c r="R893" t="s">
        <v>6119</v>
      </c>
      <c r="S893" t="s">
        <v>6123</v>
      </c>
      <c r="T893" t="s">
        <v>6124</v>
      </c>
    </row>
    <row r="894" spans="1:20" x14ac:dyDescent="0.25">
      <c r="A894" t="s">
        <v>10315</v>
      </c>
      <c r="B894" t="s">
        <v>10316</v>
      </c>
      <c r="C894" t="s">
        <v>13156</v>
      </c>
      <c r="D894" t="s">
        <v>13247</v>
      </c>
      <c r="E894" t="s">
        <v>13254</v>
      </c>
      <c r="F894" t="s">
        <v>13255</v>
      </c>
      <c r="G894" s="17">
        <v>4280</v>
      </c>
      <c r="H894" s="17">
        <v>5995</v>
      </c>
      <c r="I894" s="8">
        <v>0.28999999999999998</v>
      </c>
      <c r="J894" s="8" t="str">
        <f t="shared" si="76"/>
        <v>No</v>
      </c>
      <c r="K894" s="9">
        <v>3.8</v>
      </c>
      <c r="L894" s="9">
        <v>4</v>
      </c>
      <c r="M894" s="9">
        <f t="shared" si="81"/>
        <v>3.9999999999999996</v>
      </c>
      <c r="N894" s="4">
        <v>2112</v>
      </c>
      <c r="O894" s="4">
        <f t="shared" si="77"/>
        <v>13.299597988209252</v>
      </c>
      <c r="P894" s="18">
        <f t="shared" si="78"/>
        <v>9039360</v>
      </c>
      <c r="Q894" s="15" t="str" cm="1">
        <f t="array" ref="Q894">_xlfn.IFS(G894&lt;200,"&lt;₹200",G894&lt;=500,"₹200-₹500",G894&gt;500,"&gt;₹500")</f>
        <v>&gt;₹500</v>
      </c>
      <c r="R894" t="s">
        <v>10317</v>
      </c>
      <c r="S894" t="s">
        <v>10321</v>
      </c>
      <c r="T894" t="s">
        <v>10322</v>
      </c>
    </row>
    <row r="895" spans="1:20" x14ac:dyDescent="0.25">
      <c r="A895" t="s">
        <v>2457</v>
      </c>
      <c r="B895" t="s">
        <v>2458</v>
      </c>
      <c r="C895" t="s">
        <v>13075</v>
      </c>
      <c r="D895" t="s">
        <v>13091</v>
      </c>
      <c r="E895" t="s">
        <v>13093</v>
      </c>
      <c r="F895" t="s">
        <v>13094</v>
      </c>
      <c r="G895" s="17">
        <v>21990</v>
      </c>
      <c r="H895" s="17">
        <v>34990</v>
      </c>
      <c r="I895" s="8">
        <v>0.37</v>
      </c>
      <c r="J895" s="8" t="str">
        <f t="shared" si="76"/>
        <v>No</v>
      </c>
      <c r="K895" s="9">
        <v>4.3</v>
      </c>
      <c r="L895" s="9">
        <v>4</v>
      </c>
      <c r="M895" s="9">
        <f t="shared" si="81"/>
        <v>4.13</v>
      </c>
      <c r="N895" s="4">
        <v>1657</v>
      </c>
      <c r="O895" s="4">
        <f t="shared" si="77"/>
        <v>13.296884093264872</v>
      </c>
      <c r="P895" s="18">
        <f t="shared" si="78"/>
        <v>36437430</v>
      </c>
      <c r="Q895" s="15" t="str" cm="1">
        <f t="array" ref="Q895">_xlfn.IFS(G895&lt;200,"&lt;₹200",G895&lt;=500,"₹200-₹500",G895&gt;500,"&gt;₹500")</f>
        <v>&gt;₹500</v>
      </c>
      <c r="R895" t="s">
        <v>2459</v>
      </c>
      <c r="S895" t="s">
        <v>2463</v>
      </c>
      <c r="T895" t="s">
        <v>2464</v>
      </c>
    </row>
    <row r="896" spans="1:20" x14ac:dyDescent="0.25">
      <c r="A896" t="s">
        <v>1041</v>
      </c>
      <c r="B896" t="s">
        <v>1042</v>
      </c>
      <c r="C896" t="s">
        <v>13084</v>
      </c>
      <c r="D896" t="s">
        <v>13085</v>
      </c>
      <c r="E896" t="s">
        <v>13086</v>
      </c>
      <c r="F896" t="s">
        <v>13087</v>
      </c>
      <c r="G896" s="17">
        <v>210</v>
      </c>
      <c r="H896" s="17">
        <v>399</v>
      </c>
      <c r="I896" s="8">
        <v>0.47</v>
      </c>
      <c r="J896" s="8" t="str">
        <f t="shared" si="76"/>
        <v>No</v>
      </c>
      <c r="K896" s="9">
        <v>4.0999999999999996</v>
      </c>
      <c r="L896" s="9">
        <v>4</v>
      </c>
      <c r="M896" s="9">
        <f t="shared" si="81"/>
        <v>4.1086956521739131</v>
      </c>
      <c r="N896" s="4">
        <v>1717</v>
      </c>
      <c r="O896" s="4">
        <f t="shared" si="77"/>
        <v>13.29172559009994</v>
      </c>
      <c r="P896" s="18">
        <f t="shared" si="78"/>
        <v>360570</v>
      </c>
      <c r="Q896" s="15" t="str" cm="1">
        <f t="array" ref="Q896">_xlfn.IFS(G896&lt;200,"&lt;₹200",G896&lt;=500,"₹200-₹500",G896&gt;500,"&gt;₹500")</f>
        <v>₹200-₹500</v>
      </c>
      <c r="R896" t="s">
        <v>1043</v>
      </c>
      <c r="S896" t="s">
        <v>1047</v>
      </c>
      <c r="T896" t="s">
        <v>1048</v>
      </c>
    </row>
    <row r="897" spans="1:20" x14ac:dyDescent="0.25">
      <c r="A897" t="s">
        <v>9008</v>
      </c>
      <c r="B897" t="s">
        <v>9009</v>
      </c>
      <c r="C897" t="s">
        <v>13156</v>
      </c>
      <c r="D897" t="s">
        <v>13250</v>
      </c>
      <c r="E897" t="s">
        <v>13251</v>
      </c>
      <c r="F897" t="s">
        <v>13252</v>
      </c>
      <c r="G897" s="17">
        <v>749</v>
      </c>
      <c r="H897" s="17">
        <v>1129</v>
      </c>
      <c r="I897" s="8">
        <v>0.34</v>
      </c>
      <c r="J897" s="8" t="str">
        <f t="shared" si="76"/>
        <v>No</v>
      </c>
      <c r="K897" s="9">
        <v>4</v>
      </c>
      <c r="L897" s="9">
        <v>4</v>
      </c>
      <c r="M897" s="9">
        <f t="shared" si="81"/>
        <v>3.9117647058823519</v>
      </c>
      <c r="N897" s="4">
        <v>2446</v>
      </c>
      <c r="O897" s="4">
        <f t="shared" si="77"/>
        <v>13.255538762464347</v>
      </c>
      <c r="P897" s="18">
        <f t="shared" si="78"/>
        <v>1832054</v>
      </c>
      <c r="Q897" s="15" t="str" cm="1">
        <f t="array" ref="Q897">_xlfn.IFS(G897&lt;200,"&lt;₹200",G897&lt;=500,"₹200-₹500",G897&gt;500,"&gt;₹500")</f>
        <v>&gt;₹500</v>
      </c>
      <c r="R897" t="s">
        <v>9010</v>
      </c>
      <c r="S897" t="s">
        <v>9014</v>
      </c>
      <c r="T897" t="s">
        <v>9015</v>
      </c>
    </row>
    <row r="898" spans="1:20" x14ac:dyDescent="0.25">
      <c r="A898" t="s">
        <v>5591</v>
      </c>
      <c r="B898" t="s">
        <v>13051</v>
      </c>
      <c r="C898" t="s">
        <v>13084</v>
      </c>
      <c r="D898" t="s">
        <v>13085</v>
      </c>
      <c r="E898" t="s">
        <v>13141</v>
      </c>
      <c r="F898" t="s">
        <v>13146</v>
      </c>
      <c r="G898" s="17">
        <v>299</v>
      </c>
      <c r="H898" s="17">
        <v>599</v>
      </c>
      <c r="I898" s="8">
        <v>0.5</v>
      </c>
      <c r="J898" s="8" t="str">
        <f t="shared" ref="J898:J961" si="82">IF(I898&gt;=50%,"Yes","No")</f>
        <v>Yes</v>
      </c>
      <c r="K898" s="9">
        <v>3.8</v>
      </c>
      <c r="L898" s="9">
        <v>4</v>
      </c>
      <c r="M898" s="9">
        <f t="shared" si="81"/>
        <v>3.8</v>
      </c>
      <c r="N898" s="4">
        <v>3066</v>
      </c>
      <c r="O898" s="4">
        <f t="shared" ref="O898:O961" si="83">M898*LOG10(N898+1)</f>
        <v>13.249512348733443</v>
      </c>
      <c r="P898" s="18">
        <f t="shared" ref="P898:P961" si="84">G898*N898</f>
        <v>916734</v>
      </c>
      <c r="Q898" s="15" t="str" cm="1">
        <f t="array" ref="Q898">_xlfn.IFS(G898&lt;200,"&lt;₹200",G898&lt;=500,"₹200-₹500",G898&gt;500,"&gt;₹500")</f>
        <v>₹200-₹500</v>
      </c>
      <c r="R898" t="s">
        <v>5592</v>
      </c>
      <c r="S898" t="s">
        <v>5596</v>
      </c>
      <c r="T898" t="s">
        <v>5597</v>
      </c>
    </row>
    <row r="899" spans="1:20" x14ac:dyDescent="0.25">
      <c r="A899" t="s">
        <v>4327</v>
      </c>
      <c r="B899" t="s">
        <v>4328</v>
      </c>
      <c r="C899" t="s">
        <v>13075</v>
      </c>
      <c r="D899" t="s">
        <v>13113</v>
      </c>
      <c r="E899" t="s">
        <v>13114</v>
      </c>
      <c r="F899" t="s">
        <v>13100</v>
      </c>
      <c r="G899" s="17">
        <v>689</v>
      </c>
      <c r="H899" s="17">
        <v>1999</v>
      </c>
      <c r="I899" s="8">
        <v>0.66</v>
      </c>
      <c r="J899" s="8" t="str">
        <f t="shared" si="82"/>
        <v>Yes</v>
      </c>
      <c r="K899" s="9">
        <v>4.3</v>
      </c>
      <c r="L899" s="9">
        <v>4</v>
      </c>
      <c r="M899" s="9">
        <f t="shared" si="81"/>
        <v>4.3</v>
      </c>
      <c r="N899" s="4">
        <v>1193</v>
      </c>
      <c r="O899" s="4">
        <f t="shared" si="83"/>
        <v>13.231118605211405</v>
      </c>
      <c r="P899" s="18">
        <f t="shared" si="84"/>
        <v>821977</v>
      </c>
      <c r="Q899" s="15" t="str" cm="1">
        <f t="array" ref="Q899">_xlfn.IFS(G899&lt;200,"&lt;₹200",G899&lt;=500,"₹200-₹500",G899&gt;500,"&gt;₹500")</f>
        <v>&gt;₹500</v>
      </c>
      <c r="R899" t="s">
        <v>4330</v>
      </c>
      <c r="S899" t="s">
        <v>4334</v>
      </c>
      <c r="T899" t="s">
        <v>4335</v>
      </c>
    </row>
    <row r="900" spans="1:20" x14ac:dyDescent="0.25">
      <c r="A900" t="s">
        <v>1501</v>
      </c>
      <c r="B900" t="s">
        <v>1502</v>
      </c>
      <c r="C900" t="s">
        <v>13075</v>
      </c>
      <c r="D900" t="s">
        <v>13091</v>
      </c>
      <c r="E900" t="s">
        <v>13093</v>
      </c>
      <c r="F900" t="s">
        <v>13094</v>
      </c>
      <c r="G900" s="17">
        <v>12499</v>
      </c>
      <c r="H900" s="17">
        <v>22990</v>
      </c>
      <c r="I900" s="8">
        <v>0.46</v>
      </c>
      <c r="J900" s="8" t="str">
        <f t="shared" si="82"/>
        <v>No</v>
      </c>
      <c r="K900" s="9">
        <v>4.3</v>
      </c>
      <c r="L900" s="9">
        <v>4</v>
      </c>
      <c r="M900" s="9">
        <f t="shared" si="81"/>
        <v>4.1210526315789471</v>
      </c>
      <c r="N900" s="4">
        <v>1611</v>
      </c>
      <c r="O900" s="4">
        <f t="shared" si="83"/>
        <v>13.217720128096225</v>
      </c>
      <c r="P900" s="18">
        <f t="shared" si="84"/>
        <v>20135889</v>
      </c>
      <c r="Q900" s="15" t="str" cm="1">
        <f t="array" ref="Q900">_xlfn.IFS(G900&lt;200,"&lt;₹200",G900&lt;=500,"₹200-₹500",G900&gt;500,"&gt;₹500")</f>
        <v>&gt;₹500</v>
      </c>
      <c r="R900" t="s">
        <v>1503</v>
      </c>
      <c r="S900" t="s">
        <v>1507</v>
      </c>
      <c r="T900" t="s">
        <v>1508</v>
      </c>
    </row>
    <row r="901" spans="1:20" x14ac:dyDescent="0.25">
      <c r="A901" t="s">
        <v>10590</v>
      </c>
      <c r="B901" t="s">
        <v>10591</v>
      </c>
      <c r="C901" t="s">
        <v>13156</v>
      </c>
      <c r="D901" t="s">
        <v>13247</v>
      </c>
      <c r="E901" t="s">
        <v>13248</v>
      </c>
      <c r="F901" t="s">
        <v>13261</v>
      </c>
      <c r="G901" s="17">
        <v>699</v>
      </c>
      <c r="H901" s="17">
        <v>1599</v>
      </c>
      <c r="I901" s="8">
        <v>0.56000000000000005</v>
      </c>
      <c r="J901" s="8" t="str">
        <f t="shared" si="82"/>
        <v>Yes</v>
      </c>
      <c r="K901" s="9">
        <v>4.7</v>
      </c>
      <c r="L901" s="9">
        <v>5</v>
      </c>
      <c r="M901" s="9">
        <f t="shared" si="81"/>
        <v>4.0818181818181811</v>
      </c>
      <c r="N901" s="4">
        <v>1729</v>
      </c>
      <c r="O901" s="4">
        <f t="shared" si="83"/>
        <v>13.217115457316627</v>
      </c>
      <c r="P901" s="18">
        <f t="shared" si="84"/>
        <v>1208571</v>
      </c>
      <c r="Q901" s="15" t="str" cm="1">
        <f t="array" ref="Q901">_xlfn.IFS(G901&lt;200,"&lt;₹200",G901&lt;=500,"₹200-₹500",G901&gt;500,"&gt;₹500")</f>
        <v>&gt;₹500</v>
      </c>
      <c r="R901" t="s">
        <v>10592</v>
      </c>
      <c r="S901" t="s">
        <v>10596</v>
      </c>
      <c r="T901" t="s">
        <v>10597</v>
      </c>
    </row>
    <row r="902" spans="1:20" x14ac:dyDescent="0.25">
      <c r="A902" t="s">
        <v>11727</v>
      </c>
      <c r="B902" t="s">
        <v>11728</v>
      </c>
      <c r="C902" t="s">
        <v>13156</v>
      </c>
      <c r="D902" t="s">
        <v>13247</v>
      </c>
      <c r="E902" t="s">
        <v>13248</v>
      </c>
      <c r="F902" t="s">
        <v>13305</v>
      </c>
      <c r="G902" s="17">
        <v>12609</v>
      </c>
      <c r="H902" s="17">
        <v>23999</v>
      </c>
      <c r="I902" s="8">
        <v>0.47</v>
      </c>
      <c r="J902" s="8" t="str">
        <f t="shared" si="82"/>
        <v>No</v>
      </c>
      <c r="K902" s="9">
        <v>4.4000000000000004</v>
      </c>
      <c r="L902" s="9">
        <v>4</v>
      </c>
      <c r="M902" s="9">
        <f>AVERAGEIF(F902:F2252,F902,K902:K2252)</f>
        <v>3.9333333333333331</v>
      </c>
      <c r="N902" s="4">
        <v>2288</v>
      </c>
      <c r="O902" s="4">
        <f t="shared" si="83"/>
        <v>13.214606784519868</v>
      </c>
      <c r="P902" s="18">
        <f t="shared" si="84"/>
        <v>28849392</v>
      </c>
      <c r="Q902" s="15" t="str" cm="1">
        <f t="array" ref="Q902">_xlfn.IFS(G902&lt;200,"&lt;₹200",G902&lt;=500,"₹200-₹500",G902&gt;500,"&gt;₹500")</f>
        <v>&gt;₹500</v>
      </c>
      <c r="R902" t="s">
        <v>11730</v>
      </c>
      <c r="S902" t="s">
        <v>11734</v>
      </c>
      <c r="T902" t="s">
        <v>11735</v>
      </c>
    </row>
    <row r="903" spans="1:20" x14ac:dyDescent="0.25">
      <c r="A903" t="s">
        <v>7014</v>
      </c>
      <c r="B903" t="s">
        <v>7015</v>
      </c>
      <c r="C903" t="s">
        <v>13084</v>
      </c>
      <c r="D903" t="s">
        <v>13085</v>
      </c>
      <c r="E903" t="s">
        <v>13195</v>
      </c>
      <c r="F903" t="s">
        <v>13195</v>
      </c>
      <c r="G903" s="17">
        <v>1187</v>
      </c>
      <c r="H903" s="17">
        <v>1929</v>
      </c>
      <c r="I903" s="8">
        <v>0.38</v>
      </c>
      <c r="J903" s="8" t="str">
        <f t="shared" si="82"/>
        <v>No</v>
      </c>
      <c r="K903" s="9">
        <v>4.0999999999999996</v>
      </c>
      <c r="L903" s="9">
        <v>4</v>
      </c>
      <c r="M903" s="9">
        <f t="shared" ref="M903:M910" si="85">AVERAGEIF(F903:F2252,F903,K903:K2252)</f>
        <v>4.0999999999999996</v>
      </c>
      <c r="N903" s="4">
        <v>1662</v>
      </c>
      <c r="O903" s="4">
        <f t="shared" si="83"/>
        <v>13.205658221800029</v>
      </c>
      <c r="P903" s="18">
        <f t="shared" si="84"/>
        <v>1972794</v>
      </c>
      <c r="Q903" s="15" t="str" cm="1">
        <f t="array" ref="Q903">_xlfn.IFS(G903&lt;200,"&lt;₹200",G903&lt;=500,"₹200-₹500",G903&gt;500,"&gt;₹500")</f>
        <v>&gt;₹500</v>
      </c>
      <c r="R903" t="s">
        <v>7016</v>
      </c>
      <c r="S903" t="s">
        <v>7020</v>
      </c>
      <c r="T903" t="s">
        <v>7021</v>
      </c>
    </row>
    <row r="904" spans="1:20" x14ac:dyDescent="0.25">
      <c r="A904" t="s">
        <v>10234</v>
      </c>
      <c r="B904" t="s">
        <v>10235</v>
      </c>
      <c r="C904" t="s">
        <v>13156</v>
      </c>
      <c r="D904" t="s">
        <v>13247</v>
      </c>
      <c r="E904" t="s">
        <v>13248</v>
      </c>
      <c r="F904" t="s">
        <v>13249</v>
      </c>
      <c r="G904" s="17">
        <v>664</v>
      </c>
      <c r="H904" s="17">
        <v>1490</v>
      </c>
      <c r="I904" s="8">
        <v>0.55000000000000004</v>
      </c>
      <c r="J904" s="8" t="str">
        <f t="shared" si="82"/>
        <v>Yes</v>
      </c>
      <c r="K904" s="9">
        <v>4</v>
      </c>
      <c r="L904" s="9">
        <v>4</v>
      </c>
      <c r="M904" s="9">
        <f t="shared" si="85"/>
        <v>3.9499999999999993</v>
      </c>
      <c r="N904" s="4">
        <v>2198</v>
      </c>
      <c r="O904" s="4">
        <f t="shared" si="83"/>
        <v>13.201789655975119</v>
      </c>
      <c r="P904" s="18">
        <f t="shared" si="84"/>
        <v>1459472</v>
      </c>
      <c r="Q904" s="15" t="str" cm="1">
        <f t="array" ref="Q904">_xlfn.IFS(G904&lt;200,"&lt;₹200",G904&lt;=500,"₹200-₹500",G904&gt;500,"&gt;₹500")</f>
        <v>&gt;₹500</v>
      </c>
      <c r="R904" t="s">
        <v>10236</v>
      </c>
      <c r="S904" t="s">
        <v>10240</v>
      </c>
      <c r="T904" t="s">
        <v>10241</v>
      </c>
    </row>
    <row r="905" spans="1:20" x14ac:dyDescent="0.25">
      <c r="A905" t="s">
        <v>11073</v>
      </c>
      <c r="B905" t="s">
        <v>11074</v>
      </c>
      <c r="C905" t="s">
        <v>13156</v>
      </c>
      <c r="D905" t="s">
        <v>13247</v>
      </c>
      <c r="E905" t="s">
        <v>13254</v>
      </c>
      <c r="F905" t="s">
        <v>13255</v>
      </c>
      <c r="G905" s="17">
        <v>3349</v>
      </c>
      <c r="H905" s="17">
        <v>3995</v>
      </c>
      <c r="I905" s="8">
        <v>0.16</v>
      </c>
      <c r="J905" s="8" t="str">
        <f t="shared" si="82"/>
        <v>No</v>
      </c>
      <c r="K905" s="9">
        <v>4.3</v>
      </c>
      <c r="L905" s="9">
        <v>4</v>
      </c>
      <c r="M905" s="9">
        <f t="shared" si="85"/>
        <v>4.0068965517241377</v>
      </c>
      <c r="N905" s="4">
        <v>1954</v>
      </c>
      <c r="O905" s="4">
        <f t="shared" si="83"/>
        <v>13.187284610801553</v>
      </c>
      <c r="P905" s="18">
        <f t="shared" si="84"/>
        <v>6543946</v>
      </c>
      <c r="Q905" s="15" t="str" cm="1">
        <f t="array" ref="Q905">_xlfn.IFS(G905&lt;200,"&lt;₹200",G905&lt;=500,"₹200-₹500",G905&gt;500,"&gt;₹500")</f>
        <v>&gt;₹500</v>
      </c>
      <c r="R905" t="s">
        <v>11075</v>
      </c>
      <c r="S905" t="s">
        <v>11079</v>
      </c>
      <c r="T905" t="s">
        <v>11080</v>
      </c>
    </row>
    <row r="906" spans="1:20" x14ac:dyDescent="0.25">
      <c r="A906" t="s">
        <v>2377</v>
      </c>
      <c r="B906" t="s">
        <v>2378</v>
      </c>
      <c r="C906" t="s">
        <v>13075</v>
      </c>
      <c r="D906" t="s">
        <v>13091</v>
      </c>
      <c r="E906" t="s">
        <v>13093</v>
      </c>
      <c r="F906" t="s">
        <v>13094</v>
      </c>
      <c r="G906" s="17">
        <v>35999</v>
      </c>
      <c r="H906" s="17">
        <v>49990</v>
      </c>
      <c r="I906" s="8">
        <v>0.28000000000000003</v>
      </c>
      <c r="J906" s="8" t="str">
        <f t="shared" si="82"/>
        <v>No</v>
      </c>
      <c r="K906" s="9">
        <v>4.3</v>
      </c>
      <c r="L906" s="9">
        <v>4</v>
      </c>
      <c r="M906" s="9">
        <f t="shared" si="85"/>
        <v>4.1111111111111107</v>
      </c>
      <c r="N906" s="4">
        <v>1611</v>
      </c>
      <c r="O906" s="4">
        <f t="shared" si="83"/>
        <v>13.185834042928404</v>
      </c>
      <c r="P906" s="18">
        <f t="shared" si="84"/>
        <v>57994389</v>
      </c>
      <c r="Q906" s="15" t="str" cm="1">
        <f t="array" ref="Q906">_xlfn.IFS(G906&lt;200,"&lt;₹200",G906&lt;=500,"₹200-₹500",G906&gt;500,"&gt;₹500")</f>
        <v>&gt;₹500</v>
      </c>
      <c r="R906" t="s">
        <v>2379</v>
      </c>
      <c r="S906" t="s">
        <v>1507</v>
      </c>
      <c r="T906" t="s">
        <v>1508</v>
      </c>
    </row>
    <row r="907" spans="1:20" x14ac:dyDescent="0.25">
      <c r="A907" t="s">
        <v>9673</v>
      </c>
      <c r="B907" t="s">
        <v>9674</v>
      </c>
      <c r="C907" t="s">
        <v>13156</v>
      </c>
      <c r="D907" t="s">
        <v>13247</v>
      </c>
      <c r="E907" t="s">
        <v>13248</v>
      </c>
      <c r="F907" t="s">
        <v>13273</v>
      </c>
      <c r="G907" s="17">
        <v>368</v>
      </c>
      <c r="H907" s="17">
        <v>699</v>
      </c>
      <c r="I907" s="8">
        <v>0.47</v>
      </c>
      <c r="J907" s="8" t="str">
        <f t="shared" si="82"/>
        <v>No</v>
      </c>
      <c r="K907" s="9">
        <v>4.0999999999999996</v>
      </c>
      <c r="L907" s="9">
        <v>4</v>
      </c>
      <c r="M907" s="9">
        <f t="shared" si="85"/>
        <v>4.26</v>
      </c>
      <c r="N907" s="4">
        <v>1240</v>
      </c>
      <c r="O907" s="4">
        <f t="shared" si="83"/>
        <v>13.179467789184589</v>
      </c>
      <c r="P907" s="18">
        <f t="shared" si="84"/>
        <v>456320</v>
      </c>
      <c r="Q907" s="15" t="str" cm="1">
        <f t="array" ref="Q907">_xlfn.IFS(G907&lt;200,"&lt;₹200",G907&lt;=500,"₹200-₹500",G907&gt;500,"&gt;₹500")</f>
        <v>₹200-₹500</v>
      </c>
      <c r="R907" t="s">
        <v>9675</v>
      </c>
      <c r="S907" t="s">
        <v>9679</v>
      </c>
      <c r="T907" t="s">
        <v>9680</v>
      </c>
    </row>
    <row r="908" spans="1:20" x14ac:dyDescent="0.25">
      <c r="A908" t="s">
        <v>8307</v>
      </c>
      <c r="B908" t="s">
        <v>8308</v>
      </c>
      <c r="C908" t="s">
        <v>13084</v>
      </c>
      <c r="D908" t="s">
        <v>13085</v>
      </c>
      <c r="E908" t="s">
        <v>13136</v>
      </c>
      <c r="F908" t="s">
        <v>13144</v>
      </c>
      <c r="G908" s="17">
        <v>899</v>
      </c>
      <c r="H908" s="17">
        <v>1999</v>
      </c>
      <c r="I908" s="8">
        <v>0.55000000000000004</v>
      </c>
      <c r="J908" s="8" t="str">
        <f t="shared" si="82"/>
        <v>Yes</v>
      </c>
      <c r="K908" s="9">
        <v>4.4000000000000004</v>
      </c>
      <c r="L908" s="9">
        <v>4</v>
      </c>
      <c r="M908" s="9">
        <f t="shared" si="85"/>
        <v>4.0857142857142863</v>
      </c>
      <c r="N908" s="4">
        <v>1667</v>
      </c>
      <c r="O908" s="4">
        <f t="shared" si="83"/>
        <v>13.16497241774703</v>
      </c>
      <c r="P908" s="18">
        <f t="shared" si="84"/>
        <v>1498633</v>
      </c>
      <c r="Q908" s="15" t="str" cm="1">
        <f t="array" ref="Q908">_xlfn.IFS(G908&lt;200,"&lt;₹200",G908&lt;=500,"₹200-₹500",G908&gt;500,"&gt;₹500")</f>
        <v>&gt;₹500</v>
      </c>
      <c r="R908" t="s">
        <v>8309</v>
      </c>
      <c r="S908" t="s">
        <v>8313</v>
      </c>
      <c r="T908" t="s">
        <v>8314</v>
      </c>
    </row>
    <row r="909" spans="1:20" x14ac:dyDescent="0.25">
      <c r="A909" t="s">
        <v>9252</v>
      </c>
      <c r="B909" t="s">
        <v>9253</v>
      </c>
      <c r="C909" t="s">
        <v>13156</v>
      </c>
      <c r="D909" t="s">
        <v>13250</v>
      </c>
      <c r="E909" t="s">
        <v>13263</v>
      </c>
      <c r="F909" t="s">
        <v>13265</v>
      </c>
      <c r="G909" s="17">
        <v>4999</v>
      </c>
      <c r="H909" s="17">
        <v>9650</v>
      </c>
      <c r="I909" s="8">
        <v>0.48</v>
      </c>
      <c r="J909" s="8" t="str">
        <f t="shared" si="82"/>
        <v>No</v>
      </c>
      <c r="K909" s="9">
        <v>4.2</v>
      </c>
      <c r="L909" s="9">
        <v>4</v>
      </c>
      <c r="M909" s="9">
        <f t="shared" si="85"/>
        <v>4.05</v>
      </c>
      <c r="N909" s="4">
        <v>1772</v>
      </c>
      <c r="O909" s="4">
        <f t="shared" si="83"/>
        <v>13.157270379183716</v>
      </c>
      <c r="P909" s="18">
        <f t="shared" si="84"/>
        <v>8858228</v>
      </c>
      <c r="Q909" s="15" t="str" cm="1">
        <f t="array" ref="Q909">_xlfn.IFS(G909&lt;200,"&lt;₹200",G909&lt;=500,"₹200-₹500",G909&gt;500,"&gt;₹500")</f>
        <v>&gt;₹500</v>
      </c>
      <c r="R909" t="s">
        <v>9254</v>
      </c>
      <c r="S909" t="s">
        <v>9258</v>
      </c>
      <c r="T909" t="s">
        <v>9259</v>
      </c>
    </row>
    <row r="910" spans="1:20" x14ac:dyDescent="0.25">
      <c r="A910" t="s">
        <v>526</v>
      </c>
      <c r="B910" t="s">
        <v>527</v>
      </c>
      <c r="C910" t="s">
        <v>13075</v>
      </c>
      <c r="D910" t="s">
        <v>13091</v>
      </c>
      <c r="E910" t="s">
        <v>13092</v>
      </c>
      <c r="F910" t="s">
        <v>13095</v>
      </c>
      <c r="G910" s="17">
        <v>230</v>
      </c>
      <c r="H910" s="17">
        <v>499</v>
      </c>
      <c r="I910" s="8">
        <v>0.54</v>
      </c>
      <c r="J910" s="8" t="str">
        <f t="shared" si="82"/>
        <v>Yes</v>
      </c>
      <c r="K910" s="9">
        <v>3.7</v>
      </c>
      <c r="L910" s="9">
        <v>4</v>
      </c>
      <c r="M910" s="9">
        <f t="shared" si="85"/>
        <v>3.7895833333333342</v>
      </c>
      <c r="N910" s="4">
        <v>2960</v>
      </c>
      <c r="O910" s="4">
        <f t="shared" si="83"/>
        <v>13.155305131335702</v>
      </c>
      <c r="P910" s="18">
        <f t="shared" si="84"/>
        <v>680800</v>
      </c>
      <c r="Q910" s="15" t="str" cm="1">
        <f t="array" ref="Q910">_xlfn.IFS(G910&lt;200,"&lt;₹200",G910&lt;=500,"₹200-₹500",G910&gt;500,"&gt;₹500")</f>
        <v>₹200-₹500</v>
      </c>
      <c r="R910" t="s">
        <v>528</v>
      </c>
      <c r="S910" t="s">
        <v>532</v>
      </c>
      <c r="T910" t="s">
        <v>533</v>
      </c>
    </row>
    <row r="911" spans="1:20" x14ac:dyDescent="0.25">
      <c r="A911" t="s">
        <v>12281</v>
      </c>
      <c r="B911" t="s">
        <v>12282</v>
      </c>
      <c r="C911" t="s">
        <v>13156</v>
      </c>
      <c r="D911" t="s">
        <v>13247</v>
      </c>
      <c r="E911" t="s">
        <v>13248</v>
      </c>
      <c r="F911" t="s">
        <v>13274</v>
      </c>
      <c r="G911" s="17">
        <v>929</v>
      </c>
      <c r="H911" s="17">
        <v>1300</v>
      </c>
      <c r="I911" s="8">
        <v>0.28999999999999998</v>
      </c>
      <c r="J911" s="8" t="str">
        <f t="shared" si="82"/>
        <v>No</v>
      </c>
      <c r="K911" s="9">
        <v>3.9</v>
      </c>
      <c r="L911" s="9">
        <v>4</v>
      </c>
      <c r="M911" s="9">
        <f>AVERAGEIF(F911:F2261,F911,K911:K2261)</f>
        <v>4.08</v>
      </c>
      <c r="N911" s="4">
        <v>1672</v>
      </c>
      <c r="O911" s="4">
        <f t="shared" si="83"/>
        <v>13.15186343912657</v>
      </c>
      <c r="P911" s="18">
        <f t="shared" si="84"/>
        <v>1553288</v>
      </c>
      <c r="Q911" s="15" t="str" cm="1">
        <f t="array" ref="Q911">_xlfn.IFS(G911&lt;200,"&lt;₹200",G911&lt;=500,"₹200-₹500",G911&gt;500,"&gt;₹500")</f>
        <v>&gt;₹500</v>
      </c>
      <c r="R911" t="s">
        <v>12283</v>
      </c>
      <c r="S911" t="s">
        <v>12287</v>
      </c>
      <c r="T911" t="s">
        <v>12288</v>
      </c>
    </row>
    <row r="912" spans="1:20" x14ac:dyDescent="0.25">
      <c r="A912" t="s">
        <v>11786</v>
      </c>
      <c r="B912" t="s">
        <v>11787</v>
      </c>
      <c r="C912" t="s">
        <v>13156</v>
      </c>
      <c r="D912" t="s">
        <v>13247</v>
      </c>
      <c r="E912" t="s">
        <v>13254</v>
      </c>
      <c r="F912" t="s">
        <v>13255</v>
      </c>
      <c r="G912" s="17">
        <v>3199</v>
      </c>
      <c r="H912" s="17">
        <v>3500</v>
      </c>
      <c r="I912" s="8">
        <v>0.09</v>
      </c>
      <c r="J912" s="8" t="str">
        <f t="shared" si="82"/>
        <v>No</v>
      </c>
      <c r="K912" s="9">
        <v>4.2</v>
      </c>
      <c r="L912" s="9">
        <v>4</v>
      </c>
      <c r="M912" s="9">
        <f>AVERAGEIF(F912:F2262,F912,K912:K2262)</f>
        <v>3.9964285714285706</v>
      </c>
      <c r="N912" s="4">
        <v>1899</v>
      </c>
      <c r="O912" s="4">
        <f t="shared" si="83"/>
        <v>13.103304569522196</v>
      </c>
      <c r="P912" s="18">
        <f t="shared" si="84"/>
        <v>6074901</v>
      </c>
      <c r="Q912" s="15" t="str" cm="1">
        <f t="array" ref="Q912">_xlfn.IFS(G912&lt;200,"&lt;₹200",G912&lt;=500,"₹200-₹500",G912&gt;500,"&gt;₹500")</f>
        <v>&gt;₹500</v>
      </c>
      <c r="R912" t="s">
        <v>11788</v>
      </c>
      <c r="S912" t="s">
        <v>11792</v>
      </c>
      <c r="T912" t="s">
        <v>11793</v>
      </c>
    </row>
    <row r="913" spans="1:20" x14ac:dyDescent="0.25">
      <c r="A913" t="s">
        <v>2560</v>
      </c>
      <c r="B913" t="s">
        <v>2561</v>
      </c>
      <c r="C913" t="s">
        <v>13075</v>
      </c>
      <c r="D913" t="s">
        <v>13091</v>
      </c>
      <c r="E913" t="s">
        <v>13093</v>
      </c>
      <c r="F913" t="s">
        <v>13094</v>
      </c>
      <c r="G913" s="17">
        <v>32990</v>
      </c>
      <c r="H913" s="17">
        <v>54990</v>
      </c>
      <c r="I913" s="8">
        <v>0.4</v>
      </c>
      <c r="J913" s="8" t="str">
        <f t="shared" si="82"/>
        <v>No</v>
      </c>
      <c r="K913" s="9">
        <v>4.0999999999999996</v>
      </c>
      <c r="L913" s="9">
        <v>4</v>
      </c>
      <c r="M913" s="9">
        <f>AVERAGEIF(F913:F2262,F913,K913:K2262)</f>
        <v>4.0999999999999996</v>
      </c>
      <c r="N913" s="4">
        <v>1555</v>
      </c>
      <c r="O913" s="4">
        <f t="shared" si="83"/>
        <v>13.087239329880047</v>
      </c>
      <c r="P913" s="18">
        <f t="shared" si="84"/>
        <v>51299450</v>
      </c>
      <c r="Q913" s="15" t="str" cm="1">
        <f t="array" ref="Q913">_xlfn.IFS(G913&lt;200,"&lt;₹200",G913&lt;=500,"₹200-₹500",G913&gt;500,"&gt;₹500")</f>
        <v>&gt;₹500</v>
      </c>
      <c r="R913" t="s">
        <v>2562</v>
      </c>
      <c r="S913" t="s">
        <v>2566</v>
      </c>
      <c r="T913" t="s">
        <v>2567</v>
      </c>
    </row>
    <row r="914" spans="1:20" x14ac:dyDescent="0.25">
      <c r="A914" t="s">
        <v>12341</v>
      </c>
      <c r="B914" t="s">
        <v>12342</v>
      </c>
      <c r="C914" t="s">
        <v>13156</v>
      </c>
      <c r="D914" t="s">
        <v>13247</v>
      </c>
      <c r="E914" t="s">
        <v>13248</v>
      </c>
      <c r="F914" t="s">
        <v>13271</v>
      </c>
      <c r="G914" s="17">
        <v>5865</v>
      </c>
      <c r="H914" s="17">
        <v>7776</v>
      </c>
      <c r="I914" s="8">
        <v>0.25</v>
      </c>
      <c r="J914" s="8" t="str">
        <f t="shared" si="82"/>
        <v>No</v>
      </c>
      <c r="K914" s="9">
        <v>4.4000000000000004</v>
      </c>
      <c r="L914" s="9">
        <v>4</v>
      </c>
      <c r="M914" s="9">
        <f>AVERAGEIF(F914:F2264,F914,K914:K2264)</f>
        <v>3.8000000000000003</v>
      </c>
      <c r="N914" s="4">
        <v>2737</v>
      </c>
      <c r="O914" s="4">
        <f t="shared" si="83"/>
        <v>13.062247086432292</v>
      </c>
      <c r="P914" s="18">
        <f t="shared" si="84"/>
        <v>16052505</v>
      </c>
      <c r="Q914" s="15" t="str" cm="1">
        <f t="array" ref="Q914">_xlfn.IFS(G914&lt;200,"&lt;₹200",G914&lt;=500,"₹200-₹500",G914&gt;500,"&gt;₹500")</f>
        <v>&gt;₹500</v>
      </c>
      <c r="R914" t="s">
        <v>12343</v>
      </c>
      <c r="S914" t="s">
        <v>12347</v>
      </c>
      <c r="T914" t="s">
        <v>12348</v>
      </c>
    </row>
    <row r="915" spans="1:20" x14ac:dyDescent="0.25">
      <c r="A915" t="s">
        <v>1974</v>
      </c>
      <c r="B915" t="s">
        <v>1975</v>
      </c>
      <c r="C915" t="s">
        <v>13084</v>
      </c>
      <c r="D915" t="s">
        <v>13085</v>
      </c>
      <c r="E915" t="s">
        <v>13086</v>
      </c>
      <c r="F915" t="s">
        <v>13087</v>
      </c>
      <c r="G915" s="17">
        <v>249</v>
      </c>
      <c r="H915" s="17">
        <v>499</v>
      </c>
      <c r="I915" s="8">
        <v>0.5</v>
      </c>
      <c r="J915" s="8" t="str">
        <f t="shared" si="82"/>
        <v>Yes</v>
      </c>
      <c r="K915" s="9">
        <v>4.0999999999999996</v>
      </c>
      <c r="L915" s="9">
        <v>4</v>
      </c>
      <c r="M915" s="9">
        <f>AVERAGEIF(F915:F2264,F915,K915:K2264)</f>
        <v>4.1088235294117652</v>
      </c>
      <c r="N915" s="4">
        <v>1508</v>
      </c>
      <c r="O915" s="4">
        <f t="shared" si="83"/>
        <v>13.06067314107794</v>
      </c>
      <c r="P915" s="18">
        <f t="shared" si="84"/>
        <v>375492</v>
      </c>
      <c r="Q915" s="15" t="str" cm="1">
        <f t="array" ref="Q915">_xlfn.IFS(G915&lt;200,"&lt;₹200",G915&lt;=500,"₹200-₹500",G915&gt;500,"&gt;₹500")</f>
        <v>₹200-₹500</v>
      </c>
      <c r="R915" t="s">
        <v>1976</v>
      </c>
      <c r="S915" t="s">
        <v>1980</v>
      </c>
      <c r="T915" t="s">
        <v>13034</v>
      </c>
    </row>
    <row r="916" spans="1:20" x14ac:dyDescent="0.25">
      <c r="A916" t="s">
        <v>5131</v>
      </c>
      <c r="B916" t="s">
        <v>5132</v>
      </c>
      <c r="C916" t="s">
        <v>13075</v>
      </c>
      <c r="D916" t="s">
        <v>13161</v>
      </c>
      <c r="E916" t="s">
        <v>13162</v>
      </c>
      <c r="F916" t="s">
        <v>13162</v>
      </c>
      <c r="G916" s="17">
        <v>499</v>
      </c>
      <c r="H916" s="17">
        <v>1999</v>
      </c>
      <c r="I916" s="8">
        <v>0.75</v>
      </c>
      <c r="J916" s="8" t="str">
        <f t="shared" si="82"/>
        <v>Yes</v>
      </c>
      <c r="K916" s="9">
        <v>3.7</v>
      </c>
      <c r="L916" s="9">
        <v>4</v>
      </c>
      <c r="M916" s="9">
        <f>AVERAGEIF(F916:F2265,F916,K916:K2265)</f>
        <v>3.7</v>
      </c>
      <c r="N916" s="4">
        <v>3369</v>
      </c>
      <c r="O916" s="4">
        <f t="shared" si="83"/>
        <v>13.052230633223953</v>
      </c>
      <c r="P916" s="18">
        <f t="shared" si="84"/>
        <v>1681131</v>
      </c>
      <c r="Q916" s="15" t="str" cm="1">
        <f t="array" ref="Q916">_xlfn.IFS(G916&lt;200,"&lt;₹200",G916&lt;=500,"₹200-₹500",G916&gt;500,"&gt;₹500")</f>
        <v>₹200-₹500</v>
      </c>
      <c r="R916" t="s">
        <v>5134</v>
      </c>
      <c r="S916" t="s">
        <v>5138</v>
      </c>
      <c r="T916" t="s">
        <v>5139</v>
      </c>
    </row>
    <row r="917" spans="1:20" x14ac:dyDescent="0.25">
      <c r="A917" t="s">
        <v>12844</v>
      </c>
      <c r="B917" t="s">
        <v>12845</v>
      </c>
      <c r="C917" t="s">
        <v>13156</v>
      </c>
      <c r="D917" t="s">
        <v>13247</v>
      </c>
      <c r="E917" t="s">
        <v>13254</v>
      </c>
      <c r="F917" t="s">
        <v>13255</v>
      </c>
      <c r="G917" s="17">
        <v>457</v>
      </c>
      <c r="H917" s="17">
        <v>799</v>
      </c>
      <c r="I917" s="8">
        <v>0.43</v>
      </c>
      <c r="J917" s="8" t="str">
        <f t="shared" si="82"/>
        <v>No</v>
      </c>
      <c r="K917" s="9">
        <v>4.3</v>
      </c>
      <c r="L917" s="9">
        <v>4</v>
      </c>
      <c r="M917" s="9">
        <f>AVERAGEIF(F917:F2267,F917,K917:K2267)</f>
        <v>3.988888888888888</v>
      </c>
      <c r="N917" s="4">
        <v>1868</v>
      </c>
      <c r="O917" s="4">
        <f t="shared" si="83"/>
        <v>13.05008599105556</v>
      </c>
      <c r="P917" s="18">
        <f t="shared" si="84"/>
        <v>853676</v>
      </c>
      <c r="Q917" s="15" t="str" cm="1">
        <f t="array" ref="Q917">_xlfn.IFS(G917&lt;200,"&lt;₹200",G917&lt;=500,"₹200-₹500",G917&gt;500,"&gt;₹500")</f>
        <v>₹200-₹500</v>
      </c>
      <c r="R917" t="s">
        <v>12846</v>
      </c>
      <c r="S917" t="s">
        <v>12850</v>
      </c>
      <c r="T917" t="s">
        <v>12851</v>
      </c>
    </row>
    <row r="918" spans="1:20" x14ac:dyDescent="0.25">
      <c r="A918" t="s">
        <v>8016</v>
      </c>
      <c r="B918" t="s">
        <v>8017</v>
      </c>
      <c r="C918" t="s">
        <v>13084</v>
      </c>
      <c r="D918" t="s">
        <v>13168</v>
      </c>
      <c r="E918" t="s">
        <v>13222</v>
      </c>
      <c r="F918" t="s">
        <v>13222</v>
      </c>
      <c r="G918" s="17">
        <v>5899</v>
      </c>
      <c r="H918" s="17">
        <v>7005</v>
      </c>
      <c r="I918" s="8">
        <v>0.16</v>
      </c>
      <c r="J918" s="8" t="str">
        <f t="shared" si="82"/>
        <v>No</v>
      </c>
      <c r="K918" s="9">
        <v>3.6</v>
      </c>
      <c r="L918" s="9">
        <v>4</v>
      </c>
      <c r="M918" s="9">
        <f t="shared" ref="M918:M925" si="86">AVERAGEIF(F918:F2267,F918,K918:K2267)</f>
        <v>3.6</v>
      </c>
      <c r="N918" s="4">
        <v>4199</v>
      </c>
      <c r="O918" s="4">
        <f t="shared" si="83"/>
        <v>13.043697445432441</v>
      </c>
      <c r="P918" s="18">
        <f t="shared" si="84"/>
        <v>24769901</v>
      </c>
      <c r="Q918" s="15" t="str" cm="1">
        <f t="array" ref="Q918">_xlfn.IFS(G918&lt;200,"&lt;₹200",G918&lt;=500,"₹200-₹500",G918&gt;500,"&gt;₹500")</f>
        <v>&gt;₹500</v>
      </c>
      <c r="R918" t="s">
        <v>8018</v>
      </c>
      <c r="S918" t="s">
        <v>8022</v>
      </c>
      <c r="T918" t="s">
        <v>8023</v>
      </c>
    </row>
    <row r="919" spans="1:20" x14ac:dyDescent="0.25">
      <c r="A919" t="s">
        <v>6700</v>
      </c>
      <c r="B919" t="s">
        <v>6701</v>
      </c>
      <c r="C919" t="s">
        <v>13084</v>
      </c>
      <c r="D919" t="s">
        <v>13085</v>
      </c>
      <c r="E919" t="s">
        <v>13141</v>
      </c>
      <c r="F919" t="s">
        <v>13143</v>
      </c>
      <c r="G919" s="17">
        <v>378</v>
      </c>
      <c r="H919" s="17">
        <v>999</v>
      </c>
      <c r="I919" s="8">
        <v>0.62</v>
      </c>
      <c r="J919" s="8" t="str">
        <f t="shared" si="82"/>
        <v>Yes</v>
      </c>
      <c r="K919" s="9">
        <v>4.0999999999999996</v>
      </c>
      <c r="L919" s="9">
        <v>4</v>
      </c>
      <c r="M919" s="9">
        <f t="shared" si="86"/>
        <v>4.0125000000000002</v>
      </c>
      <c r="N919" s="4">
        <v>1779</v>
      </c>
      <c r="O919" s="4">
        <f t="shared" si="83"/>
        <v>13.042310259264438</v>
      </c>
      <c r="P919" s="18">
        <f t="shared" si="84"/>
        <v>672462</v>
      </c>
      <c r="Q919" s="15" t="str" cm="1">
        <f t="array" ref="Q919">_xlfn.IFS(G919&lt;200,"&lt;₹200",G919&lt;=500,"₹200-₹500",G919&gt;500,"&gt;₹500")</f>
        <v>₹200-₹500</v>
      </c>
      <c r="R919" t="s">
        <v>6702</v>
      </c>
      <c r="S919" t="s">
        <v>6706</v>
      </c>
      <c r="T919" t="s">
        <v>6707</v>
      </c>
    </row>
    <row r="920" spans="1:20" x14ac:dyDescent="0.25">
      <c r="A920" t="s">
        <v>2886</v>
      </c>
      <c r="B920" t="s">
        <v>2887</v>
      </c>
      <c r="C920" t="s">
        <v>13075</v>
      </c>
      <c r="D920" t="s">
        <v>13091</v>
      </c>
      <c r="E920" t="s">
        <v>13093</v>
      </c>
      <c r="F920" t="s">
        <v>13094</v>
      </c>
      <c r="G920" s="17">
        <v>10499</v>
      </c>
      <c r="H920" s="17">
        <v>19499</v>
      </c>
      <c r="I920" s="8">
        <v>0.46</v>
      </c>
      <c r="J920" s="8" t="str">
        <f t="shared" si="82"/>
        <v>No</v>
      </c>
      <c r="K920" s="9">
        <v>4.2</v>
      </c>
      <c r="L920" s="9">
        <v>4</v>
      </c>
      <c r="M920" s="9">
        <f t="shared" si="86"/>
        <v>4.0999999999999996</v>
      </c>
      <c r="N920" s="4">
        <v>1510</v>
      </c>
      <c r="O920" s="4">
        <f t="shared" si="83"/>
        <v>13.034984303790003</v>
      </c>
      <c r="P920" s="18">
        <f t="shared" si="84"/>
        <v>15853490</v>
      </c>
      <c r="Q920" s="15" t="str" cm="1">
        <f t="array" ref="Q920">_xlfn.IFS(G920&lt;200,"&lt;₹200",G920&lt;=500,"₹200-₹500",G920&gt;500,"&gt;₹500")</f>
        <v>&gt;₹500</v>
      </c>
      <c r="R920" t="s">
        <v>2888</v>
      </c>
      <c r="S920" t="s">
        <v>2692</v>
      </c>
      <c r="T920" t="s">
        <v>2693</v>
      </c>
    </row>
    <row r="921" spans="1:20" x14ac:dyDescent="0.25">
      <c r="A921" t="s">
        <v>6158</v>
      </c>
      <c r="B921" t="s">
        <v>6159</v>
      </c>
      <c r="C921" t="s">
        <v>13075</v>
      </c>
      <c r="D921" t="s">
        <v>13150</v>
      </c>
      <c r="E921" t="s">
        <v>13151</v>
      </c>
      <c r="F921" t="s">
        <v>13328</v>
      </c>
      <c r="G921" s="17">
        <v>159</v>
      </c>
      <c r="H921" s="17">
        <v>180</v>
      </c>
      <c r="I921" s="8">
        <v>0.12</v>
      </c>
      <c r="J921" s="8" t="str">
        <f t="shared" si="82"/>
        <v>No</v>
      </c>
      <c r="K921" s="9">
        <v>4.3</v>
      </c>
      <c r="L921" s="9">
        <v>4</v>
      </c>
      <c r="M921" s="9">
        <f t="shared" si="86"/>
        <v>4.3499999999999996</v>
      </c>
      <c r="N921" s="4">
        <v>989</v>
      </c>
      <c r="O921" s="4">
        <f t="shared" si="83"/>
        <v>13.031013096499342</v>
      </c>
      <c r="P921" s="18">
        <f t="shared" si="84"/>
        <v>157251</v>
      </c>
      <c r="Q921" s="15" t="str" cm="1">
        <f t="array" ref="Q921">_xlfn.IFS(G921&lt;200,"&lt;₹200",G921&lt;=500,"₹200-₹500",G921&gt;500,"&gt;₹500")</f>
        <v>&lt;₹200</v>
      </c>
      <c r="R921" t="s">
        <v>6160</v>
      </c>
      <c r="S921" t="s">
        <v>6164</v>
      </c>
      <c r="T921" t="s">
        <v>6165</v>
      </c>
    </row>
    <row r="922" spans="1:20" x14ac:dyDescent="0.25">
      <c r="A922" t="s">
        <v>6326</v>
      </c>
      <c r="B922" t="s">
        <v>6327</v>
      </c>
      <c r="C922" t="s">
        <v>13084</v>
      </c>
      <c r="D922" t="s">
        <v>13085</v>
      </c>
      <c r="E922" t="s">
        <v>13136</v>
      </c>
      <c r="F922" t="s">
        <v>13144</v>
      </c>
      <c r="G922" s="17">
        <v>999</v>
      </c>
      <c r="H922" s="17">
        <v>2499</v>
      </c>
      <c r="I922" s="8">
        <v>0.6</v>
      </c>
      <c r="J922" s="8" t="str">
        <f t="shared" si="82"/>
        <v>Yes</v>
      </c>
      <c r="K922" s="9">
        <v>4.3</v>
      </c>
      <c r="L922" s="9">
        <v>4</v>
      </c>
      <c r="M922" s="9">
        <f t="shared" si="86"/>
        <v>4.0333333333333332</v>
      </c>
      <c r="N922" s="4">
        <v>1690</v>
      </c>
      <c r="O922" s="4">
        <f t="shared" si="83"/>
        <v>13.020179217310892</v>
      </c>
      <c r="P922" s="18">
        <f t="shared" si="84"/>
        <v>1688310</v>
      </c>
      <c r="Q922" s="15" t="str" cm="1">
        <f t="array" ref="Q922">_xlfn.IFS(G922&lt;200,"&lt;₹200",G922&lt;=500,"₹200-₹500",G922&gt;500,"&gt;₹500")</f>
        <v>&gt;₹500</v>
      </c>
      <c r="R922" t="s">
        <v>6328</v>
      </c>
      <c r="S922" t="s">
        <v>6332</v>
      </c>
      <c r="T922" t="s">
        <v>6333</v>
      </c>
    </row>
    <row r="923" spans="1:20" x14ac:dyDescent="0.25">
      <c r="A923" t="s">
        <v>2246</v>
      </c>
      <c r="B923" t="s">
        <v>2247</v>
      </c>
      <c r="C923" t="s">
        <v>13075</v>
      </c>
      <c r="D923" t="s">
        <v>13091</v>
      </c>
      <c r="E923" t="s">
        <v>13092</v>
      </c>
      <c r="F923" t="s">
        <v>13097</v>
      </c>
      <c r="G923" s="17">
        <v>96</v>
      </c>
      <c r="H923" s="17">
        <v>399</v>
      </c>
      <c r="I923" s="8">
        <v>0.76</v>
      </c>
      <c r="J923" s="8" t="str">
        <f t="shared" si="82"/>
        <v>Yes</v>
      </c>
      <c r="K923" s="9">
        <v>3.6</v>
      </c>
      <c r="L923" s="9">
        <v>4</v>
      </c>
      <c r="M923" s="9">
        <f t="shared" si="86"/>
        <v>4</v>
      </c>
      <c r="N923" s="4">
        <v>1796</v>
      </c>
      <c r="O923" s="4">
        <f t="shared" si="83"/>
        <v>13.018192308435895</v>
      </c>
      <c r="P923" s="18">
        <f t="shared" si="84"/>
        <v>172416</v>
      </c>
      <c r="Q923" s="15" t="str" cm="1">
        <f t="array" ref="Q923">_xlfn.IFS(G923&lt;200,"&lt;₹200",G923&lt;=500,"₹200-₹500",G923&gt;500,"&gt;₹500")</f>
        <v>&lt;₹200</v>
      </c>
      <c r="R923" t="s">
        <v>2248</v>
      </c>
      <c r="S923" t="s">
        <v>2252</v>
      </c>
      <c r="T923" t="s">
        <v>2253</v>
      </c>
    </row>
    <row r="924" spans="1:20" x14ac:dyDescent="0.25">
      <c r="A924" t="s">
        <v>2686</v>
      </c>
      <c r="B924" t="s">
        <v>2687</v>
      </c>
      <c r="C924" t="s">
        <v>13075</v>
      </c>
      <c r="D924" t="s">
        <v>13091</v>
      </c>
      <c r="E924" t="s">
        <v>13093</v>
      </c>
      <c r="F924" t="s">
        <v>13094</v>
      </c>
      <c r="G924" s="17">
        <v>26999</v>
      </c>
      <c r="H924" s="17">
        <v>42999</v>
      </c>
      <c r="I924" s="8">
        <v>0.37</v>
      </c>
      <c r="J924" s="8" t="str">
        <f t="shared" si="82"/>
        <v>No</v>
      </c>
      <c r="K924" s="9">
        <v>4.2</v>
      </c>
      <c r="L924" s="9">
        <v>4</v>
      </c>
      <c r="M924" s="9">
        <f t="shared" si="86"/>
        <v>4.0933333333333337</v>
      </c>
      <c r="N924" s="4">
        <v>1510</v>
      </c>
      <c r="O924" s="4">
        <f t="shared" si="83"/>
        <v>13.013789207361079</v>
      </c>
      <c r="P924" s="18">
        <f t="shared" si="84"/>
        <v>40768490</v>
      </c>
      <c r="Q924" s="15" t="str" cm="1">
        <f t="array" ref="Q924">_xlfn.IFS(G924&lt;200,"&lt;₹200",G924&lt;=500,"₹200-₹500",G924&gt;500,"&gt;₹500")</f>
        <v>&gt;₹500</v>
      </c>
      <c r="R924" t="s">
        <v>2688</v>
      </c>
      <c r="S924" t="s">
        <v>2692</v>
      </c>
      <c r="T924" t="s">
        <v>2693</v>
      </c>
    </row>
    <row r="925" spans="1:20" x14ac:dyDescent="0.25">
      <c r="A925" t="s">
        <v>10214</v>
      </c>
      <c r="B925" t="s">
        <v>10215</v>
      </c>
      <c r="C925" t="s">
        <v>13156</v>
      </c>
      <c r="D925" t="s">
        <v>13268</v>
      </c>
      <c r="E925" t="s">
        <v>13269</v>
      </c>
      <c r="F925" t="s">
        <v>13270</v>
      </c>
      <c r="G925" s="17">
        <v>199</v>
      </c>
      <c r="H925" s="17">
        <v>499</v>
      </c>
      <c r="I925" s="8">
        <v>0.6</v>
      </c>
      <c r="J925" s="8" t="str">
        <f t="shared" si="82"/>
        <v>Yes</v>
      </c>
      <c r="K925" s="9">
        <v>4.0999999999999996</v>
      </c>
      <c r="L925" s="9">
        <v>4</v>
      </c>
      <c r="M925" s="9">
        <f t="shared" si="86"/>
        <v>3.9428571428571426</v>
      </c>
      <c r="N925" s="4">
        <v>1996</v>
      </c>
      <c r="O925" s="4">
        <f t="shared" si="83"/>
        <v>13.012919227204483</v>
      </c>
      <c r="P925" s="18">
        <f t="shared" si="84"/>
        <v>397204</v>
      </c>
      <c r="Q925" s="15" t="str" cm="1">
        <f t="array" ref="Q925">_xlfn.IFS(G925&lt;200,"&lt;₹200",G925&lt;=500,"₹200-₹500",G925&gt;500,"&gt;₹500")</f>
        <v>&lt;₹200</v>
      </c>
      <c r="R925" t="s">
        <v>10216</v>
      </c>
      <c r="S925" t="s">
        <v>10220</v>
      </c>
      <c r="T925" t="s">
        <v>10221</v>
      </c>
    </row>
    <row r="926" spans="1:20" x14ac:dyDescent="0.25">
      <c r="A926" t="s">
        <v>11676</v>
      </c>
      <c r="B926" t="s">
        <v>11677</v>
      </c>
      <c r="C926" t="s">
        <v>13156</v>
      </c>
      <c r="D926" t="s">
        <v>13247</v>
      </c>
      <c r="E926" t="s">
        <v>13248</v>
      </c>
      <c r="F926" t="s">
        <v>13262</v>
      </c>
      <c r="G926" s="17">
        <v>1649</v>
      </c>
      <c r="H926" s="17">
        <v>2800</v>
      </c>
      <c r="I926" s="8">
        <v>0.41</v>
      </c>
      <c r="J926" s="8" t="str">
        <f t="shared" si="82"/>
        <v>No</v>
      </c>
      <c r="K926" s="9">
        <v>3.9</v>
      </c>
      <c r="L926" s="9">
        <v>4</v>
      </c>
      <c r="M926" s="9">
        <f>AVERAGEIF(F926:F2276,F926,K926:K2276)</f>
        <v>3.8999999999999995</v>
      </c>
      <c r="N926" s="4">
        <v>2162</v>
      </c>
      <c r="O926" s="4">
        <f t="shared" si="83"/>
        <v>13.006720425812455</v>
      </c>
      <c r="P926" s="18">
        <f t="shared" si="84"/>
        <v>3565138</v>
      </c>
      <c r="Q926" s="15" t="str" cm="1">
        <f t="array" ref="Q926">_xlfn.IFS(G926&lt;200,"&lt;₹200",G926&lt;=500,"₹200-₹500",G926&gt;500,"&gt;₹500")</f>
        <v>&gt;₹500</v>
      </c>
      <c r="R926" t="s">
        <v>11678</v>
      </c>
      <c r="S926" t="s">
        <v>11682</v>
      </c>
      <c r="T926" t="s">
        <v>11683</v>
      </c>
    </row>
    <row r="927" spans="1:20" x14ac:dyDescent="0.25">
      <c r="A927" t="s">
        <v>2841</v>
      </c>
      <c r="B927" t="s">
        <v>2842</v>
      </c>
      <c r="C927" t="s">
        <v>13084</v>
      </c>
      <c r="D927" t="s">
        <v>13085</v>
      </c>
      <c r="E927" t="s">
        <v>13086</v>
      </c>
      <c r="F927" t="s">
        <v>13087</v>
      </c>
      <c r="G927" s="17">
        <v>299</v>
      </c>
      <c r="H927" s="17">
        <v>699</v>
      </c>
      <c r="I927" s="8">
        <v>0.56999999999999995</v>
      </c>
      <c r="J927" s="8" t="str">
        <f t="shared" si="82"/>
        <v>Yes</v>
      </c>
      <c r="K927" s="9">
        <v>3.9</v>
      </c>
      <c r="L927" s="9">
        <v>4</v>
      </c>
      <c r="M927" s="9">
        <f t="shared" ref="M927:M934" si="87">AVERAGEIF(F927:F2276,F927,K927:K2276)</f>
        <v>4.1089552238805975</v>
      </c>
      <c r="N927" s="4">
        <v>1454</v>
      </c>
      <c r="O927" s="4">
        <f t="shared" si="83"/>
        <v>12.996062418828751</v>
      </c>
      <c r="P927" s="18">
        <f t="shared" si="84"/>
        <v>434746</v>
      </c>
      <c r="Q927" s="15" t="str" cm="1">
        <f t="array" ref="Q927">_xlfn.IFS(G927&lt;200,"&lt;₹200",G927&lt;=500,"₹200-₹500",G927&gt;500,"&gt;₹500")</f>
        <v>₹200-₹500</v>
      </c>
      <c r="R927" t="s">
        <v>2843</v>
      </c>
      <c r="S927" t="s">
        <v>2847</v>
      </c>
      <c r="T927" t="s">
        <v>2848</v>
      </c>
    </row>
    <row r="928" spans="1:20" x14ac:dyDescent="0.25">
      <c r="A928" t="s">
        <v>717</v>
      </c>
      <c r="B928" t="s">
        <v>718</v>
      </c>
      <c r="C928" t="s">
        <v>13084</v>
      </c>
      <c r="D928" t="s">
        <v>13085</v>
      </c>
      <c r="E928" t="s">
        <v>13086</v>
      </c>
      <c r="F928" t="s">
        <v>13087</v>
      </c>
      <c r="G928" s="17">
        <v>179</v>
      </c>
      <c r="H928" s="17">
        <v>399</v>
      </c>
      <c r="I928" s="8">
        <v>0.55000000000000004</v>
      </c>
      <c r="J928" s="8" t="str">
        <f t="shared" si="82"/>
        <v>Yes</v>
      </c>
      <c r="K928" s="9">
        <v>4</v>
      </c>
      <c r="L928" s="9">
        <v>4</v>
      </c>
      <c r="M928" s="9">
        <f t="shared" si="87"/>
        <v>4.1121212121212123</v>
      </c>
      <c r="N928" s="4">
        <v>1423</v>
      </c>
      <c r="O928" s="4">
        <f t="shared" si="83"/>
        <v>12.96761531964011</v>
      </c>
      <c r="P928" s="18">
        <f t="shared" si="84"/>
        <v>254717</v>
      </c>
      <c r="Q928" s="15" t="str" cm="1">
        <f t="array" ref="Q928">_xlfn.IFS(G928&lt;200,"&lt;₹200",G928&lt;=500,"₹200-₹500",G928&gt;500,"&gt;₹500")</f>
        <v>&lt;₹200</v>
      </c>
      <c r="R928" t="s">
        <v>719</v>
      </c>
      <c r="S928" t="s">
        <v>723</v>
      </c>
      <c r="T928" t="s">
        <v>13029</v>
      </c>
    </row>
    <row r="929" spans="1:20" x14ac:dyDescent="0.25">
      <c r="A929" t="s">
        <v>1774</v>
      </c>
      <c r="B929" t="s">
        <v>1775</v>
      </c>
      <c r="C929" t="s">
        <v>13075</v>
      </c>
      <c r="D929" t="s">
        <v>13091</v>
      </c>
      <c r="E929" t="s">
        <v>13092</v>
      </c>
      <c r="F929" t="s">
        <v>13095</v>
      </c>
      <c r="G929" s="17">
        <v>239</v>
      </c>
      <c r="H929" s="17">
        <v>699</v>
      </c>
      <c r="I929" s="8">
        <v>0.66</v>
      </c>
      <c r="J929" s="8" t="str">
        <f t="shared" si="82"/>
        <v>Yes</v>
      </c>
      <c r="K929" s="9">
        <v>4.4000000000000004</v>
      </c>
      <c r="L929" s="9">
        <v>4</v>
      </c>
      <c r="M929" s="9">
        <f t="shared" si="87"/>
        <v>3.7914893617021281</v>
      </c>
      <c r="N929" s="4">
        <v>2640</v>
      </c>
      <c r="O929" s="4">
        <f t="shared" si="83"/>
        <v>12.973598491384552</v>
      </c>
      <c r="P929" s="18">
        <f t="shared" si="84"/>
        <v>630960</v>
      </c>
      <c r="Q929" s="15" t="str" cm="1">
        <f t="array" ref="Q929">_xlfn.IFS(G929&lt;200,"&lt;₹200",G929&lt;=500,"₹200-₹500",G929&gt;500,"&gt;₹500")</f>
        <v>₹200-₹500</v>
      </c>
      <c r="R929" t="s">
        <v>1776</v>
      </c>
      <c r="S929" t="s">
        <v>1780</v>
      </c>
      <c r="T929" t="s">
        <v>1781</v>
      </c>
    </row>
    <row r="930" spans="1:20" x14ac:dyDescent="0.25">
      <c r="A930" t="s">
        <v>11012</v>
      </c>
      <c r="B930" t="s">
        <v>11013</v>
      </c>
      <c r="C930" t="s">
        <v>13156</v>
      </c>
      <c r="D930" t="s">
        <v>13247</v>
      </c>
      <c r="E930" t="s">
        <v>13287</v>
      </c>
      <c r="F930" t="s">
        <v>13289</v>
      </c>
      <c r="G930" s="17">
        <v>600</v>
      </c>
      <c r="H930" s="17">
        <v>640</v>
      </c>
      <c r="I930" s="8">
        <v>0.06</v>
      </c>
      <c r="J930" s="8" t="str">
        <f t="shared" si="82"/>
        <v>No</v>
      </c>
      <c r="K930" s="9">
        <v>3.8</v>
      </c>
      <c r="L930" s="9">
        <v>4</v>
      </c>
      <c r="M930" s="9">
        <f t="shared" si="87"/>
        <v>3.8</v>
      </c>
      <c r="N930" s="4">
        <v>2593</v>
      </c>
      <c r="O930" s="4">
        <f t="shared" si="83"/>
        <v>12.973085892642633</v>
      </c>
      <c r="P930" s="18">
        <f t="shared" si="84"/>
        <v>1555800</v>
      </c>
      <c r="Q930" s="15" t="str" cm="1">
        <f t="array" ref="Q930">_xlfn.IFS(G930&lt;200,"&lt;₹200",G930&lt;=500,"₹200-₹500",G930&gt;500,"&gt;₹500")</f>
        <v>&gt;₹500</v>
      </c>
      <c r="R930" t="s">
        <v>11014</v>
      </c>
      <c r="S930" t="s">
        <v>11018</v>
      </c>
      <c r="T930" t="s">
        <v>11019</v>
      </c>
    </row>
    <row r="931" spans="1:20" x14ac:dyDescent="0.25">
      <c r="A931" t="s">
        <v>2139</v>
      </c>
      <c r="B931" t="s">
        <v>2140</v>
      </c>
      <c r="C931" t="s">
        <v>13084</v>
      </c>
      <c r="D931" t="s">
        <v>13085</v>
      </c>
      <c r="E931" t="s">
        <v>13086</v>
      </c>
      <c r="F931" t="s">
        <v>13087</v>
      </c>
      <c r="G931" s="17">
        <v>179</v>
      </c>
      <c r="H931" s="17">
        <v>399</v>
      </c>
      <c r="I931" s="8">
        <v>0.55000000000000004</v>
      </c>
      <c r="J931" s="8" t="str">
        <f t="shared" si="82"/>
        <v>Yes</v>
      </c>
      <c r="K931" s="9">
        <v>4</v>
      </c>
      <c r="L931" s="9">
        <v>4</v>
      </c>
      <c r="M931" s="9">
        <f t="shared" si="87"/>
        <v>4.1138461538461533</v>
      </c>
      <c r="N931" s="4">
        <v>1423</v>
      </c>
      <c r="O931" s="4">
        <f t="shared" si="83"/>
        <v>12.973054940600674</v>
      </c>
      <c r="P931" s="18">
        <f t="shared" si="84"/>
        <v>254717</v>
      </c>
      <c r="Q931" s="15" t="str" cm="1">
        <f t="array" ref="Q931">_xlfn.IFS(G931&lt;200,"&lt;₹200",G931&lt;=500,"₹200-₹500",G931&gt;500,"&gt;₹500")</f>
        <v>&lt;₹200</v>
      </c>
      <c r="R931" t="s">
        <v>719</v>
      </c>
      <c r="S931" t="s">
        <v>723</v>
      </c>
      <c r="T931" t="s">
        <v>13029</v>
      </c>
    </row>
    <row r="932" spans="1:20" x14ac:dyDescent="0.25">
      <c r="A932" t="s">
        <v>1535</v>
      </c>
      <c r="B932" t="s">
        <v>1536</v>
      </c>
      <c r="C932" t="s">
        <v>13084</v>
      </c>
      <c r="D932" t="s">
        <v>13085</v>
      </c>
      <c r="E932" t="s">
        <v>13086</v>
      </c>
      <c r="F932" t="s">
        <v>13087</v>
      </c>
      <c r="G932" s="17">
        <v>149</v>
      </c>
      <c r="H932" s="17">
        <v>399</v>
      </c>
      <c r="I932" s="8">
        <v>0.63</v>
      </c>
      <c r="J932" s="8" t="str">
        <f t="shared" si="82"/>
        <v>Yes</v>
      </c>
      <c r="K932" s="9">
        <v>4</v>
      </c>
      <c r="L932" s="9">
        <v>4</v>
      </c>
      <c r="M932" s="9">
        <f t="shared" si="87"/>
        <v>4.1156249999999996</v>
      </c>
      <c r="N932" s="4">
        <v>1423</v>
      </c>
      <c r="O932" s="4">
        <f t="shared" si="83"/>
        <v>12.978664549716258</v>
      </c>
      <c r="P932" s="18">
        <f t="shared" si="84"/>
        <v>212027</v>
      </c>
      <c r="Q932" s="15" t="str" cm="1">
        <f t="array" ref="Q932">_xlfn.IFS(G932&lt;200,"&lt;₹200",G932&lt;=500,"₹200-₹500",G932&gt;500,"&gt;₹500")</f>
        <v>&lt;₹200</v>
      </c>
      <c r="R932" t="s">
        <v>1537</v>
      </c>
      <c r="S932" t="s">
        <v>723</v>
      </c>
      <c r="T932" t="s">
        <v>13029</v>
      </c>
    </row>
    <row r="933" spans="1:20" x14ac:dyDescent="0.25">
      <c r="A933" t="s">
        <v>6772</v>
      </c>
      <c r="B933" t="s">
        <v>6773</v>
      </c>
      <c r="C933" t="s">
        <v>13084</v>
      </c>
      <c r="D933" t="s">
        <v>13085</v>
      </c>
      <c r="E933" t="s">
        <v>13141</v>
      </c>
      <c r="F933" t="s">
        <v>13171</v>
      </c>
      <c r="G933" s="17">
        <v>499</v>
      </c>
      <c r="H933" s="17">
        <v>999</v>
      </c>
      <c r="I933" s="8">
        <v>0.5</v>
      </c>
      <c r="J933" s="8" t="str">
        <f t="shared" si="82"/>
        <v>Yes</v>
      </c>
      <c r="K933" s="9">
        <v>4.4000000000000004</v>
      </c>
      <c r="L933" s="9">
        <v>4</v>
      </c>
      <c r="M933" s="9">
        <f t="shared" si="87"/>
        <v>4.3000000000000007</v>
      </c>
      <c r="N933" s="4">
        <v>1030</v>
      </c>
      <c r="O933" s="4">
        <f t="shared" si="83"/>
        <v>12.957012260719123</v>
      </c>
      <c r="P933" s="18">
        <f t="shared" si="84"/>
        <v>513970</v>
      </c>
      <c r="Q933" s="15" t="str" cm="1">
        <f t="array" ref="Q933">_xlfn.IFS(G933&lt;200,"&lt;₹200",G933&lt;=500,"₹200-₹500",G933&gt;500,"&gt;₹500")</f>
        <v>₹200-₹500</v>
      </c>
      <c r="R933" t="s">
        <v>6774</v>
      </c>
      <c r="S933" t="s">
        <v>6778</v>
      </c>
      <c r="T933" t="s">
        <v>6779</v>
      </c>
    </row>
    <row r="934" spans="1:20" x14ac:dyDescent="0.25">
      <c r="A934" t="s">
        <v>3624</v>
      </c>
      <c r="B934" t="s">
        <v>3625</v>
      </c>
      <c r="C934" t="s">
        <v>13075</v>
      </c>
      <c r="D934" t="s">
        <v>13113</v>
      </c>
      <c r="E934" t="s">
        <v>13114</v>
      </c>
      <c r="F934" t="s">
        <v>13115</v>
      </c>
      <c r="G934" s="17">
        <v>649</v>
      </c>
      <c r="H934" s="17">
        <v>999</v>
      </c>
      <c r="I934" s="8">
        <v>0.35</v>
      </c>
      <c r="J934" s="8" t="str">
        <f t="shared" si="82"/>
        <v>No</v>
      </c>
      <c r="K934" s="9">
        <v>4.2</v>
      </c>
      <c r="L934" s="9">
        <v>4</v>
      </c>
      <c r="M934" s="9">
        <f t="shared" si="87"/>
        <v>4.1333333333333337</v>
      </c>
      <c r="N934" s="4">
        <v>1315</v>
      </c>
      <c r="O934" s="4">
        <f t="shared" si="83"/>
        <v>12.892924342348806</v>
      </c>
      <c r="P934" s="18">
        <f t="shared" si="84"/>
        <v>853435</v>
      </c>
      <c r="Q934" s="15" t="str" cm="1">
        <f t="array" ref="Q934">_xlfn.IFS(G934&lt;200,"&lt;₹200",G934&lt;=500,"₹200-₹500",G934&gt;500,"&gt;₹500")</f>
        <v>&gt;₹500</v>
      </c>
      <c r="R934" t="s">
        <v>3626</v>
      </c>
      <c r="S934" t="s">
        <v>3630</v>
      </c>
      <c r="T934" t="s">
        <v>3631</v>
      </c>
    </row>
    <row r="935" spans="1:20" x14ac:dyDescent="0.25">
      <c r="A935" t="s">
        <v>12049</v>
      </c>
      <c r="B935" t="s">
        <v>12050</v>
      </c>
      <c r="C935" t="s">
        <v>13156</v>
      </c>
      <c r="D935" t="s">
        <v>13247</v>
      </c>
      <c r="E935" t="s">
        <v>13283</v>
      </c>
      <c r="F935" t="s">
        <v>13286</v>
      </c>
      <c r="G935" s="17">
        <v>293</v>
      </c>
      <c r="H935" s="17">
        <v>499</v>
      </c>
      <c r="I935" s="8">
        <v>0.41</v>
      </c>
      <c r="J935" s="8" t="str">
        <f t="shared" si="82"/>
        <v>No</v>
      </c>
      <c r="K935" s="9">
        <v>4.0999999999999996</v>
      </c>
      <c r="L935" s="9">
        <v>4</v>
      </c>
      <c r="M935" s="9">
        <f>AVERAGEIF(F935:F2285,F935,K935:K2285)</f>
        <v>4.0749999999999993</v>
      </c>
      <c r="N935" s="4">
        <v>1456</v>
      </c>
      <c r="O935" s="4">
        <f t="shared" si="83"/>
        <v>12.891097673462708</v>
      </c>
      <c r="P935" s="18">
        <f t="shared" si="84"/>
        <v>426608</v>
      </c>
      <c r="Q935" s="15" t="str" cm="1">
        <f t="array" ref="Q935">_xlfn.IFS(G935&lt;200,"&lt;₹200",G935&lt;=500,"₹200-₹500",G935&gt;500,"&gt;₹500")</f>
        <v>₹200-₹500</v>
      </c>
      <c r="R935" t="s">
        <v>12051</v>
      </c>
      <c r="S935" t="s">
        <v>12055</v>
      </c>
      <c r="T935" t="s">
        <v>12056</v>
      </c>
    </row>
    <row r="936" spans="1:20" x14ac:dyDescent="0.25">
      <c r="A936" t="s">
        <v>6742</v>
      </c>
      <c r="B936" t="s">
        <v>6743</v>
      </c>
      <c r="C936" t="s">
        <v>13152</v>
      </c>
      <c r="D936" t="s">
        <v>13153</v>
      </c>
      <c r="E936" t="s">
        <v>13154</v>
      </c>
      <c r="F936" t="s">
        <v>13155</v>
      </c>
      <c r="G936" s="17">
        <v>67</v>
      </c>
      <c r="H936" s="17">
        <v>75</v>
      </c>
      <c r="I936" s="8">
        <v>0.11</v>
      </c>
      <c r="J936" s="8" t="str">
        <f t="shared" si="82"/>
        <v>No</v>
      </c>
      <c r="K936" s="9">
        <v>4.0999999999999996</v>
      </c>
      <c r="L936" s="9">
        <v>4</v>
      </c>
      <c r="M936" s="9">
        <f t="shared" ref="M936:M941" si="88">AVERAGEIF(F936:F2285,F936,K936:K2285)</f>
        <v>4.1500000000000004</v>
      </c>
      <c r="N936" s="4">
        <v>1269</v>
      </c>
      <c r="O936" s="4">
        <f t="shared" si="83"/>
        <v>12.880785441967221</v>
      </c>
      <c r="P936" s="18">
        <f t="shared" si="84"/>
        <v>85023</v>
      </c>
      <c r="Q936" s="15" t="str" cm="1">
        <f t="array" ref="Q936">_xlfn.IFS(G936&lt;200,"&lt;₹200",G936&lt;=500,"₹200-₹500",G936&gt;500,"&gt;₹500")</f>
        <v>&lt;₹200</v>
      </c>
      <c r="R936" t="s">
        <v>6744</v>
      </c>
      <c r="S936" t="s">
        <v>6748</v>
      </c>
      <c r="T936" t="s">
        <v>6749</v>
      </c>
    </row>
    <row r="937" spans="1:20" x14ac:dyDescent="0.25">
      <c r="A937" t="s">
        <v>4620</v>
      </c>
      <c r="B937" t="s">
        <v>4621</v>
      </c>
      <c r="C937" t="s">
        <v>13075</v>
      </c>
      <c r="D937" t="s">
        <v>13113</v>
      </c>
      <c r="E937" t="s">
        <v>13117</v>
      </c>
      <c r="F937" t="s">
        <v>13118</v>
      </c>
      <c r="G937" s="17">
        <v>7915</v>
      </c>
      <c r="H937" s="17">
        <v>9999</v>
      </c>
      <c r="I937" s="8">
        <v>0.21</v>
      </c>
      <c r="J937" s="8" t="str">
        <f t="shared" si="82"/>
        <v>No</v>
      </c>
      <c r="K937" s="9">
        <v>4.3</v>
      </c>
      <c r="L937" s="9">
        <v>4</v>
      </c>
      <c r="M937" s="9">
        <f t="shared" si="88"/>
        <v>4.0999999999999996</v>
      </c>
      <c r="N937" s="4">
        <v>1376</v>
      </c>
      <c r="O937" s="4">
        <f t="shared" si="83"/>
        <v>12.869629155053385</v>
      </c>
      <c r="P937" s="18">
        <f t="shared" si="84"/>
        <v>10891040</v>
      </c>
      <c r="Q937" s="15" t="str" cm="1">
        <f t="array" ref="Q937">_xlfn.IFS(G937&lt;200,"&lt;₹200",G937&lt;=500,"₹200-₹500",G937&gt;500,"&gt;₹500")</f>
        <v>&gt;₹500</v>
      </c>
      <c r="R937" t="s">
        <v>4622</v>
      </c>
      <c r="S937" t="s">
        <v>4626</v>
      </c>
      <c r="T937" t="s">
        <v>4627</v>
      </c>
    </row>
    <row r="938" spans="1:20" x14ac:dyDescent="0.25">
      <c r="A938" t="s">
        <v>10479</v>
      </c>
      <c r="B938" t="s">
        <v>10480</v>
      </c>
      <c r="C938" t="s">
        <v>13156</v>
      </c>
      <c r="D938" t="s">
        <v>13247</v>
      </c>
      <c r="E938" t="s">
        <v>13254</v>
      </c>
      <c r="F938" t="s">
        <v>13272</v>
      </c>
      <c r="G938" s="17">
        <v>6999</v>
      </c>
      <c r="H938" s="17">
        <v>14999</v>
      </c>
      <c r="I938" s="8">
        <v>0.53</v>
      </c>
      <c r="J938" s="8" t="str">
        <f t="shared" si="82"/>
        <v>Yes</v>
      </c>
      <c r="K938" s="9">
        <v>4.0999999999999996</v>
      </c>
      <c r="L938" s="9">
        <v>4</v>
      </c>
      <c r="M938" s="9">
        <f t="shared" si="88"/>
        <v>3.9714285714285711</v>
      </c>
      <c r="N938" s="4">
        <v>1728</v>
      </c>
      <c r="O938" s="4">
        <f t="shared" si="83"/>
        <v>12.858671544716435</v>
      </c>
      <c r="P938" s="18">
        <f t="shared" si="84"/>
        <v>12094272</v>
      </c>
      <c r="Q938" s="15" t="str" cm="1">
        <f t="array" ref="Q938">_xlfn.IFS(G938&lt;200,"&lt;₹200",G938&lt;=500,"₹200-₹500",G938&gt;500,"&gt;₹500")</f>
        <v>&gt;₹500</v>
      </c>
      <c r="R938" t="s">
        <v>10481</v>
      </c>
      <c r="S938" t="s">
        <v>10485</v>
      </c>
      <c r="T938" t="s">
        <v>10486</v>
      </c>
    </row>
    <row r="939" spans="1:20" x14ac:dyDescent="0.25">
      <c r="A939" t="s">
        <v>586</v>
      </c>
      <c r="B939" t="s">
        <v>587</v>
      </c>
      <c r="C939" t="s">
        <v>13084</v>
      </c>
      <c r="D939" t="s">
        <v>13085</v>
      </c>
      <c r="E939" t="s">
        <v>13086</v>
      </c>
      <c r="F939" t="s">
        <v>13087</v>
      </c>
      <c r="G939" s="17">
        <v>139</v>
      </c>
      <c r="H939" s="17">
        <v>999</v>
      </c>
      <c r="I939" s="8">
        <v>0.86</v>
      </c>
      <c r="J939" s="8" t="str">
        <f t="shared" si="82"/>
        <v>Yes</v>
      </c>
      <c r="K939" s="9">
        <v>4</v>
      </c>
      <c r="L939" s="9">
        <v>4</v>
      </c>
      <c r="M939" s="9">
        <f t="shared" si="88"/>
        <v>4.117460317460317</v>
      </c>
      <c r="N939" s="4">
        <v>1313</v>
      </c>
      <c r="O939" s="4">
        <f t="shared" si="83"/>
        <v>12.840692662524503</v>
      </c>
      <c r="P939" s="18">
        <f t="shared" si="84"/>
        <v>182507</v>
      </c>
      <c r="Q939" s="15" t="str" cm="1">
        <f t="array" ref="Q939">_xlfn.IFS(G939&lt;200,"&lt;₹200",G939&lt;=500,"₹200-₹500",G939&gt;500,"&gt;₹500")</f>
        <v>&lt;₹200</v>
      </c>
      <c r="R939" t="s">
        <v>588</v>
      </c>
      <c r="S939" t="s">
        <v>592</v>
      </c>
      <c r="T939" t="s">
        <v>593</v>
      </c>
    </row>
    <row r="940" spans="1:20" x14ac:dyDescent="0.25">
      <c r="A940" t="s">
        <v>1071</v>
      </c>
      <c r="B940" t="s">
        <v>1072</v>
      </c>
      <c r="C940" t="s">
        <v>13084</v>
      </c>
      <c r="D940" t="s">
        <v>13085</v>
      </c>
      <c r="E940" t="s">
        <v>13086</v>
      </c>
      <c r="F940" t="s">
        <v>13087</v>
      </c>
      <c r="G940" s="17">
        <v>149</v>
      </c>
      <c r="H940" s="17">
        <v>999</v>
      </c>
      <c r="I940" s="8">
        <v>0.85</v>
      </c>
      <c r="J940" s="8" t="str">
        <f t="shared" si="82"/>
        <v>Yes</v>
      </c>
      <c r="K940" s="9">
        <v>4</v>
      </c>
      <c r="L940" s="9">
        <v>4</v>
      </c>
      <c r="M940" s="9">
        <f t="shared" si="88"/>
        <v>4.1193548387096772</v>
      </c>
      <c r="N940" s="4">
        <v>1313</v>
      </c>
      <c r="O940" s="4">
        <f t="shared" si="83"/>
        <v>12.846600907712077</v>
      </c>
      <c r="P940" s="18">
        <f t="shared" si="84"/>
        <v>195637</v>
      </c>
      <c r="Q940" s="15" t="str" cm="1">
        <f t="array" ref="Q940">_xlfn.IFS(G940&lt;200,"&lt;₹200",G940&lt;=500,"₹200-₹500",G940&gt;500,"&gt;₹500")</f>
        <v>&lt;₹200</v>
      </c>
      <c r="R940" t="s">
        <v>1073</v>
      </c>
      <c r="S940" t="s">
        <v>592</v>
      </c>
      <c r="T940" t="s">
        <v>593</v>
      </c>
    </row>
    <row r="941" spans="1:20" x14ac:dyDescent="0.25">
      <c r="A941" t="s">
        <v>1222</v>
      </c>
      <c r="B941" t="s">
        <v>1223</v>
      </c>
      <c r="C941" t="s">
        <v>13075</v>
      </c>
      <c r="D941" t="s">
        <v>13091</v>
      </c>
      <c r="E941" t="s">
        <v>13093</v>
      </c>
      <c r="F941" t="s">
        <v>13094</v>
      </c>
      <c r="G941" s="17">
        <v>30990</v>
      </c>
      <c r="H941" s="17">
        <v>49990</v>
      </c>
      <c r="I941" s="8">
        <v>0.38</v>
      </c>
      <c r="J941" s="8" t="str">
        <f t="shared" si="82"/>
        <v>No</v>
      </c>
      <c r="K941" s="9">
        <v>4.3</v>
      </c>
      <c r="L941" s="9">
        <v>4</v>
      </c>
      <c r="M941" s="9">
        <f t="shared" si="88"/>
        <v>4.0857142857142863</v>
      </c>
      <c r="N941" s="4">
        <v>1376</v>
      </c>
      <c r="O941" s="4">
        <f t="shared" si="83"/>
        <v>12.824787241621147</v>
      </c>
      <c r="P941" s="18">
        <f t="shared" si="84"/>
        <v>42642240</v>
      </c>
      <c r="Q941" s="15" t="str" cm="1">
        <f t="array" ref="Q941">_xlfn.IFS(G941&lt;200,"&lt;₹200",G941&lt;=500,"₹200-₹500",G941&gt;500,"&gt;₹500")</f>
        <v>&gt;₹500</v>
      </c>
      <c r="R941" t="s">
        <v>1224</v>
      </c>
      <c r="S941" t="s">
        <v>1228</v>
      </c>
      <c r="T941" t="s">
        <v>1229</v>
      </c>
    </row>
    <row r="942" spans="1:20" x14ac:dyDescent="0.25">
      <c r="A942" t="s">
        <v>12402</v>
      </c>
      <c r="B942" t="s">
        <v>12403</v>
      </c>
      <c r="C942" t="s">
        <v>13156</v>
      </c>
      <c r="D942" t="s">
        <v>13247</v>
      </c>
      <c r="E942" t="s">
        <v>13248</v>
      </c>
      <c r="F942" t="s">
        <v>13249</v>
      </c>
      <c r="G942" s="17">
        <v>1456</v>
      </c>
      <c r="H942" s="17">
        <v>3190</v>
      </c>
      <c r="I942" s="8">
        <v>0.54</v>
      </c>
      <c r="J942" s="8" t="str">
        <f t="shared" si="82"/>
        <v>Yes</v>
      </c>
      <c r="K942" s="9">
        <v>4.0999999999999996</v>
      </c>
      <c r="L942" s="9">
        <v>4</v>
      </c>
      <c r="M942" s="9">
        <f>AVERAGEIF(F942:F2292,F942,K942:K2292)</f>
        <v>3.9461538461538455</v>
      </c>
      <c r="N942" s="4">
        <v>1776</v>
      </c>
      <c r="O942" s="4">
        <f t="shared" si="83"/>
        <v>12.823766542031688</v>
      </c>
      <c r="P942" s="18">
        <f t="shared" si="84"/>
        <v>2585856</v>
      </c>
      <c r="Q942" s="15" t="str" cm="1">
        <f t="array" ref="Q942">_xlfn.IFS(G942&lt;200,"&lt;₹200",G942&lt;=500,"₹200-₹500",G942&gt;500,"&gt;₹500")</f>
        <v>&gt;₹500</v>
      </c>
      <c r="R942" t="s">
        <v>12404</v>
      </c>
      <c r="S942" t="s">
        <v>12408</v>
      </c>
      <c r="T942" t="s">
        <v>12409</v>
      </c>
    </row>
    <row r="943" spans="1:20" x14ac:dyDescent="0.25">
      <c r="A943" t="s">
        <v>9873</v>
      </c>
      <c r="B943" t="s">
        <v>9874</v>
      </c>
      <c r="C943" t="s">
        <v>13156</v>
      </c>
      <c r="D943" t="s">
        <v>13247</v>
      </c>
      <c r="E943" t="s">
        <v>13254</v>
      </c>
      <c r="F943" t="s">
        <v>13255</v>
      </c>
      <c r="G943" s="17">
        <v>245</v>
      </c>
      <c r="H943" s="17">
        <v>299</v>
      </c>
      <c r="I943" s="8">
        <v>0.18</v>
      </c>
      <c r="J943" s="8" t="str">
        <f t="shared" si="82"/>
        <v>No</v>
      </c>
      <c r="K943" s="9">
        <v>4.0999999999999996</v>
      </c>
      <c r="L943" s="9">
        <v>4</v>
      </c>
      <c r="M943" s="9">
        <f t="shared" ref="M943:M950" si="89">AVERAGEIF(F943:F2292,F943,K943:K2292)</f>
        <v>3.9769230769230761</v>
      </c>
      <c r="N943" s="4">
        <v>1660</v>
      </c>
      <c r="O943" s="4">
        <f t="shared" si="83"/>
        <v>12.807162307518237</v>
      </c>
      <c r="P943" s="18">
        <f t="shared" si="84"/>
        <v>406700</v>
      </c>
      <c r="Q943" s="15" t="str" cm="1">
        <f t="array" ref="Q943">_xlfn.IFS(G943&lt;200,"&lt;₹200",G943&lt;=500,"₹200-₹500",G943&gt;500,"&gt;₹500")</f>
        <v>₹200-₹500</v>
      </c>
      <c r="R943" t="s">
        <v>9875</v>
      </c>
      <c r="S943" t="s">
        <v>9879</v>
      </c>
      <c r="T943" t="s">
        <v>9880</v>
      </c>
    </row>
    <row r="944" spans="1:20" x14ac:dyDescent="0.25">
      <c r="A944" t="s">
        <v>2487</v>
      </c>
      <c r="B944" t="s">
        <v>2488</v>
      </c>
      <c r="C944" t="s">
        <v>13075</v>
      </c>
      <c r="D944" t="s">
        <v>13091</v>
      </c>
      <c r="E944" t="s">
        <v>13093</v>
      </c>
      <c r="F944" t="s">
        <v>13094</v>
      </c>
      <c r="G944" s="17">
        <v>47990</v>
      </c>
      <c r="H944" s="17">
        <v>79990</v>
      </c>
      <c r="I944" s="8">
        <v>0.4</v>
      </c>
      <c r="J944" s="8" t="str">
        <f t="shared" si="82"/>
        <v>No</v>
      </c>
      <c r="K944" s="9">
        <v>4.3</v>
      </c>
      <c r="L944" s="9">
        <v>4</v>
      </c>
      <c r="M944" s="9">
        <f t="shared" si="89"/>
        <v>4.0692307692307699</v>
      </c>
      <c r="N944" s="4">
        <v>1376</v>
      </c>
      <c r="O944" s="4">
        <f t="shared" si="83"/>
        <v>12.773046572276252</v>
      </c>
      <c r="P944" s="18">
        <f t="shared" si="84"/>
        <v>66034240</v>
      </c>
      <c r="Q944" s="15" t="str" cm="1">
        <f t="array" ref="Q944">_xlfn.IFS(G944&lt;200,"&lt;₹200",G944&lt;=500,"₹200-₹500",G944&gt;500,"&gt;₹500")</f>
        <v>&gt;₹500</v>
      </c>
      <c r="R944" t="s">
        <v>1224</v>
      </c>
      <c r="S944" t="s">
        <v>1228</v>
      </c>
      <c r="T944" t="s">
        <v>1229</v>
      </c>
    </row>
    <row r="945" spans="1:20" x14ac:dyDescent="0.25">
      <c r="A945" t="s">
        <v>9201</v>
      </c>
      <c r="B945" t="s">
        <v>9202</v>
      </c>
      <c r="C945" t="s">
        <v>13156</v>
      </c>
      <c r="D945" t="s">
        <v>13247</v>
      </c>
      <c r="E945" t="s">
        <v>13248</v>
      </c>
      <c r="F945" t="s">
        <v>13249</v>
      </c>
      <c r="G945" s="17">
        <v>1199</v>
      </c>
      <c r="H945" s="17">
        <v>1900</v>
      </c>
      <c r="I945" s="8">
        <v>0.37</v>
      </c>
      <c r="J945" s="8" t="str">
        <f t="shared" si="82"/>
        <v>No</v>
      </c>
      <c r="K945" s="9">
        <v>4</v>
      </c>
      <c r="L945" s="9">
        <v>4</v>
      </c>
      <c r="M945" s="9">
        <f t="shared" si="89"/>
        <v>3.9333333333333322</v>
      </c>
      <c r="N945" s="4">
        <v>1765</v>
      </c>
      <c r="O945" s="4">
        <f t="shared" si="83"/>
        <v>12.771496750350092</v>
      </c>
      <c r="P945" s="18">
        <f t="shared" si="84"/>
        <v>2116235</v>
      </c>
      <c r="Q945" s="15" t="str" cm="1">
        <f t="array" ref="Q945">_xlfn.IFS(G945&lt;200,"&lt;₹200",G945&lt;=500,"₹200-₹500",G945&gt;500,"&gt;₹500")</f>
        <v>&gt;₹500</v>
      </c>
      <c r="R945" t="s">
        <v>9203</v>
      </c>
      <c r="S945" t="s">
        <v>9207</v>
      </c>
      <c r="T945" t="s">
        <v>9208</v>
      </c>
    </row>
    <row r="946" spans="1:20" x14ac:dyDescent="0.25">
      <c r="A946" t="s">
        <v>7853</v>
      </c>
      <c r="B946" t="s">
        <v>7854</v>
      </c>
      <c r="C946" t="s">
        <v>13075</v>
      </c>
      <c r="D946" t="s">
        <v>13122</v>
      </c>
      <c r="E946" t="s">
        <v>13123</v>
      </c>
      <c r="F946" t="s">
        <v>13124</v>
      </c>
      <c r="G946" s="17">
        <v>889</v>
      </c>
      <c r="H946" s="17">
        <v>1999</v>
      </c>
      <c r="I946" s="8">
        <v>0.56000000000000005</v>
      </c>
      <c r="J946" s="8" t="str">
        <f t="shared" si="82"/>
        <v>Yes</v>
      </c>
      <c r="K946" s="9">
        <v>4.2</v>
      </c>
      <c r="L946" s="9">
        <v>4</v>
      </c>
      <c r="M946" s="9">
        <f t="shared" si="89"/>
        <v>3.8</v>
      </c>
      <c r="N946" s="4">
        <v>2284</v>
      </c>
      <c r="O946" s="4">
        <f t="shared" si="83"/>
        <v>12.763767576742302</v>
      </c>
      <c r="P946" s="18">
        <f t="shared" si="84"/>
        <v>2030476</v>
      </c>
      <c r="Q946" s="15" t="str" cm="1">
        <f t="array" ref="Q946">_xlfn.IFS(G946&lt;200,"&lt;₹200",G946&lt;=500,"₹200-₹500",G946&gt;500,"&gt;₹500")</f>
        <v>&gt;₹500</v>
      </c>
      <c r="R946" t="s">
        <v>7855</v>
      </c>
      <c r="S946" t="s">
        <v>7859</v>
      </c>
      <c r="T946" t="s">
        <v>7860</v>
      </c>
    </row>
    <row r="947" spans="1:20" x14ac:dyDescent="0.25">
      <c r="A947" t="s">
        <v>10569</v>
      </c>
      <c r="B947" t="s">
        <v>10570</v>
      </c>
      <c r="C947" t="s">
        <v>13156</v>
      </c>
      <c r="D947" t="s">
        <v>13247</v>
      </c>
      <c r="E947" t="s">
        <v>13248</v>
      </c>
      <c r="F947" t="s">
        <v>13305</v>
      </c>
      <c r="G947" s="17">
        <v>6499</v>
      </c>
      <c r="H947" s="17">
        <v>8995</v>
      </c>
      <c r="I947" s="8">
        <v>0.28000000000000003</v>
      </c>
      <c r="J947" s="8" t="str">
        <f t="shared" si="82"/>
        <v>No</v>
      </c>
      <c r="K947" s="9">
        <v>4.3</v>
      </c>
      <c r="L947" s="9">
        <v>4</v>
      </c>
      <c r="M947" s="9">
        <f t="shared" si="89"/>
        <v>3.7</v>
      </c>
      <c r="N947" s="4">
        <v>2810</v>
      </c>
      <c r="O947" s="4">
        <f t="shared" si="83"/>
        <v>12.760785128747532</v>
      </c>
      <c r="P947" s="18">
        <f t="shared" si="84"/>
        <v>18262190</v>
      </c>
      <c r="Q947" s="15" t="str" cm="1">
        <f t="array" ref="Q947">_xlfn.IFS(G947&lt;200,"&lt;₹200",G947&lt;=500,"₹200-₹500",G947&gt;500,"&gt;₹500")</f>
        <v>&gt;₹500</v>
      </c>
      <c r="R947" t="s">
        <v>10572</v>
      </c>
      <c r="S947" t="s">
        <v>10576</v>
      </c>
      <c r="T947" t="s">
        <v>10577</v>
      </c>
    </row>
    <row r="948" spans="1:20" x14ac:dyDescent="0.25">
      <c r="A948" t="s">
        <v>6081</v>
      </c>
      <c r="B948" t="s">
        <v>6082</v>
      </c>
      <c r="C948" t="s">
        <v>13084</v>
      </c>
      <c r="D948" t="s">
        <v>13085</v>
      </c>
      <c r="E948" t="s">
        <v>13102</v>
      </c>
      <c r="F948" t="s">
        <v>13184</v>
      </c>
      <c r="G948" s="17">
        <v>149</v>
      </c>
      <c r="H948" s="17">
        <v>399</v>
      </c>
      <c r="I948" s="8">
        <v>0.63</v>
      </c>
      <c r="J948" s="8" t="str">
        <f t="shared" si="82"/>
        <v>Yes</v>
      </c>
      <c r="K948" s="9">
        <v>4</v>
      </c>
      <c r="L948" s="9">
        <v>4</v>
      </c>
      <c r="M948" s="9">
        <f t="shared" si="89"/>
        <v>4</v>
      </c>
      <c r="N948" s="4">
        <v>1540</v>
      </c>
      <c r="O948" s="4">
        <f t="shared" si="83"/>
        <v>12.751210554873678</v>
      </c>
      <c r="P948" s="18">
        <f t="shared" si="84"/>
        <v>229460</v>
      </c>
      <c r="Q948" s="15" t="str" cm="1">
        <f t="array" ref="Q948">_xlfn.IFS(G948&lt;200,"&lt;₹200",G948&lt;=500,"₹200-₹500",G948&gt;500,"&gt;₹500")</f>
        <v>&lt;₹200</v>
      </c>
      <c r="R948" t="s">
        <v>6083</v>
      </c>
      <c r="S948" t="s">
        <v>6087</v>
      </c>
      <c r="T948" t="s">
        <v>6088</v>
      </c>
    </row>
    <row r="949" spans="1:20" x14ac:dyDescent="0.25">
      <c r="A949" t="s">
        <v>1918</v>
      </c>
      <c r="B949" t="s">
        <v>1919</v>
      </c>
      <c r="C949" t="s">
        <v>13075</v>
      </c>
      <c r="D949" t="s">
        <v>13091</v>
      </c>
      <c r="E949" t="s">
        <v>13092</v>
      </c>
      <c r="F949" t="s">
        <v>13087</v>
      </c>
      <c r="G949" s="17">
        <v>173</v>
      </c>
      <c r="H949" s="17">
        <v>999</v>
      </c>
      <c r="I949" s="8">
        <v>0.83</v>
      </c>
      <c r="J949" s="8" t="str">
        <f t="shared" si="82"/>
        <v>Yes</v>
      </c>
      <c r="K949" s="9">
        <v>4.3</v>
      </c>
      <c r="L949" s="9">
        <v>4</v>
      </c>
      <c r="M949" s="9">
        <f t="shared" si="89"/>
        <v>4.1213114754098363</v>
      </c>
      <c r="N949" s="4">
        <v>1237</v>
      </c>
      <c r="O949" s="4">
        <f t="shared" si="83"/>
        <v>12.746065083173486</v>
      </c>
      <c r="P949" s="18">
        <f t="shared" si="84"/>
        <v>214001</v>
      </c>
      <c r="Q949" s="15" t="str" cm="1">
        <f t="array" ref="Q949">_xlfn.IFS(G949&lt;200,"&lt;₹200",G949&lt;=500,"₹200-₹500",G949&gt;500,"&gt;₹500")</f>
        <v>&lt;₹200</v>
      </c>
      <c r="R949" t="s">
        <v>1920</v>
      </c>
      <c r="S949" t="s">
        <v>1924</v>
      </c>
      <c r="T949" t="s">
        <v>1925</v>
      </c>
    </row>
    <row r="950" spans="1:20" x14ac:dyDescent="0.25">
      <c r="A950" t="s">
        <v>867</v>
      </c>
      <c r="B950" t="s">
        <v>868</v>
      </c>
      <c r="C950" t="s">
        <v>13084</v>
      </c>
      <c r="D950" t="s">
        <v>13088</v>
      </c>
      <c r="E950" t="s">
        <v>13089</v>
      </c>
      <c r="F950" t="s">
        <v>13090</v>
      </c>
      <c r="G950" s="17">
        <v>290</v>
      </c>
      <c r="H950" s="17">
        <v>349</v>
      </c>
      <c r="I950" s="8">
        <v>0.17</v>
      </c>
      <c r="J950" s="8" t="str">
        <f t="shared" si="82"/>
        <v>No</v>
      </c>
      <c r="K950" s="9">
        <v>3.7</v>
      </c>
      <c r="L950" s="9">
        <v>4</v>
      </c>
      <c r="M950" s="9">
        <f t="shared" si="89"/>
        <v>3.8666666666666671</v>
      </c>
      <c r="N950" s="4">
        <v>1977</v>
      </c>
      <c r="O950" s="4">
        <f t="shared" si="83"/>
        <v>12.745408310743155</v>
      </c>
      <c r="P950" s="18">
        <f t="shared" si="84"/>
        <v>573330</v>
      </c>
      <c r="Q950" s="15" t="str" cm="1">
        <f t="array" ref="Q950">_xlfn.IFS(G950&lt;200,"&lt;₹200",G950&lt;=500,"₹200-₹500",G950&gt;500,"&gt;₹500")</f>
        <v>₹200-₹500</v>
      </c>
      <c r="R950" t="s">
        <v>869</v>
      </c>
      <c r="S950" t="s">
        <v>873</v>
      </c>
      <c r="T950" t="s">
        <v>874</v>
      </c>
    </row>
    <row r="951" spans="1:20" x14ac:dyDescent="0.25">
      <c r="A951" t="s">
        <v>12191</v>
      </c>
      <c r="B951" t="s">
        <v>12192</v>
      </c>
      <c r="C951" t="s">
        <v>13156</v>
      </c>
      <c r="D951" t="s">
        <v>13247</v>
      </c>
      <c r="E951" t="s">
        <v>13248</v>
      </c>
      <c r="F951" t="s">
        <v>13262</v>
      </c>
      <c r="G951" s="17">
        <v>1799</v>
      </c>
      <c r="H951" s="17">
        <v>3299</v>
      </c>
      <c r="I951" s="8">
        <v>0.45</v>
      </c>
      <c r="J951" s="8" t="str">
        <f t="shared" si="82"/>
        <v>No</v>
      </c>
      <c r="K951" s="9">
        <v>3.8</v>
      </c>
      <c r="L951" s="9">
        <v>4</v>
      </c>
      <c r="M951" s="9">
        <f>AVERAGEIF(F951:F2301,F951,K951:K2301)</f>
        <v>3.9000000000000004</v>
      </c>
      <c r="N951" s="4">
        <v>1846</v>
      </c>
      <c r="O951" s="4">
        <f t="shared" si="83"/>
        <v>12.739220892216943</v>
      </c>
      <c r="P951" s="18">
        <f t="shared" si="84"/>
        <v>3320954</v>
      </c>
      <c r="Q951" s="15" t="str" cm="1">
        <f t="array" ref="Q951">_xlfn.IFS(G951&lt;200,"&lt;₹200",G951&lt;=500,"₹200-₹500",G951&gt;500,"&gt;₹500")</f>
        <v>&gt;₹500</v>
      </c>
      <c r="R951" t="s">
        <v>12193</v>
      </c>
      <c r="S951" t="s">
        <v>12197</v>
      </c>
      <c r="T951" t="s">
        <v>12198</v>
      </c>
    </row>
    <row r="952" spans="1:20" x14ac:dyDescent="0.25">
      <c r="A952" t="s">
        <v>6980</v>
      </c>
      <c r="B952" t="s">
        <v>6981</v>
      </c>
      <c r="C952" t="s">
        <v>13075</v>
      </c>
      <c r="D952" t="s">
        <v>13122</v>
      </c>
      <c r="E952" t="s">
        <v>13123</v>
      </c>
      <c r="F952" t="s">
        <v>13124</v>
      </c>
      <c r="G952" s="17">
        <v>199</v>
      </c>
      <c r="H952" s="17">
        <v>499</v>
      </c>
      <c r="I952" s="8">
        <v>0.6</v>
      </c>
      <c r="J952" s="8" t="str">
        <f t="shared" si="82"/>
        <v>Yes</v>
      </c>
      <c r="K952" s="9">
        <v>3.6</v>
      </c>
      <c r="L952" s="9">
        <v>4</v>
      </c>
      <c r="M952" s="9">
        <f t="shared" ref="M952:M973" si="90">AVERAGEIF(F952:F2301,F952,K952:K2301)</f>
        <v>3.7428571428571424</v>
      </c>
      <c r="N952" s="4">
        <v>2492</v>
      </c>
      <c r="O952" s="4">
        <f t="shared" si="83"/>
        <v>12.713446242399836</v>
      </c>
      <c r="P952" s="18">
        <f t="shared" si="84"/>
        <v>495908</v>
      </c>
      <c r="Q952" s="15" t="str" cm="1">
        <f t="array" ref="Q952">_xlfn.IFS(G952&lt;200,"&lt;₹200",G952&lt;=500,"₹200-₹500",G952&gt;500,"&gt;₹500")</f>
        <v>&lt;₹200</v>
      </c>
      <c r="R952" t="s">
        <v>6982</v>
      </c>
      <c r="S952" t="s">
        <v>6986</v>
      </c>
      <c r="T952" t="s">
        <v>6987</v>
      </c>
    </row>
    <row r="953" spans="1:20" x14ac:dyDescent="0.25">
      <c r="A953" t="s">
        <v>9863</v>
      </c>
      <c r="B953" t="s">
        <v>9864</v>
      </c>
      <c r="C953" t="s">
        <v>13156</v>
      </c>
      <c r="D953" t="s">
        <v>13247</v>
      </c>
      <c r="E953" t="s">
        <v>13254</v>
      </c>
      <c r="F953" t="s">
        <v>13255</v>
      </c>
      <c r="G953" s="17">
        <v>479</v>
      </c>
      <c r="H953" s="17">
        <v>1000</v>
      </c>
      <c r="I953" s="8">
        <v>0.52</v>
      </c>
      <c r="J953" s="8" t="str">
        <f t="shared" si="82"/>
        <v>Yes</v>
      </c>
      <c r="K953" s="9">
        <v>4.2</v>
      </c>
      <c r="L953" s="9">
        <v>4</v>
      </c>
      <c r="M953" s="9">
        <f t="shared" si="90"/>
        <v>3.9719999999999995</v>
      </c>
      <c r="N953" s="4">
        <v>1559</v>
      </c>
      <c r="O953" s="4">
        <f t="shared" si="83"/>
        <v>12.683090904663921</v>
      </c>
      <c r="P953" s="18">
        <f t="shared" si="84"/>
        <v>746761</v>
      </c>
      <c r="Q953" s="15" t="str" cm="1">
        <f t="array" ref="Q953">_xlfn.IFS(G953&lt;200,"&lt;₹200",G953&lt;=500,"₹200-₹500",G953&gt;500,"&gt;₹500")</f>
        <v>₹200-₹500</v>
      </c>
      <c r="R953" t="s">
        <v>9865</v>
      </c>
      <c r="S953" t="s">
        <v>9869</v>
      </c>
      <c r="T953" t="s">
        <v>9870</v>
      </c>
    </row>
    <row r="954" spans="1:20" x14ac:dyDescent="0.25">
      <c r="A954" t="s">
        <v>10377</v>
      </c>
      <c r="B954" t="s">
        <v>10378</v>
      </c>
      <c r="C954" t="s">
        <v>13156</v>
      </c>
      <c r="D954" t="s">
        <v>13250</v>
      </c>
      <c r="E954" t="s">
        <v>13277</v>
      </c>
      <c r="F954" t="s">
        <v>13278</v>
      </c>
      <c r="G954" s="17">
        <v>1999</v>
      </c>
      <c r="H954" s="17">
        <v>4775</v>
      </c>
      <c r="I954" s="8">
        <v>0.57999999999999996</v>
      </c>
      <c r="J954" s="8" t="str">
        <f t="shared" si="82"/>
        <v>Yes</v>
      </c>
      <c r="K954" s="9">
        <v>4.2</v>
      </c>
      <c r="L954" s="9">
        <v>4</v>
      </c>
      <c r="M954" s="9">
        <f t="shared" si="90"/>
        <v>4.05</v>
      </c>
      <c r="N954" s="4">
        <v>1353</v>
      </c>
      <c r="O954" s="4">
        <f t="shared" si="83"/>
        <v>12.683055590613957</v>
      </c>
      <c r="P954" s="18">
        <f t="shared" si="84"/>
        <v>2704647</v>
      </c>
      <c r="Q954" s="15" t="str" cm="1">
        <f t="array" ref="Q954">_xlfn.IFS(G954&lt;200,"&lt;₹200",G954&lt;=500,"₹200-₹500",G954&gt;500,"&gt;₹500")</f>
        <v>&gt;₹500</v>
      </c>
      <c r="R954" t="s">
        <v>10379</v>
      </c>
      <c r="S954" t="s">
        <v>10383</v>
      </c>
      <c r="T954" t="s">
        <v>10384</v>
      </c>
    </row>
    <row r="955" spans="1:20" x14ac:dyDescent="0.25">
      <c r="A955" t="s">
        <v>2147</v>
      </c>
      <c r="B955" t="s">
        <v>2148</v>
      </c>
      <c r="C955" t="s">
        <v>13075</v>
      </c>
      <c r="D955" t="s">
        <v>13091</v>
      </c>
      <c r="E955" t="s">
        <v>13092</v>
      </c>
      <c r="F955" t="s">
        <v>13097</v>
      </c>
      <c r="G955" s="17">
        <v>399</v>
      </c>
      <c r="H955" s="17">
        <v>999</v>
      </c>
      <c r="I955" s="8">
        <v>0.6</v>
      </c>
      <c r="J955" s="8" t="str">
        <f t="shared" si="82"/>
        <v>Yes</v>
      </c>
      <c r="K955" s="9">
        <v>4</v>
      </c>
      <c r="L955" s="9">
        <v>4</v>
      </c>
      <c r="M955" s="9">
        <f t="shared" si="90"/>
        <v>4.0999999999999996</v>
      </c>
      <c r="N955" s="4">
        <v>1236</v>
      </c>
      <c r="O955" s="4">
        <f t="shared" si="83"/>
        <v>12.678715768479393</v>
      </c>
      <c r="P955" s="18">
        <f t="shared" si="84"/>
        <v>493164</v>
      </c>
      <c r="Q955" s="15" t="str" cm="1">
        <f t="array" ref="Q955">_xlfn.IFS(G955&lt;200,"&lt;₹200",G955&lt;=500,"₹200-₹500",G955&gt;500,"&gt;₹500")</f>
        <v>₹200-₹500</v>
      </c>
      <c r="R955" t="s">
        <v>2149</v>
      </c>
      <c r="S955" t="s">
        <v>2153</v>
      </c>
      <c r="T955" t="s">
        <v>2154</v>
      </c>
    </row>
    <row r="956" spans="1:20" x14ac:dyDescent="0.25">
      <c r="A956" t="s">
        <v>5513</v>
      </c>
      <c r="B956" t="s">
        <v>5514</v>
      </c>
      <c r="C956" t="s">
        <v>13075</v>
      </c>
      <c r="D956" t="s">
        <v>13098</v>
      </c>
      <c r="E956" t="s">
        <v>13108</v>
      </c>
      <c r="F956" t="s">
        <v>13181</v>
      </c>
      <c r="G956" s="17">
        <v>1049</v>
      </c>
      <c r="H956" s="17">
        <v>2299</v>
      </c>
      <c r="I956" s="8">
        <v>0.54</v>
      </c>
      <c r="J956" s="8" t="str">
        <f t="shared" si="82"/>
        <v>Yes</v>
      </c>
      <c r="K956" s="9">
        <v>3.9</v>
      </c>
      <c r="L956" s="9">
        <v>4</v>
      </c>
      <c r="M956" s="9">
        <f t="shared" si="90"/>
        <v>3.9</v>
      </c>
      <c r="N956" s="4">
        <v>1779</v>
      </c>
      <c r="O956" s="4">
        <f t="shared" si="83"/>
        <v>12.676638009004687</v>
      </c>
      <c r="P956" s="18">
        <f t="shared" si="84"/>
        <v>1866171</v>
      </c>
      <c r="Q956" s="15" t="str" cm="1">
        <f t="array" ref="Q956">_xlfn.IFS(G956&lt;200,"&lt;₹200",G956&lt;=500,"₹200-₹500",G956&gt;500,"&gt;₹500")</f>
        <v>&gt;₹500</v>
      </c>
      <c r="R956" t="s">
        <v>5516</v>
      </c>
      <c r="S956" t="s">
        <v>5520</v>
      </c>
      <c r="T956" t="s">
        <v>5521</v>
      </c>
    </row>
    <row r="957" spans="1:20" x14ac:dyDescent="0.25">
      <c r="A957" t="s">
        <v>1964</v>
      </c>
      <c r="B957" t="s">
        <v>1965</v>
      </c>
      <c r="C957" t="s">
        <v>13075</v>
      </c>
      <c r="D957" t="s">
        <v>13091</v>
      </c>
      <c r="E957" t="s">
        <v>13092</v>
      </c>
      <c r="F957" t="s">
        <v>13097</v>
      </c>
      <c r="G957" s="17">
        <v>399</v>
      </c>
      <c r="H957" s="17">
        <v>799</v>
      </c>
      <c r="I957" s="8">
        <v>0.5</v>
      </c>
      <c r="J957" s="8" t="str">
        <f t="shared" si="82"/>
        <v>Yes</v>
      </c>
      <c r="K957" s="9">
        <v>4.0999999999999996</v>
      </c>
      <c r="L957" s="9">
        <v>4</v>
      </c>
      <c r="M957" s="9">
        <f t="shared" si="90"/>
        <v>4.1333333333333329</v>
      </c>
      <c r="N957" s="4">
        <v>1161</v>
      </c>
      <c r="O957" s="4">
        <f t="shared" si="83"/>
        <v>12.669518662624489</v>
      </c>
      <c r="P957" s="18">
        <f t="shared" si="84"/>
        <v>463239</v>
      </c>
      <c r="Q957" s="15" t="str" cm="1">
        <f t="array" ref="Q957">_xlfn.IFS(G957&lt;200,"&lt;₹200",G957&lt;=500,"₹200-₹500",G957&gt;500,"&gt;₹500")</f>
        <v>₹200-₹500</v>
      </c>
      <c r="R957" t="s">
        <v>1966</v>
      </c>
      <c r="S957" t="s">
        <v>1970</v>
      </c>
      <c r="T957" t="s">
        <v>1971</v>
      </c>
    </row>
    <row r="958" spans="1:20" x14ac:dyDescent="0.25">
      <c r="A958" t="s">
        <v>8473</v>
      </c>
      <c r="B958" t="s">
        <v>8474</v>
      </c>
      <c r="C958" t="s">
        <v>13084</v>
      </c>
      <c r="D958" t="s">
        <v>13085</v>
      </c>
      <c r="E958" t="s">
        <v>13141</v>
      </c>
      <c r="F958" t="s">
        <v>13143</v>
      </c>
      <c r="G958" s="17">
        <v>499</v>
      </c>
      <c r="H958" s="17">
        <v>1399</v>
      </c>
      <c r="I958" s="8">
        <v>0.64</v>
      </c>
      <c r="J958" s="8" t="str">
        <f t="shared" si="82"/>
        <v>Yes</v>
      </c>
      <c r="K958" s="9">
        <v>3.9</v>
      </c>
      <c r="L958" s="9">
        <v>4</v>
      </c>
      <c r="M958" s="9">
        <f t="shared" si="90"/>
        <v>4</v>
      </c>
      <c r="N958" s="4">
        <v>1462</v>
      </c>
      <c r="O958" s="4">
        <f t="shared" si="83"/>
        <v>12.660977304501243</v>
      </c>
      <c r="P958" s="18">
        <f t="shared" si="84"/>
        <v>729538</v>
      </c>
      <c r="Q958" s="15" t="str" cm="1">
        <f t="array" ref="Q958">_xlfn.IFS(G958&lt;200,"&lt;₹200",G958&lt;=500,"₹200-₹500",G958&gt;500,"&gt;₹500")</f>
        <v>₹200-₹500</v>
      </c>
      <c r="R958" t="s">
        <v>8475</v>
      </c>
      <c r="S958" t="s">
        <v>8479</v>
      </c>
      <c r="T958" t="s">
        <v>8480</v>
      </c>
    </row>
    <row r="959" spans="1:20" x14ac:dyDescent="0.25">
      <c r="A959" t="s">
        <v>7345</v>
      </c>
      <c r="B959" t="s">
        <v>7346</v>
      </c>
      <c r="C959" t="s">
        <v>13075</v>
      </c>
      <c r="D959" t="s">
        <v>13122</v>
      </c>
      <c r="E959" t="s">
        <v>13123</v>
      </c>
      <c r="F959" t="s">
        <v>13124</v>
      </c>
      <c r="G959" s="17">
        <v>1599</v>
      </c>
      <c r="H959" s="17">
        <v>2790</v>
      </c>
      <c r="I959" s="8">
        <v>0.43</v>
      </c>
      <c r="J959" s="8" t="str">
        <f t="shared" si="82"/>
        <v>No</v>
      </c>
      <c r="K959" s="9">
        <v>3.6</v>
      </c>
      <c r="L959" s="9">
        <v>4</v>
      </c>
      <c r="M959" s="9">
        <f t="shared" si="90"/>
        <v>3.7666666666666671</v>
      </c>
      <c r="N959" s="4">
        <v>2272</v>
      </c>
      <c r="O959" s="4">
        <f t="shared" si="83"/>
        <v>12.643191207897392</v>
      </c>
      <c r="P959" s="18">
        <f t="shared" si="84"/>
        <v>3632928</v>
      </c>
      <c r="Q959" s="15" t="str" cm="1">
        <f t="array" ref="Q959">_xlfn.IFS(G959&lt;200,"&lt;₹200",G959&lt;=500,"₹200-₹500",G959&gt;500,"&gt;₹500")</f>
        <v>&gt;₹500</v>
      </c>
      <c r="R959" t="s">
        <v>7347</v>
      </c>
      <c r="S959" t="s">
        <v>7351</v>
      </c>
      <c r="T959" t="s">
        <v>7352</v>
      </c>
    </row>
    <row r="960" spans="1:20" x14ac:dyDescent="0.25">
      <c r="A960" t="s">
        <v>9314</v>
      </c>
      <c r="B960" t="s">
        <v>9315</v>
      </c>
      <c r="C960" t="s">
        <v>13156</v>
      </c>
      <c r="D960" t="s">
        <v>13250</v>
      </c>
      <c r="E960" t="s">
        <v>13251</v>
      </c>
      <c r="F960" t="s">
        <v>13252</v>
      </c>
      <c r="G960" s="17">
        <v>2169</v>
      </c>
      <c r="H960" s="17">
        <v>3279</v>
      </c>
      <c r="I960" s="8">
        <v>0.34</v>
      </c>
      <c r="J960" s="8" t="str">
        <f t="shared" si="82"/>
        <v>No</v>
      </c>
      <c r="K960" s="9">
        <v>4.0999999999999996</v>
      </c>
      <c r="L960" s="9">
        <v>4</v>
      </c>
      <c r="M960" s="9">
        <f t="shared" si="90"/>
        <v>3.9062499999999996</v>
      </c>
      <c r="N960" s="4">
        <v>1716</v>
      </c>
      <c r="O960" s="4">
        <f t="shared" si="83"/>
        <v>12.635821465472327</v>
      </c>
      <c r="P960" s="18">
        <f t="shared" si="84"/>
        <v>3722004</v>
      </c>
      <c r="Q960" s="15" t="str" cm="1">
        <f t="array" ref="Q960">_xlfn.IFS(G960&lt;200,"&lt;₹200",G960&lt;=500,"₹200-₹500",G960&gt;500,"&gt;₹500")</f>
        <v>&gt;₹500</v>
      </c>
      <c r="R960" t="s">
        <v>9316</v>
      </c>
      <c r="S960" t="s">
        <v>9320</v>
      </c>
      <c r="T960" t="s">
        <v>9321</v>
      </c>
    </row>
    <row r="961" spans="1:20" x14ac:dyDescent="0.25">
      <c r="A961" t="s">
        <v>9384</v>
      </c>
      <c r="B961" t="s">
        <v>9385</v>
      </c>
      <c r="C961" t="s">
        <v>13156</v>
      </c>
      <c r="D961" t="s">
        <v>13247</v>
      </c>
      <c r="E961" t="s">
        <v>13254</v>
      </c>
      <c r="F961" t="s">
        <v>13279</v>
      </c>
      <c r="G961" s="17">
        <v>4789</v>
      </c>
      <c r="H961" s="17">
        <v>8990</v>
      </c>
      <c r="I961" s="8">
        <v>0.47</v>
      </c>
      <c r="J961" s="8" t="str">
        <f t="shared" si="82"/>
        <v>No</v>
      </c>
      <c r="K961" s="9">
        <v>4.3</v>
      </c>
      <c r="L961" s="9">
        <v>4</v>
      </c>
      <c r="M961" s="9">
        <f t="shared" si="90"/>
        <v>4.1999999999999993</v>
      </c>
      <c r="N961" s="4">
        <v>1017</v>
      </c>
      <c r="O961" s="4">
        <f t="shared" si="83"/>
        <v>12.632540667603106</v>
      </c>
      <c r="P961" s="18">
        <f t="shared" si="84"/>
        <v>4870413</v>
      </c>
      <c r="Q961" s="15" t="str" cm="1">
        <f t="array" ref="Q961">_xlfn.IFS(G961&lt;200,"&lt;₹200",G961&lt;=500,"₹200-₹500",G961&gt;500,"&gt;₹500")</f>
        <v>&gt;₹500</v>
      </c>
      <c r="R961" t="s">
        <v>9387</v>
      </c>
      <c r="S961" t="s">
        <v>9391</v>
      </c>
      <c r="T961" t="s">
        <v>9392</v>
      </c>
    </row>
    <row r="962" spans="1:20" x14ac:dyDescent="0.25">
      <c r="A962" t="s">
        <v>566</v>
      </c>
      <c r="B962" t="s">
        <v>567</v>
      </c>
      <c r="C962" t="s">
        <v>13075</v>
      </c>
      <c r="D962" t="s">
        <v>13091</v>
      </c>
      <c r="E962" t="s">
        <v>13092</v>
      </c>
      <c r="F962" t="s">
        <v>13095</v>
      </c>
      <c r="G962" s="17">
        <v>179</v>
      </c>
      <c r="H962" s="17">
        <v>799</v>
      </c>
      <c r="I962" s="8">
        <v>0.78</v>
      </c>
      <c r="J962" s="8" t="str">
        <f t="shared" ref="J962:J1025" si="91">IF(I962&gt;=50%,"Yes","No")</f>
        <v>Yes</v>
      </c>
      <c r="K962" s="9">
        <v>3.7</v>
      </c>
      <c r="L962" s="9">
        <v>4</v>
      </c>
      <c r="M962" s="9">
        <f t="shared" si="90"/>
        <v>3.7782608695652176</v>
      </c>
      <c r="N962" s="4">
        <v>2201</v>
      </c>
      <c r="O962" s="4">
        <f t="shared" ref="O962:O1025" si="92">M962*LOG10(N962+1)</f>
        <v>12.63003585399327</v>
      </c>
      <c r="P962" s="18">
        <f t="shared" ref="P962:P1025" si="93">G962*N962</f>
        <v>393979</v>
      </c>
      <c r="Q962" s="15" t="str" cm="1">
        <f t="array" ref="Q962">_xlfn.IFS(G962&lt;200,"&lt;₹200",G962&lt;=500,"₹200-₹500",G962&gt;500,"&gt;₹500")</f>
        <v>&lt;₹200</v>
      </c>
      <c r="R962" t="s">
        <v>568</v>
      </c>
      <c r="S962" t="s">
        <v>572</v>
      </c>
      <c r="T962" t="s">
        <v>573</v>
      </c>
    </row>
    <row r="963" spans="1:20" x14ac:dyDescent="0.25">
      <c r="A963" t="s">
        <v>9754</v>
      </c>
      <c r="B963" t="s">
        <v>9755</v>
      </c>
      <c r="C963" t="s">
        <v>13156</v>
      </c>
      <c r="D963" t="s">
        <v>13247</v>
      </c>
      <c r="E963" t="s">
        <v>13248</v>
      </c>
      <c r="F963" t="s">
        <v>13275</v>
      </c>
      <c r="G963" s="17">
        <v>999</v>
      </c>
      <c r="H963" s="17">
        <v>1499</v>
      </c>
      <c r="I963" s="8">
        <v>0.33</v>
      </c>
      <c r="J963" s="8" t="str">
        <f t="shared" si="91"/>
        <v>No</v>
      </c>
      <c r="K963" s="9">
        <v>4.0999999999999996</v>
      </c>
      <c r="L963" s="9">
        <v>4</v>
      </c>
      <c r="M963" s="9">
        <f t="shared" si="90"/>
        <v>3.9166666666666665</v>
      </c>
      <c r="N963" s="4">
        <v>1646</v>
      </c>
      <c r="O963" s="4">
        <f t="shared" si="92"/>
        <v>12.598716596748204</v>
      </c>
      <c r="P963" s="18">
        <f t="shared" si="93"/>
        <v>1644354</v>
      </c>
      <c r="Q963" s="15" t="str" cm="1">
        <f t="array" ref="Q963">_xlfn.IFS(G963&lt;200,"&lt;₹200",G963&lt;=500,"₹200-₹500",G963&gt;500,"&gt;₹500")</f>
        <v>&gt;₹500</v>
      </c>
      <c r="R963" t="s">
        <v>9756</v>
      </c>
      <c r="S963" t="s">
        <v>9760</v>
      </c>
      <c r="T963" t="s">
        <v>9761</v>
      </c>
    </row>
    <row r="964" spans="1:20" x14ac:dyDescent="0.25">
      <c r="A964" t="s">
        <v>3517</v>
      </c>
      <c r="B964" t="s">
        <v>3518</v>
      </c>
      <c r="C964" t="s">
        <v>13084</v>
      </c>
      <c r="D964" t="s">
        <v>13085</v>
      </c>
      <c r="E964" t="s">
        <v>13086</v>
      </c>
      <c r="F964" t="s">
        <v>13129</v>
      </c>
      <c r="G964" s="17">
        <v>99</v>
      </c>
      <c r="H964" s="17">
        <v>999</v>
      </c>
      <c r="I964" s="8">
        <v>0.9</v>
      </c>
      <c r="J964" s="8" t="str">
        <f t="shared" si="91"/>
        <v>Yes</v>
      </c>
      <c r="K964" s="9">
        <v>4</v>
      </c>
      <c r="L964" s="9">
        <v>4</v>
      </c>
      <c r="M964" s="9">
        <f t="shared" si="90"/>
        <v>4</v>
      </c>
      <c r="N964" s="4">
        <v>1396</v>
      </c>
      <c r="O964" s="4">
        <f t="shared" si="92"/>
        <v>12.580785624456727</v>
      </c>
      <c r="P964" s="18">
        <f t="shared" si="93"/>
        <v>138204</v>
      </c>
      <c r="Q964" s="15" t="str" cm="1">
        <f t="array" ref="Q964">_xlfn.IFS(G964&lt;200,"&lt;₹200",G964&lt;=500,"₹200-₹500",G964&gt;500,"&gt;₹500")</f>
        <v>&lt;₹200</v>
      </c>
      <c r="R964" t="s">
        <v>3520</v>
      </c>
      <c r="S964" t="s">
        <v>3524</v>
      </c>
      <c r="T964" t="s">
        <v>3525</v>
      </c>
    </row>
    <row r="965" spans="1:20" x14ac:dyDescent="0.25">
      <c r="A965" t="s">
        <v>7794</v>
      </c>
      <c r="B965" t="s">
        <v>7795</v>
      </c>
      <c r="C965" t="s">
        <v>13084</v>
      </c>
      <c r="D965" t="s">
        <v>13085</v>
      </c>
      <c r="E965" t="s">
        <v>13172</v>
      </c>
      <c r="F965" t="s">
        <v>13232</v>
      </c>
      <c r="G965" s="17">
        <v>1199</v>
      </c>
      <c r="H965" s="17">
        <v>5499</v>
      </c>
      <c r="I965" s="8">
        <v>0.78</v>
      </c>
      <c r="J965" s="8" t="str">
        <f t="shared" si="91"/>
        <v>Yes</v>
      </c>
      <c r="K965" s="9">
        <v>3.8</v>
      </c>
      <c r="L965" s="9">
        <v>4</v>
      </c>
      <c r="M965" s="9">
        <f t="shared" si="90"/>
        <v>3.8</v>
      </c>
      <c r="N965" s="4">
        <v>2043</v>
      </c>
      <c r="O965" s="4">
        <f t="shared" si="92"/>
        <v>12.579827387558165</v>
      </c>
      <c r="P965" s="18">
        <f t="shared" si="93"/>
        <v>2449557</v>
      </c>
      <c r="Q965" s="15" t="str" cm="1">
        <f t="array" ref="Q965">_xlfn.IFS(G965&lt;200,"&lt;₹200",G965&lt;=500,"₹200-₹500",G965&gt;500,"&gt;₹500")</f>
        <v>&gt;₹500</v>
      </c>
      <c r="R965" t="s">
        <v>7797</v>
      </c>
      <c r="S965" t="s">
        <v>7801</v>
      </c>
      <c r="T965" t="s">
        <v>7802</v>
      </c>
    </row>
    <row r="966" spans="1:20" x14ac:dyDescent="0.25">
      <c r="A966" t="s">
        <v>1151</v>
      </c>
      <c r="B966" t="s">
        <v>1152</v>
      </c>
      <c r="C966" t="s">
        <v>13075</v>
      </c>
      <c r="D966" t="s">
        <v>13091</v>
      </c>
      <c r="E966" t="s">
        <v>13093</v>
      </c>
      <c r="F966" t="s">
        <v>13094</v>
      </c>
      <c r="G966" s="17">
        <v>9999</v>
      </c>
      <c r="H966" s="17">
        <v>27990</v>
      </c>
      <c r="I966" s="8">
        <v>0.64</v>
      </c>
      <c r="J966" s="8" t="str">
        <f t="shared" si="91"/>
        <v>Yes</v>
      </c>
      <c r="K966" s="9">
        <v>4.2</v>
      </c>
      <c r="L966" s="9">
        <v>4</v>
      </c>
      <c r="M966" s="9">
        <f t="shared" si="90"/>
        <v>4.0500000000000007</v>
      </c>
      <c r="N966" s="4">
        <v>1269</v>
      </c>
      <c r="O966" s="4">
        <f t="shared" si="92"/>
        <v>12.570405069871628</v>
      </c>
      <c r="P966" s="18">
        <f t="shared" si="93"/>
        <v>12688731</v>
      </c>
      <c r="Q966" s="15" t="str" cm="1">
        <f t="array" ref="Q966">_xlfn.IFS(G966&lt;200,"&lt;₹200",G966&lt;=500,"₹200-₹500",G966&gt;500,"&gt;₹500")</f>
        <v>&gt;₹500</v>
      </c>
      <c r="R966" t="s">
        <v>1153</v>
      </c>
      <c r="S966" t="s">
        <v>1157</v>
      </c>
      <c r="T966" t="s">
        <v>1158</v>
      </c>
    </row>
    <row r="967" spans="1:20" x14ac:dyDescent="0.25">
      <c r="A967" t="s">
        <v>887</v>
      </c>
      <c r="B967" t="s">
        <v>888</v>
      </c>
      <c r="C967" t="s">
        <v>13084</v>
      </c>
      <c r="D967" t="s">
        <v>13085</v>
      </c>
      <c r="E967" t="s">
        <v>13086</v>
      </c>
      <c r="F967" t="s">
        <v>13087</v>
      </c>
      <c r="G967" s="17">
        <v>345</v>
      </c>
      <c r="H967" s="17">
        <v>999</v>
      </c>
      <c r="I967" s="8">
        <v>0.65</v>
      </c>
      <c r="J967" s="8" t="str">
        <f t="shared" si="91"/>
        <v>Yes</v>
      </c>
      <c r="K967" s="9">
        <v>3.7</v>
      </c>
      <c r="L967" s="9">
        <v>4</v>
      </c>
      <c r="M967" s="9">
        <f t="shared" si="90"/>
        <v>4.1183333333333341</v>
      </c>
      <c r="N967" s="4">
        <v>1097</v>
      </c>
      <c r="O967" s="4">
        <f t="shared" si="92"/>
        <v>12.522213970703127</v>
      </c>
      <c r="P967" s="18">
        <f t="shared" si="93"/>
        <v>378465</v>
      </c>
      <c r="Q967" s="15" t="str" cm="1">
        <f t="array" ref="Q967">_xlfn.IFS(G967&lt;200,"&lt;₹200",G967&lt;=500,"₹200-₹500",G967&gt;500,"&gt;₹500")</f>
        <v>₹200-₹500</v>
      </c>
      <c r="R967" t="s">
        <v>889</v>
      </c>
      <c r="S967" t="s">
        <v>893</v>
      </c>
      <c r="T967" t="s">
        <v>894</v>
      </c>
    </row>
    <row r="968" spans="1:20" x14ac:dyDescent="0.25">
      <c r="A968" t="s">
        <v>2181</v>
      </c>
      <c r="B968" t="s">
        <v>2182</v>
      </c>
      <c r="C968" t="s">
        <v>13084</v>
      </c>
      <c r="D968" t="s">
        <v>13085</v>
      </c>
      <c r="E968" t="s">
        <v>13086</v>
      </c>
      <c r="F968" t="s">
        <v>13087</v>
      </c>
      <c r="G968" s="17">
        <v>89</v>
      </c>
      <c r="H968" s="17">
        <v>800</v>
      </c>
      <c r="I968" s="8">
        <v>0.89</v>
      </c>
      <c r="J968" s="8" t="str">
        <f t="shared" si="91"/>
        <v>Yes</v>
      </c>
      <c r="K968" s="9">
        <v>3.9</v>
      </c>
      <c r="L968" s="9">
        <v>4</v>
      </c>
      <c r="M968" s="9">
        <f t="shared" si="90"/>
        <v>4.1254237288135593</v>
      </c>
      <c r="N968" s="4">
        <v>1075</v>
      </c>
      <c r="O968" s="4">
        <f t="shared" si="92"/>
        <v>12.507510285454444</v>
      </c>
      <c r="P968" s="18">
        <f t="shared" si="93"/>
        <v>95675</v>
      </c>
      <c r="Q968" s="15" t="str" cm="1">
        <f t="array" ref="Q968">_xlfn.IFS(G968&lt;200,"&lt;₹200",G968&lt;=500,"₹200-₹500",G968&gt;500,"&gt;₹500")</f>
        <v>&lt;₹200</v>
      </c>
      <c r="R968" t="s">
        <v>2183</v>
      </c>
      <c r="S968" t="s">
        <v>346</v>
      </c>
      <c r="T968" t="s">
        <v>347</v>
      </c>
    </row>
    <row r="969" spans="1:20" x14ac:dyDescent="0.25">
      <c r="A969" t="s">
        <v>1061</v>
      </c>
      <c r="B969" t="s">
        <v>1062</v>
      </c>
      <c r="C969" t="s">
        <v>13084</v>
      </c>
      <c r="D969" t="s">
        <v>13085</v>
      </c>
      <c r="E969" t="s">
        <v>13086</v>
      </c>
      <c r="F969" t="s">
        <v>13087</v>
      </c>
      <c r="G969" s="17">
        <v>347</v>
      </c>
      <c r="H969" s="17">
        <v>999</v>
      </c>
      <c r="I969" s="8">
        <v>0.65</v>
      </c>
      <c r="J969" s="8" t="str">
        <f t="shared" si="91"/>
        <v>Yes</v>
      </c>
      <c r="K969" s="9">
        <v>3.5</v>
      </c>
      <c r="L969" s="9">
        <v>4</v>
      </c>
      <c r="M969" s="9">
        <f t="shared" si="90"/>
        <v>4.1293103448275863</v>
      </c>
      <c r="N969" s="4">
        <v>1121</v>
      </c>
      <c r="O969" s="4">
        <f t="shared" si="92"/>
        <v>12.594367055730588</v>
      </c>
      <c r="P969" s="18">
        <f t="shared" si="93"/>
        <v>388987</v>
      </c>
      <c r="Q969" s="15" t="str" cm="1">
        <f t="array" ref="Q969">_xlfn.IFS(G969&lt;200,"&lt;₹200",G969&lt;=500,"₹200-₹500",G969&gt;500,"&gt;₹500")</f>
        <v>₹200-₹500</v>
      </c>
      <c r="R969" t="s">
        <v>1063</v>
      </c>
      <c r="S969" t="s">
        <v>1067</v>
      </c>
      <c r="T969" t="s">
        <v>1068</v>
      </c>
    </row>
    <row r="970" spans="1:20" x14ac:dyDescent="0.25">
      <c r="A970" t="s">
        <v>4645</v>
      </c>
      <c r="B970" t="s">
        <v>4646</v>
      </c>
      <c r="C970" t="s">
        <v>13075</v>
      </c>
      <c r="D970" t="s">
        <v>13113</v>
      </c>
      <c r="E970" t="s">
        <v>13114</v>
      </c>
      <c r="F970" t="s">
        <v>13131</v>
      </c>
      <c r="G970" s="17">
        <v>150</v>
      </c>
      <c r="H970" s="17">
        <v>599</v>
      </c>
      <c r="I970" s="8">
        <v>0.75</v>
      </c>
      <c r="J970" s="8" t="str">
        <f t="shared" si="91"/>
        <v>Yes</v>
      </c>
      <c r="K970" s="9">
        <v>4.3</v>
      </c>
      <c r="L970" s="9">
        <v>4</v>
      </c>
      <c r="M970" s="9">
        <f t="shared" si="90"/>
        <v>4.4000000000000004</v>
      </c>
      <c r="N970" s="4">
        <v>714</v>
      </c>
      <c r="O970" s="4">
        <f t="shared" si="92"/>
        <v>12.558946583924756</v>
      </c>
      <c r="P970" s="18">
        <f t="shared" si="93"/>
        <v>107100</v>
      </c>
      <c r="Q970" s="15" t="str" cm="1">
        <f t="array" ref="Q970">_xlfn.IFS(G970&lt;200,"&lt;₹200",G970&lt;=500,"₹200-₹500",G970&gt;500,"&gt;₹500")</f>
        <v>&lt;₹200</v>
      </c>
      <c r="R970" t="s">
        <v>4647</v>
      </c>
      <c r="S970" t="s">
        <v>4651</v>
      </c>
      <c r="T970" t="s">
        <v>4652</v>
      </c>
    </row>
    <row r="971" spans="1:20" x14ac:dyDescent="0.25">
      <c r="A971" t="s">
        <v>7439</v>
      </c>
      <c r="B971" t="s">
        <v>7440</v>
      </c>
      <c r="C971" t="s">
        <v>13075</v>
      </c>
      <c r="D971" t="s">
        <v>13122</v>
      </c>
      <c r="E971" t="s">
        <v>13123</v>
      </c>
      <c r="F971" t="s">
        <v>13124</v>
      </c>
      <c r="G971" s="17">
        <v>999</v>
      </c>
      <c r="H971" s="17">
        <v>4199</v>
      </c>
      <c r="I971" s="8">
        <v>0.76</v>
      </c>
      <c r="J971" s="8" t="str">
        <f t="shared" si="91"/>
        <v>Yes</v>
      </c>
      <c r="K971" s="9">
        <v>3.5</v>
      </c>
      <c r="L971" s="9">
        <v>4</v>
      </c>
      <c r="M971" s="9">
        <f t="shared" si="90"/>
        <v>3.8</v>
      </c>
      <c r="N971" s="4">
        <v>1913</v>
      </c>
      <c r="O971" s="4">
        <f t="shared" si="92"/>
        <v>12.471379347075134</v>
      </c>
      <c r="P971" s="18">
        <f t="shared" si="93"/>
        <v>1911087</v>
      </c>
      <c r="Q971" s="15" t="str" cm="1">
        <f t="array" ref="Q971">_xlfn.IFS(G971&lt;200,"&lt;₹200",G971&lt;=500,"₹200-₹500",G971&gt;500,"&gt;₹500")</f>
        <v>&gt;₹500</v>
      </c>
      <c r="R971" t="s">
        <v>7441</v>
      </c>
      <c r="S971" t="s">
        <v>7445</v>
      </c>
      <c r="T971" t="s">
        <v>7446</v>
      </c>
    </row>
    <row r="972" spans="1:20" x14ac:dyDescent="0.25">
      <c r="A972" t="s">
        <v>340</v>
      </c>
      <c r="B972" t="s">
        <v>341</v>
      </c>
      <c r="C972" t="s">
        <v>13084</v>
      </c>
      <c r="D972" t="s">
        <v>13085</v>
      </c>
      <c r="E972" t="s">
        <v>13086</v>
      </c>
      <c r="F972" t="s">
        <v>13087</v>
      </c>
      <c r="G972" s="17">
        <v>199</v>
      </c>
      <c r="H972" s="17">
        <v>999</v>
      </c>
      <c r="I972" s="8">
        <v>0.8</v>
      </c>
      <c r="J972" s="8" t="str">
        <f t="shared" si="91"/>
        <v>Yes</v>
      </c>
      <c r="K972" s="9">
        <v>3.9</v>
      </c>
      <c r="L972" s="9">
        <v>4</v>
      </c>
      <c r="M972" s="9">
        <f t="shared" si="90"/>
        <v>4.1403508771929829</v>
      </c>
      <c r="N972" s="4">
        <v>1075</v>
      </c>
      <c r="O972" s="4">
        <f t="shared" si="92"/>
        <v>12.55276659708715</v>
      </c>
      <c r="P972" s="18">
        <f t="shared" si="93"/>
        <v>213925</v>
      </c>
      <c r="Q972" s="15" t="str" cm="1">
        <f t="array" ref="Q972">_xlfn.IFS(G972&lt;200,"&lt;₹200",G972&lt;=500,"₹200-₹500",G972&gt;500,"&gt;₹500")</f>
        <v>&lt;₹200</v>
      </c>
      <c r="R972" t="s">
        <v>342</v>
      </c>
      <c r="S972" t="s">
        <v>346</v>
      </c>
      <c r="T972" t="s">
        <v>347</v>
      </c>
    </row>
    <row r="973" spans="1:20" x14ac:dyDescent="0.25">
      <c r="A973" t="s">
        <v>2501</v>
      </c>
      <c r="B973" t="s">
        <v>2502</v>
      </c>
      <c r="C973" t="s">
        <v>13084</v>
      </c>
      <c r="D973" t="s">
        <v>13085</v>
      </c>
      <c r="E973" t="s">
        <v>13086</v>
      </c>
      <c r="F973" t="s">
        <v>13087</v>
      </c>
      <c r="G973" s="17">
        <v>99</v>
      </c>
      <c r="H973" s="17">
        <v>800</v>
      </c>
      <c r="I973" s="8">
        <v>0.88</v>
      </c>
      <c r="J973" s="8" t="str">
        <f t="shared" si="91"/>
        <v>Yes</v>
      </c>
      <c r="K973" s="9">
        <v>3.9</v>
      </c>
      <c r="L973" s="9">
        <v>4</v>
      </c>
      <c r="M973" s="9">
        <f t="shared" si="90"/>
        <v>4.1446428571428573</v>
      </c>
      <c r="N973" s="4">
        <v>1075</v>
      </c>
      <c r="O973" s="4">
        <f t="shared" si="92"/>
        <v>12.565779074567482</v>
      </c>
      <c r="P973" s="18">
        <f t="shared" si="93"/>
        <v>106425</v>
      </c>
      <c r="Q973" s="15" t="str" cm="1">
        <f t="array" ref="Q973">_xlfn.IFS(G973&lt;200,"&lt;₹200",G973&lt;=500,"₹200-₹500",G973&gt;500,"&gt;₹500")</f>
        <v>&lt;₹200</v>
      </c>
      <c r="R973" t="s">
        <v>997</v>
      </c>
      <c r="S973" t="s">
        <v>346</v>
      </c>
      <c r="T973" t="s">
        <v>2503</v>
      </c>
    </row>
    <row r="974" spans="1:20" x14ac:dyDescent="0.25">
      <c r="A974" t="s">
        <v>12563</v>
      </c>
      <c r="B974" t="s">
        <v>12564</v>
      </c>
      <c r="C974" t="s">
        <v>13156</v>
      </c>
      <c r="D974" t="s">
        <v>13247</v>
      </c>
      <c r="E974" t="s">
        <v>13248</v>
      </c>
      <c r="F974" t="s">
        <v>13273</v>
      </c>
      <c r="G974" s="17">
        <v>1624</v>
      </c>
      <c r="H974" s="17">
        <v>2495</v>
      </c>
      <c r="I974" s="8">
        <v>0.35</v>
      </c>
      <c r="J974" s="8" t="str">
        <f t="shared" si="91"/>
        <v>No</v>
      </c>
      <c r="K974" s="9">
        <v>4.0999999999999996</v>
      </c>
      <c r="L974" s="9">
        <v>4</v>
      </c>
      <c r="M974" s="9">
        <f>AVERAGEIF(F974:F2324,F974,K974:K2324)</f>
        <v>4.3</v>
      </c>
      <c r="N974" s="4">
        <v>827</v>
      </c>
      <c r="O974" s="4">
        <f t="shared" si="92"/>
        <v>12.547530448174985</v>
      </c>
      <c r="P974" s="18">
        <f t="shared" si="93"/>
        <v>1343048</v>
      </c>
      <c r="Q974" s="15" t="str" cm="1">
        <f t="array" ref="Q974">_xlfn.IFS(G974&lt;200,"&lt;₹200",G974&lt;=500,"₹200-₹500",G974&gt;500,"&gt;₹500")</f>
        <v>&gt;₹500</v>
      </c>
      <c r="R974" t="s">
        <v>12565</v>
      </c>
      <c r="S974" t="s">
        <v>12569</v>
      </c>
      <c r="T974" t="s">
        <v>12570</v>
      </c>
    </row>
    <row r="975" spans="1:20" x14ac:dyDescent="0.25">
      <c r="A975" t="s">
        <v>12311</v>
      </c>
      <c r="B975" t="s">
        <v>12312</v>
      </c>
      <c r="C975" t="s">
        <v>13156</v>
      </c>
      <c r="D975" t="s">
        <v>13247</v>
      </c>
      <c r="E975" t="s">
        <v>13248</v>
      </c>
      <c r="F975" t="s">
        <v>13261</v>
      </c>
      <c r="G975" s="17">
        <v>549</v>
      </c>
      <c r="H975" s="17">
        <v>999</v>
      </c>
      <c r="I975" s="8">
        <v>0.45</v>
      </c>
      <c r="J975" s="8" t="str">
        <f t="shared" si="91"/>
        <v>No</v>
      </c>
      <c r="K975" s="9">
        <v>4</v>
      </c>
      <c r="L975" s="9">
        <v>4</v>
      </c>
      <c r="M975" s="9">
        <f>AVERAGEIF(F975:F2325,F975,K975:K2325)</f>
        <v>4.0199999999999987</v>
      </c>
      <c r="N975" s="4">
        <v>1313</v>
      </c>
      <c r="O975" s="4">
        <f t="shared" si="92"/>
        <v>12.536753368199518</v>
      </c>
      <c r="P975" s="18">
        <f t="shared" si="93"/>
        <v>720837</v>
      </c>
      <c r="Q975" s="15" t="str" cm="1">
        <f t="array" ref="Q975">_xlfn.IFS(G975&lt;200,"&lt;₹200",G975&lt;=500,"₹200-₹500",G975&gt;500,"&gt;₹500")</f>
        <v>&gt;₹500</v>
      </c>
      <c r="R975" t="s">
        <v>12313</v>
      </c>
      <c r="S975" t="s">
        <v>12317</v>
      </c>
      <c r="T975" t="s">
        <v>12318</v>
      </c>
    </row>
    <row r="976" spans="1:20" x14ac:dyDescent="0.25">
      <c r="A976" t="s">
        <v>6370</v>
      </c>
      <c r="B976" t="s">
        <v>6371</v>
      </c>
      <c r="C976" t="s">
        <v>13075</v>
      </c>
      <c r="D976" t="s">
        <v>13122</v>
      </c>
      <c r="E976" t="s">
        <v>13123</v>
      </c>
      <c r="F976" t="s">
        <v>13124</v>
      </c>
      <c r="G976" s="17">
        <v>1999</v>
      </c>
      <c r="H976" s="17">
        <v>9999</v>
      </c>
      <c r="I976" s="8">
        <v>0.8</v>
      </c>
      <c r="J976" s="8" t="str">
        <f t="shared" si="91"/>
        <v>Yes</v>
      </c>
      <c r="K976" s="9">
        <v>3.7</v>
      </c>
      <c r="L976" s="9">
        <v>4</v>
      </c>
      <c r="M976" s="9">
        <f t="shared" ref="M976:M982" si="94">AVERAGEIF(F976:F2325,F976,K976:K2325)</f>
        <v>3.875</v>
      </c>
      <c r="N976" s="4">
        <v>1986</v>
      </c>
      <c r="O976" s="4">
        <f t="shared" si="92"/>
        <v>12.780516735050533</v>
      </c>
      <c r="P976" s="18">
        <f t="shared" si="93"/>
        <v>3970014</v>
      </c>
      <c r="Q976" s="15" t="str" cm="1">
        <f t="array" ref="Q976">_xlfn.IFS(G976&lt;200,"&lt;₹200",G976&lt;=500,"₹200-₹500",G976&gt;500,"&gt;₹500")</f>
        <v>&gt;₹500</v>
      </c>
      <c r="R976" t="s">
        <v>5296</v>
      </c>
      <c r="S976" t="s">
        <v>6375</v>
      </c>
      <c r="T976" t="s">
        <v>6376</v>
      </c>
    </row>
    <row r="977" spans="1:20" x14ac:dyDescent="0.25">
      <c r="A977" t="s">
        <v>3554</v>
      </c>
      <c r="B977" t="s">
        <v>3555</v>
      </c>
      <c r="C977" t="s">
        <v>13075</v>
      </c>
      <c r="D977" t="s">
        <v>13113</v>
      </c>
      <c r="E977" t="s">
        <v>13114</v>
      </c>
      <c r="F977" t="s">
        <v>13128</v>
      </c>
      <c r="G977" s="17">
        <v>199</v>
      </c>
      <c r="H977" s="17">
        <v>499</v>
      </c>
      <c r="I977" s="8">
        <v>0.6</v>
      </c>
      <c r="J977" s="8" t="str">
        <f t="shared" si="91"/>
        <v>Yes</v>
      </c>
      <c r="K977" s="9">
        <v>4.0999999999999996</v>
      </c>
      <c r="L977" s="9">
        <v>4</v>
      </c>
      <c r="M977" s="9">
        <f t="shared" si="94"/>
        <v>3.8499999999999996</v>
      </c>
      <c r="N977" s="4">
        <v>1786</v>
      </c>
      <c r="O977" s="4">
        <f t="shared" si="92"/>
        <v>12.520679527146729</v>
      </c>
      <c r="P977" s="18">
        <f t="shared" si="93"/>
        <v>355414</v>
      </c>
      <c r="Q977" s="15" t="str" cm="1">
        <f t="array" ref="Q977">_xlfn.IFS(G977&lt;200,"&lt;₹200",G977&lt;=500,"₹200-₹500",G977&gt;500,"&gt;₹500")</f>
        <v>&lt;₹200</v>
      </c>
      <c r="R977" t="s">
        <v>3556</v>
      </c>
      <c r="S977" t="s">
        <v>3560</v>
      </c>
      <c r="T977" t="s">
        <v>3561</v>
      </c>
    </row>
    <row r="978" spans="1:20" x14ac:dyDescent="0.25">
      <c r="A978" t="s">
        <v>1232</v>
      </c>
      <c r="B978" t="s">
        <v>1233</v>
      </c>
      <c r="C978" t="s">
        <v>13084</v>
      </c>
      <c r="D978" t="s">
        <v>13085</v>
      </c>
      <c r="E978" t="s">
        <v>13086</v>
      </c>
      <c r="F978" t="s">
        <v>13087</v>
      </c>
      <c r="G978" s="17">
        <v>249</v>
      </c>
      <c r="H978" s="17">
        <v>931</v>
      </c>
      <c r="I978" s="8">
        <v>0.73</v>
      </c>
      <c r="J978" s="8" t="str">
        <f t="shared" si="91"/>
        <v>Yes</v>
      </c>
      <c r="K978" s="9">
        <v>3.9</v>
      </c>
      <c r="L978" s="9">
        <v>4</v>
      </c>
      <c r="M978" s="9">
        <f t="shared" si="94"/>
        <v>4.1490909090909094</v>
      </c>
      <c r="N978" s="4">
        <v>1075</v>
      </c>
      <c r="O978" s="4">
        <f t="shared" si="92"/>
        <v>12.579264733047102</v>
      </c>
      <c r="P978" s="18">
        <f t="shared" si="93"/>
        <v>267675</v>
      </c>
      <c r="Q978" s="15" t="str" cm="1">
        <f t="array" ref="Q978">_xlfn.IFS(G978&lt;200,"&lt;₹200",G978&lt;=500,"₹200-₹500",G978&gt;500,"&gt;₹500")</f>
        <v>₹200-₹500</v>
      </c>
      <c r="R978" t="s">
        <v>1234</v>
      </c>
      <c r="S978" t="s">
        <v>346</v>
      </c>
      <c r="T978" t="s">
        <v>347</v>
      </c>
    </row>
    <row r="979" spans="1:20" x14ac:dyDescent="0.25">
      <c r="A979" t="s">
        <v>907</v>
      </c>
      <c r="B979" t="s">
        <v>908</v>
      </c>
      <c r="C979" t="s">
        <v>13084</v>
      </c>
      <c r="D979" t="s">
        <v>13085</v>
      </c>
      <c r="E979" t="s">
        <v>13086</v>
      </c>
      <c r="F979" t="s">
        <v>13087</v>
      </c>
      <c r="G979" s="17">
        <v>719</v>
      </c>
      <c r="H979" s="17">
        <v>1499</v>
      </c>
      <c r="I979" s="8">
        <v>0.52</v>
      </c>
      <c r="J979" s="8" t="str">
        <f t="shared" si="91"/>
        <v>Yes</v>
      </c>
      <c r="K979" s="9">
        <v>4.0999999999999996</v>
      </c>
      <c r="L979" s="9">
        <v>4</v>
      </c>
      <c r="M979" s="9">
        <f t="shared" si="94"/>
        <v>4.1537037037037043</v>
      </c>
      <c r="N979" s="4">
        <v>1045</v>
      </c>
      <c r="O979" s="4">
        <f t="shared" si="92"/>
        <v>12.542239941488161</v>
      </c>
      <c r="P979" s="18">
        <f t="shared" si="93"/>
        <v>751355</v>
      </c>
      <c r="Q979" s="15" t="str" cm="1">
        <f t="array" ref="Q979">_xlfn.IFS(G979&lt;200,"&lt;₹200",G979&lt;=500,"₹200-₹500",G979&gt;500,"&gt;₹500")</f>
        <v>&gt;₹500</v>
      </c>
      <c r="R979" t="s">
        <v>909</v>
      </c>
      <c r="S979" t="s">
        <v>913</v>
      </c>
      <c r="T979" t="s">
        <v>914</v>
      </c>
    </row>
    <row r="980" spans="1:20" x14ac:dyDescent="0.25">
      <c r="A980" t="s">
        <v>2392</v>
      </c>
      <c r="B980" t="s">
        <v>2393</v>
      </c>
      <c r="C980" t="s">
        <v>13084</v>
      </c>
      <c r="D980" t="s">
        <v>13085</v>
      </c>
      <c r="E980" t="s">
        <v>13086</v>
      </c>
      <c r="F980" t="s">
        <v>13087</v>
      </c>
      <c r="G980" s="17">
        <v>719</v>
      </c>
      <c r="H980" s="17">
        <v>1499</v>
      </c>
      <c r="I980" s="8">
        <v>0.52</v>
      </c>
      <c r="J980" s="8" t="str">
        <f t="shared" si="91"/>
        <v>Yes</v>
      </c>
      <c r="K980" s="9">
        <v>4.0999999999999996</v>
      </c>
      <c r="L980" s="9">
        <v>4</v>
      </c>
      <c r="M980" s="9">
        <f t="shared" si="94"/>
        <v>4.1547169811320757</v>
      </c>
      <c r="N980" s="4">
        <v>1045</v>
      </c>
      <c r="O980" s="4">
        <f t="shared" si="92"/>
        <v>12.545299564788349</v>
      </c>
      <c r="P980" s="18">
        <f t="shared" si="93"/>
        <v>751355</v>
      </c>
      <c r="Q980" s="15" t="str" cm="1">
        <f t="array" ref="Q980">_xlfn.IFS(G980&lt;200,"&lt;₹200",G980&lt;=500,"₹200-₹500",G980&gt;500,"&gt;₹500")</f>
        <v>&gt;₹500</v>
      </c>
      <c r="R980" t="s">
        <v>2394</v>
      </c>
      <c r="S980" t="s">
        <v>913</v>
      </c>
      <c r="T980" t="s">
        <v>914</v>
      </c>
    </row>
    <row r="981" spans="1:20" x14ac:dyDescent="0.25">
      <c r="A981" t="s">
        <v>1116</v>
      </c>
      <c r="B981" t="s">
        <v>1117</v>
      </c>
      <c r="C981" t="s">
        <v>13075</v>
      </c>
      <c r="D981" t="s">
        <v>13091</v>
      </c>
      <c r="E981" t="s">
        <v>13093</v>
      </c>
      <c r="F981" t="s">
        <v>13094</v>
      </c>
      <c r="G981" s="17">
        <v>20990</v>
      </c>
      <c r="H981" s="17">
        <v>44990</v>
      </c>
      <c r="I981" s="8">
        <v>0.53</v>
      </c>
      <c r="J981" s="8" t="str">
        <f t="shared" si="91"/>
        <v>Yes</v>
      </c>
      <c r="K981" s="9">
        <v>4.0999999999999996</v>
      </c>
      <c r="L981" s="9">
        <v>4</v>
      </c>
      <c r="M981" s="9">
        <f t="shared" si="94"/>
        <v>4.036363636363637</v>
      </c>
      <c r="N981" s="4">
        <v>1259</v>
      </c>
      <c r="O981" s="4">
        <f t="shared" si="92"/>
        <v>12.514222927565438</v>
      </c>
      <c r="P981" s="18">
        <f t="shared" si="93"/>
        <v>26426410</v>
      </c>
      <c r="Q981" s="15" t="str" cm="1">
        <f t="array" ref="Q981">_xlfn.IFS(G981&lt;200,"&lt;₹200",G981&lt;=500,"₹200-₹500",G981&gt;500,"&gt;₹500")</f>
        <v>&gt;₹500</v>
      </c>
      <c r="R981" t="s">
        <v>1118</v>
      </c>
      <c r="S981" t="s">
        <v>1122</v>
      </c>
      <c r="T981" t="s">
        <v>1123</v>
      </c>
    </row>
    <row r="982" spans="1:20" x14ac:dyDescent="0.25">
      <c r="A982" t="s">
        <v>10397</v>
      </c>
      <c r="B982" t="s">
        <v>10398</v>
      </c>
      <c r="C982" t="s">
        <v>13156</v>
      </c>
      <c r="D982" t="s">
        <v>13247</v>
      </c>
      <c r="E982" t="s">
        <v>13248</v>
      </c>
      <c r="F982" t="s">
        <v>13275</v>
      </c>
      <c r="G982" s="17">
        <v>949</v>
      </c>
      <c r="H982" s="17">
        <v>1999</v>
      </c>
      <c r="I982" s="8">
        <v>0.53</v>
      </c>
      <c r="J982" s="8" t="str">
        <f t="shared" si="91"/>
        <v>Yes</v>
      </c>
      <c r="K982" s="9">
        <v>4</v>
      </c>
      <c r="L982" s="9">
        <v>4</v>
      </c>
      <c r="M982" s="9">
        <f t="shared" si="94"/>
        <v>3.88</v>
      </c>
      <c r="N982" s="4">
        <v>1679</v>
      </c>
      <c r="O982" s="4">
        <f t="shared" si="92"/>
        <v>12.514200013096348</v>
      </c>
      <c r="P982" s="18">
        <f t="shared" si="93"/>
        <v>1593371</v>
      </c>
      <c r="Q982" s="15" t="str" cm="1">
        <f t="array" ref="Q982">_xlfn.IFS(G982&lt;200,"&lt;₹200",G982&lt;=500,"₹200-₹500",G982&gt;500,"&gt;₹500")</f>
        <v>&gt;₹500</v>
      </c>
      <c r="R982" t="s">
        <v>10399</v>
      </c>
      <c r="S982" t="s">
        <v>10403</v>
      </c>
      <c r="T982" t="s">
        <v>10404</v>
      </c>
    </row>
    <row r="983" spans="1:20" x14ac:dyDescent="0.25">
      <c r="A983" t="s">
        <v>12783</v>
      </c>
      <c r="B983" t="s">
        <v>12784</v>
      </c>
      <c r="C983" t="s">
        <v>13156</v>
      </c>
      <c r="D983" t="s">
        <v>13247</v>
      </c>
      <c r="E983" t="s">
        <v>13248</v>
      </c>
      <c r="F983" t="s">
        <v>13249</v>
      </c>
      <c r="G983" s="17">
        <v>1180</v>
      </c>
      <c r="H983" s="17">
        <v>1440</v>
      </c>
      <c r="I983" s="8">
        <v>0.18</v>
      </c>
      <c r="J983" s="8" t="str">
        <f t="shared" si="91"/>
        <v>No</v>
      </c>
      <c r="K983" s="9">
        <v>4.2</v>
      </c>
      <c r="L983" s="9">
        <v>4</v>
      </c>
      <c r="M983" s="9">
        <f>AVERAGEIF(F983:F2333,F983,K983:K2333)</f>
        <v>3.9272727272727268</v>
      </c>
      <c r="N983" s="4">
        <v>1527</v>
      </c>
      <c r="O983" s="4">
        <f t="shared" si="92"/>
        <v>12.504920809377616</v>
      </c>
      <c r="P983" s="18">
        <f t="shared" si="93"/>
        <v>1801860</v>
      </c>
      <c r="Q983" s="15" t="str" cm="1">
        <f t="array" ref="Q983">_xlfn.IFS(G983&lt;200,"&lt;₹200",G983&lt;=500,"₹200-₹500",G983&gt;500,"&gt;₹500")</f>
        <v>&gt;₹500</v>
      </c>
      <c r="R983" t="s">
        <v>12785</v>
      </c>
      <c r="S983" t="s">
        <v>12789</v>
      </c>
      <c r="T983" t="s">
        <v>12790</v>
      </c>
    </row>
    <row r="984" spans="1:20" x14ac:dyDescent="0.25">
      <c r="A984" t="s">
        <v>2550</v>
      </c>
      <c r="B984" t="s">
        <v>2551</v>
      </c>
      <c r="C984" t="s">
        <v>13075</v>
      </c>
      <c r="D984" t="s">
        <v>13091</v>
      </c>
      <c r="E984" t="s">
        <v>13092</v>
      </c>
      <c r="F984" t="s">
        <v>13087</v>
      </c>
      <c r="G984" s="17">
        <v>609</v>
      </c>
      <c r="H984" s="17">
        <v>1500</v>
      </c>
      <c r="I984" s="8">
        <v>0.59</v>
      </c>
      <c r="J984" s="8" t="str">
        <f t="shared" si="91"/>
        <v>Yes</v>
      </c>
      <c r="K984" s="9">
        <v>4.5</v>
      </c>
      <c r="L984" s="9">
        <v>5</v>
      </c>
      <c r="M984" s="9">
        <f>AVERAGEIF(F984:F2333,F984,K984:K2333)</f>
        <v>4.1557692307692315</v>
      </c>
      <c r="N984" s="4">
        <v>1029</v>
      </c>
      <c r="O984" s="4">
        <f t="shared" si="92"/>
        <v>12.520656235745919</v>
      </c>
      <c r="P984" s="18">
        <f t="shared" si="93"/>
        <v>626661</v>
      </c>
      <c r="Q984" s="15" t="str" cm="1">
        <f t="array" ref="Q984">_xlfn.IFS(G984&lt;200,"&lt;₹200",G984&lt;=500,"₹200-₹500",G984&gt;500,"&gt;₹500")</f>
        <v>&gt;₹500</v>
      </c>
      <c r="R984" t="s">
        <v>2552</v>
      </c>
      <c r="S984" t="s">
        <v>2556</v>
      </c>
      <c r="T984" t="s">
        <v>2557</v>
      </c>
    </row>
    <row r="985" spans="1:20" x14ac:dyDescent="0.25">
      <c r="A985" t="s">
        <v>4283</v>
      </c>
      <c r="B985" t="s">
        <v>4284</v>
      </c>
      <c r="C985" t="s">
        <v>13075</v>
      </c>
      <c r="D985" t="s">
        <v>13113</v>
      </c>
      <c r="E985" t="s">
        <v>13114</v>
      </c>
      <c r="F985" t="s">
        <v>13131</v>
      </c>
      <c r="G985" s="17">
        <v>299</v>
      </c>
      <c r="H985" s="17">
        <v>1199</v>
      </c>
      <c r="I985" s="8">
        <v>0.75</v>
      </c>
      <c r="J985" s="8" t="str">
        <f t="shared" si="91"/>
        <v>Yes</v>
      </c>
      <c r="K985" s="9">
        <v>4.5</v>
      </c>
      <c r="L985" s="9">
        <v>5</v>
      </c>
      <c r="M985" s="9">
        <f>AVERAGEIF(F985:F2334,F985,K985:K2334)</f>
        <v>4.5</v>
      </c>
      <c r="N985" s="4">
        <v>596</v>
      </c>
      <c r="O985" s="4">
        <f t="shared" si="92"/>
        <v>12.49188449008216</v>
      </c>
      <c r="P985" s="18">
        <f t="shared" si="93"/>
        <v>178204</v>
      </c>
      <c r="Q985" s="15" t="str" cm="1">
        <f t="array" ref="Q985">_xlfn.IFS(G985&lt;200,"&lt;₹200",G985&lt;=500,"₹200-₹500",G985&gt;500,"&gt;₹500")</f>
        <v>₹200-₹500</v>
      </c>
      <c r="R985" t="s">
        <v>4285</v>
      </c>
      <c r="S985" t="s">
        <v>4289</v>
      </c>
      <c r="T985" t="s">
        <v>4290</v>
      </c>
    </row>
    <row r="986" spans="1:20" x14ac:dyDescent="0.25">
      <c r="A986" t="s">
        <v>10779</v>
      </c>
      <c r="B986" t="s">
        <v>10780</v>
      </c>
      <c r="C986" t="s">
        <v>13156</v>
      </c>
      <c r="D986" t="s">
        <v>13247</v>
      </c>
      <c r="E986" t="s">
        <v>13254</v>
      </c>
      <c r="F986" t="s">
        <v>13255</v>
      </c>
      <c r="G986" s="17">
        <v>3299</v>
      </c>
      <c r="H986" s="17">
        <v>4995</v>
      </c>
      <c r="I986" s="8">
        <v>0.34</v>
      </c>
      <c r="J986" s="8" t="str">
        <f t="shared" si="91"/>
        <v>No</v>
      </c>
      <c r="K986" s="9">
        <v>3.8</v>
      </c>
      <c r="L986" s="9">
        <v>4</v>
      </c>
      <c r="M986" s="9">
        <f>AVERAGEIF(F986:F2335,F986,K986:K2335)</f>
        <v>3.962499999999999</v>
      </c>
      <c r="N986" s="4">
        <v>1393</v>
      </c>
      <c r="O986" s="4">
        <f t="shared" si="92"/>
        <v>12.459141241031885</v>
      </c>
      <c r="P986" s="18">
        <f t="shared" si="93"/>
        <v>4595507</v>
      </c>
      <c r="Q986" s="15" t="str" cm="1">
        <f t="array" ref="Q986">_xlfn.IFS(G986&lt;200,"&lt;₹200",G986&lt;=500,"₹200-₹500",G986&gt;500,"&gt;₹500")</f>
        <v>&gt;₹500</v>
      </c>
      <c r="R986" t="s">
        <v>10781</v>
      </c>
      <c r="S986" t="s">
        <v>10785</v>
      </c>
      <c r="T986" t="s">
        <v>10786</v>
      </c>
    </row>
    <row r="987" spans="1:20" x14ac:dyDescent="0.25">
      <c r="A987" t="s">
        <v>7985</v>
      </c>
      <c r="B987" t="s">
        <v>7986</v>
      </c>
      <c r="C987" t="s">
        <v>13084</v>
      </c>
      <c r="D987" t="s">
        <v>13085</v>
      </c>
      <c r="E987" t="s">
        <v>13136</v>
      </c>
      <c r="F987" t="s">
        <v>13199</v>
      </c>
      <c r="G987" s="17">
        <v>269</v>
      </c>
      <c r="H987" s="17">
        <v>1099</v>
      </c>
      <c r="I987" s="8">
        <v>0.76</v>
      </c>
      <c r="J987" s="8" t="str">
        <f t="shared" si="91"/>
        <v>Yes</v>
      </c>
      <c r="K987" s="9">
        <v>4.0999999999999996</v>
      </c>
      <c r="L987" s="9">
        <v>4</v>
      </c>
      <c r="M987" s="9">
        <f>AVERAGEIF(F987:F2336,F987,K987:K2336)</f>
        <v>4.0999999999999996</v>
      </c>
      <c r="N987" s="4">
        <v>1092</v>
      </c>
      <c r="O987" s="4">
        <f t="shared" si="92"/>
        <v>12.458342663993781</v>
      </c>
      <c r="P987" s="18">
        <f t="shared" si="93"/>
        <v>293748</v>
      </c>
      <c r="Q987" s="15" t="str" cm="1">
        <f t="array" ref="Q987">_xlfn.IFS(G987&lt;200,"&lt;₹200",G987&lt;=500,"₹200-₹500",G987&gt;500,"&gt;₹500")</f>
        <v>₹200-₹500</v>
      </c>
      <c r="R987" t="s">
        <v>7987</v>
      </c>
      <c r="S987" t="s">
        <v>7991</v>
      </c>
      <c r="T987" t="s">
        <v>7992</v>
      </c>
    </row>
    <row r="988" spans="1:20" x14ac:dyDescent="0.25">
      <c r="A988" t="s">
        <v>11606</v>
      </c>
      <c r="B988" t="s">
        <v>11607</v>
      </c>
      <c r="C988" t="s">
        <v>13156</v>
      </c>
      <c r="D988" t="s">
        <v>13247</v>
      </c>
      <c r="E988" t="s">
        <v>13248</v>
      </c>
      <c r="F988" t="s">
        <v>13274</v>
      </c>
      <c r="G988" s="17">
        <v>1474</v>
      </c>
      <c r="H988" s="17">
        <v>4650</v>
      </c>
      <c r="I988" s="8">
        <v>0.68</v>
      </c>
      <c r="J988" s="8" t="str">
        <f t="shared" si="91"/>
        <v>Yes</v>
      </c>
      <c r="K988" s="9">
        <v>4.0999999999999996</v>
      </c>
      <c r="L988" s="9">
        <v>4</v>
      </c>
      <c r="M988" s="9">
        <f>AVERAGEIF(F988:F2338,F988,K988:K2338)</f>
        <v>4.125</v>
      </c>
      <c r="N988" s="4">
        <v>1045</v>
      </c>
      <c r="O988" s="4">
        <f t="shared" si="92"/>
        <v>12.455568198691429</v>
      </c>
      <c r="P988" s="18">
        <f t="shared" si="93"/>
        <v>1540330</v>
      </c>
      <c r="Q988" s="15" t="str" cm="1">
        <f t="array" ref="Q988">_xlfn.IFS(G988&lt;200,"&lt;₹200",G988&lt;=500,"₹200-₹500",G988&gt;500,"&gt;₹500")</f>
        <v>&gt;₹500</v>
      </c>
      <c r="R988" t="s">
        <v>11608</v>
      </c>
      <c r="S988" t="s">
        <v>11612</v>
      </c>
      <c r="T988" t="s">
        <v>11613</v>
      </c>
    </row>
    <row r="989" spans="1:20" x14ac:dyDescent="0.25">
      <c r="A989" t="s">
        <v>9345</v>
      </c>
      <c r="B989" t="s">
        <v>9346</v>
      </c>
      <c r="C989" t="s">
        <v>13156</v>
      </c>
      <c r="D989" t="s">
        <v>13250</v>
      </c>
      <c r="E989" t="s">
        <v>13251</v>
      </c>
      <c r="F989" t="s">
        <v>13251</v>
      </c>
      <c r="G989" s="17">
        <v>2499</v>
      </c>
      <c r="H989" s="17">
        <v>5000</v>
      </c>
      <c r="I989" s="8">
        <v>0.5</v>
      </c>
      <c r="J989" s="8" t="str">
        <f t="shared" si="91"/>
        <v>Yes</v>
      </c>
      <c r="K989" s="9">
        <v>3.8</v>
      </c>
      <c r="L989" s="9">
        <v>4</v>
      </c>
      <c r="M989" s="9">
        <f>AVERAGEIF(F989:F2338,F989,K989:K2338)</f>
        <v>3.8</v>
      </c>
      <c r="N989" s="4">
        <v>1889</v>
      </c>
      <c r="O989" s="4">
        <f t="shared" si="92"/>
        <v>12.450554855858329</v>
      </c>
      <c r="P989" s="18">
        <f t="shared" si="93"/>
        <v>4720611</v>
      </c>
      <c r="Q989" s="15" t="str" cm="1">
        <f t="array" ref="Q989">_xlfn.IFS(G989&lt;200,"&lt;₹200",G989&lt;=500,"₹200-₹500",G989&gt;500,"&gt;₹500")</f>
        <v>&gt;₹500</v>
      </c>
      <c r="R989" t="s">
        <v>9347</v>
      </c>
      <c r="S989" t="s">
        <v>9351</v>
      </c>
      <c r="T989" t="s">
        <v>9352</v>
      </c>
    </row>
    <row r="990" spans="1:20" x14ac:dyDescent="0.25">
      <c r="A990" t="s">
        <v>12301</v>
      </c>
      <c r="B990" t="s">
        <v>12302</v>
      </c>
      <c r="C990" t="s">
        <v>13156</v>
      </c>
      <c r="D990" t="s">
        <v>13247</v>
      </c>
      <c r="E990" t="s">
        <v>13254</v>
      </c>
      <c r="F990" t="s">
        <v>13255</v>
      </c>
      <c r="G990" s="17">
        <v>279</v>
      </c>
      <c r="H990" s="17">
        <v>599</v>
      </c>
      <c r="I990" s="8">
        <v>0.53</v>
      </c>
      <c r="J990" s="8" t="str">
        <f t="shared" si="91"/>
        <v>Yes</v>
      </c>
      <c r="K990" s="9">
        <v>3.5</v>
      </c>
      <c r="L990" s="9">
        <v>4</v>
      </c>
      <c r="M990" s="9">
        <f>AVERAGEIF(F990:F2340,F990,K990:K2340)</f>
        <v>3.969565217391303</v>
      </c>
      <c r="N990" s="4">
        <v>1367</v>
      </c>
      <c r="O990" s="4">
        <f t="shared" si="92"/>
        <v>12.448898290920347</v>
      </c>
      <c r="P990" s="18">
        <f t="shared" si="93"/>
        <v>381393</v>
      </c>
      <c r="Q990" s="15" t="str" cm="1">
        <f t="array" ref="Q990">_xlfn.IFS(G990&lt;200,"&lt;₹200",G990&lt;=500,"₹200-₹500",G990&gt;500,"&gt;₹500")</f>
        <v>₹200-₹500</v>
      </c>
      <c r="R990" t="s">
        <v>12303</v>
      </c>
      <c r="S990" t="s">
        <v>12307</v>
      </c>
      <c r="T990" t="s">
        <v>12308</v>
      </c>
    </row>
    <row r="991" spans="1:20" x14ac:dyDescent="0.25">
      <c r="A991" t="s">
        <v>7274</v>
      </c>
      <c r="B991" t="s">
        <v>7275</v>
      </c>
      <c r="C991" t="s">
        <v>13075</v>
      </c>
      <c r="D991" t="s">
        <v>13161</v>
      </c>
      <c r="E991" t="s">
        <v>13190</v>
      </c>
      <c r="F991" t="s">
        <v>13191</v>
      </c>
      <c r="G991" s="17">
        <v>1999</v>
      </c>
      <c r="H991" s="17">
        <v>4700</v>
      </c>
      <c r="I991" s="8">
        <v>0.56999999999999995</v>
      </c>
      <c r="J991" s="8" t="str">
        <f t="shared" si="91"/>
        <v>Yes</v>
      </c>
      <c r="K991" s="9">
        <v>3.8</v>
      </c>
      <c r="L991" s="9">
        <v>4</v>
      </c>
      <c r="M991" s="9">
        <f>AVERAGEIF(F991:F2340,F991,K991:K2340)</f>
        <v>3.8</v>
      </c>
      <c r="N991" s="4">
        <v>1880</v>
      </c>
      <c r="O991" s="4">
        <f t="shared" si="92"/>
        <v>12.442677423091439</v>
      </c>
      <c r="P991" s="18">
        <f t="shared" si="93"/>
        <v>3758120</v>
      </c>
      <c r="Q991" s="15" t="str" cm="1">
        <f t="array" ref="Q991">_xlfn.IFS(G991&lt;200,"&lt;₹200",G991&lt;=500,"₹200-₹500",G991&gt;500,"&gt;₹500")</f>
        <v>&gt;₹500</v>
      </c>
      <c r="R991" t="s">
        <v>7276</v>
      </c>
      <c r="S991" t="s">
        <v>7280</v>
      </c>
      <c r="T991" t="s">
        <v>7281</v>
      </c>
    </row>
    <row r="992" spans="1:20" x14ac:dyDescent="0.25">
      <c r="A992" t="s">
        <v>1247</v>
      </c>
      <c r="B992" t="s">
        <v>1248</v>
      </c>
      <c r="C992" t="s">
        <v>13075</v>
      </c>
      <c r="D992" t="s">
        <v>13091</v>
      </c>
      <c r="E992" t="s">
        <v>13092</v>
      </c>
      <c r="F992" t="s">
        <v>13095</v>
      </c>
      <c r="G992" s="17">
        <v>399</v>
      </c>
      <c r="H992" s="17">
        <v>399</v>
      </c>
      <c r="I992" s="8">
        <v>0</v>
      </c>
      <c r="J992" s="8" t="str">
        <f t="shared" si="91"/>
        <v>No</v>
      </c>
      <c r="K992" s="9">
        <v>3.9</v>
      </c>
      <c r="L992" s="9">
        <v>4</v>
      </c>
      <c r="M992" s="9">
        <f>AVERAGEIF(F992:F2341,F992,K992:K2341)</f>
        <v>3.7800000000000007</v>
      </c>
      <c r="N992" s="4">
        <v>1951</v>
      </c>
      <c r="O992" s="4">
        <f t="shared" si="92"/>
        <v>12.438013694389946</v>
      </c>
      <c r="P992" s="18">
        <f t="shared" si="93"/>
        <v>778449</v>
      </c>
      <c r="Q992" s="15" t="str" cm="1">
        <f t="array" ref="Q992">_xlfn.IFS(G992&lt;200,"&lt;₹200",G992&lt;=500,"₹200-₹500",G992&gt;500,"&gt;₹500")</f>
        <v>₹200-₹500</v>
      </c>
      <c r="R992" t="s">
        <v>1249</v>
      </c>
      <c r="S992" t="s">
        <v>1253</v>
      </c>
      <c r="T992" t="s">
        <v>1254</v>
      </c>
    </row>
    <row r="993" spans="1:20" x14ac:dyDescent="0.25">
      <c r="A993" t="s">
        <v>12714</v>
      </c>
      <c r="B993" t="s">
        <v>12715</v>
      </c>
      <c r="C993" t="s">
        <v>13156</v>
      </c>
      <c r="D993" t="s">
        <v>13247</v>
      </c>
      <c r="E993" t="s">
        <v>13248</v>
      </c>
      <c r="F993" t="s">
        <v>13318</v>
      </c>
      <c r="G993" s="17">
        <v>1199</v>
      </c>
      <c r="H993" s="17">
        <v>2400</v>
      </c>
      <c r="I993" s="8">
        <v>0.5</v>
      </c>
      <c r="J993" s="8" t="str">
        <f t="shared" si="91"/>
        <v>Yes</v>
      </c>
      <c r="K993" s="9">
        <v>3.9</v>
      </c>
      <c r="L993" s="9">
        <v>4</v>
      </c>
      <c r="M993" s="9">
        <f>AVERAGEIF(F993:F2343,F993,K993:K2343)</f>
        <v>4.0333333333333341</v>
      </c>
      <c r="N993" s="4">
        <v>1202</v>
      </c>
      <c r="O993" s="4">
        <f t="shared" si="92"/>
        <v>12.423738030270709</v>
      </c>
      <c r="P993" s="18">
        <f t="shared" si="93"/>
        <v>1441198</v>
      </c>
      <c r="Q993" s="15" t="str" cm="1">
        <f t="array" ref="Q993">_xlfn.IFS(G993&lt;200,"&lt;₹200",G993&lt;=500,"₹200-₹500",G993&gt;500,"&gt;₹500")</f>
        <v>&gt;₹500</v>
      </c>
      <c r="R993" t="s">
        <v>12716</v>
      </c>
      <c r="S993" t="s">
        <v>12720</v>
      </c>
      <c r="T993" t="s">
        <v>12721</v>
      </c>
    </row>
    <row r="994" spans="1:20" x14ac:dyDescent="0.25">
      <c r="A994" t="s">
        <v>6241</v>
      </c>
      <c r="B994" t="s">
        <v>6242</v>
      </c>
      <c r="C994" t="s">
        <v>13084</v>
      </c>
      <c r="D994" t="s">
        <v>13085</v>
      </c>
      <c r="E994" t="s">
        <v>13136</v>
      </c>
      <c r="F994" t="s">
        <v>13145</v>
      </c>
      <c r="G994" s="17">
        <v>299</v>
      </c>
      <c r="H994" s="17">
        <v>1499</v>
      </c>
      <c r="I994" s="8">
        <v>0.8</v>
      </c>
      <c r="J994" s="8" t="str">
        <f t="shared" si="91"/>
        <v>Yes</v>
      </c>
      <c r="K994" s="9">
        <v>4.2</v>
      </c>
      <c r="L994" s="9">
        <v>4</v>
      </c>
      <c r="M994" s="9">
        <f t="shared" ref="M994:M999" si="95">AVERAGEIF(F994:F2343,F994,K994:K2343)</f>
        <v>4.2</v>
      </c>
      <c r="N994" s="4">
        <v>903</v>
      </c>
      <c r="O994" s="4">
        <f t="shared" si="92"/>
        <v>12.415907407996526</v>
      </c>
      <c r="P994" s="18">
        <f t="shared" si="93"/>
        <v>269997</v>
      </c>
      <c r="Q994" s="15" t="str" cm="1">
        <f t="array" ref="Q994">_xlfn.IFS(G994&lt;200,"&lt;₹200",G994&lt;=500,"₹200-₹500",G994&gt;500,"&gt;₹500")</f>
        <v>₹200-₹500</v>
      </c>
      <c r="R994" t="s">
        <v>6243</v>
      </c>
      <c r="S994" t="s">
        <v>6247</v>
      </c>
      <c r="T994" t="s">
        <v>6248</v>
      </c>
    </row>
    <row r="995" spans="1:20" x14ac:dyDescent="0.25">
      <c r="A995" t="s">
        <v>10819</v>
      </c>
      <c r="B995" t="s">
        <v>10820</v>
      </c>
      <c r="C995" t="s">
        <v>13156</v>
      </c>
      <c r="D995" t="s">
        <v>13268</v>
      </c>
      <c r="E995" t="s">
        <v>13269</v>
      </c>
      <c r="F995" t="s">
        <v>13270</v>
      </c>
      <c r="G995" s="17">
        <v>351</v>
      </c>
      <c r="H995" s="17">
        <v>1099</v>
      </c>
      <c r="I995" s="8">
        <v>0.68</v>
      </c>
      <c r="J995" s="8" t="str">
        <f t="shared" si="91"/>
        <v>Yes</v>
      </c>
      <c r="K995" s="9">
        <v>3.7</v>
      </c>
      <c r="L995" s="9">
        <v>4</v>
      </c>
      <c r="M995" s="9">
        <f t="shared" si="95"/>
        <v>3.9166666666666665</v>
      </c>
      <c r="N995" s="4">
        <v>1470</v>
      </c>
      <c r="O995" s="4">
        <f t="shared" si="92"/>
        <v>12.406482968182827</v>
      </c>
      <c r="P995" s="18">
        <f t="shared" si="93"/>
        <v>515970</v>
      </c>
      <c r="Q995" s="15" t="str" cm="1">
        <f t="array" ref="Q995">_xlfn.IFS(G995&lt;200,"&lt;₹200",G995&lt;=500,"₹200-₹500",G995&gt;500,"&gt;₹500")</f>
        <v>₹200-₹500</v>
      </c>
      <c r="R995" t="s">
        <v>10821</v>
      </c>
      <c r="S995" t="s">
        <v>10825</v>
      </c>
      <c r="T995" t="s">
        <v>10826</v>
      </c>
    </row>
    <row r="996" spans="1:20" x14ac:dyDescent="0.25">
      <c r="A996" t="s">
        <v>9130</v>
      </c>
      <c r="B996" t="s">
        <v>9131</v>
      </c>
      <c r="C996" t="s">
        <v>13156</v>
      </c>
      <c r="D996" t="s">
        <v>13247</v>
      </c>
      <c r="E996" t="s">
        <v>13254</v>
      </c>
      <c r="F996" t="s">
        <v>13255</v>
      </c>
      <c r="G996" s="17">
        <v>3190</v>
      </c>
      <c r="H996" s="17">
        <v>4195</v>
      </c>
      <c r="I996" s="8">
        <v>0.24</v>
      </c>
      <c r="J996" s="8" t="str">
        <f t="shared" si="91"/>
        <v>No</v>
      </c>
      <c r="K996" s="9">
        <v>4</v>
      </c>
      <c r="L996" s="9">
        <v>4</v>
      </c>
      <c r="M996" s="9">
        <f t="shared" si="95"/>
        <v>3.9909090909090903</v>
      </c>
      <c r="N996" s="4">
        <v>1282</v>
      </c>
      <c r="O996" s="4">
        <f t="shared" si="92"/>
        <v>12.404650019532667</v>
      </c>
      <c r="P996" s="18">
        <f t="shared" si="93"/>
        <v>4089580</v>
      </c>
      <c r="Q996" s="15" t="str" cm="1">
        <f t="array" ref="Q996">_xlfn.IFS(G996&lt;200,"&lt;₹200",G996&lt;=500,"₹200-₹500",G996&gt;500,"&gt;₹500")</f>
        <v>&gt;₹500</v>
      </c>
      <c r="R996" t="s">
        <v>9132</v>
      </c>
      <c r="S996" t="s">
        <v>9136</v>
      </c>
      <c r="T996" t="s">
        <v>9137</v>
      </c>
    </row>
    <row r="997" spans="1:20" x14ac:dyDescent="0.25">
      <c r="A997" t="s">
        <v>1362</v>
      </c>
      <c r="B997" t="s">
        <v>1363</v>
      </c>
      <c r="C997" t="s">
        <v>13084</v>
      </c>
      <c r="D997" t="s">
        <v>13085</v>
      </c>
      <c r="E997" t="s">
        <v>13086</v>
      </c>
      <c r="F997" t="s">
        <v>13087</v>
      </c>
      <c r="G997" s="17">
        <v>339</v>
      </c>
      <c r="H997" s="17">
        <v>1099</v>
      </c>
      <c r="I997" s="8">
        <v>0.69</v>
      </c>
      <c r="J997" s="8" t="str">
        <f t="shared" si="91"/>
        <v>Yes</v>
      </c>
      <c r="K997" s="9">
        <v>4.3</v>
      </c>
      <c r="L997" s="9">
        <v>4</v>
      </c>
      <c r="M997" s="9">
        <f t="shared" si="95"/>
        <v>4.1490196078431367</v>
      </c>
      <c r="N997" s="4">
        <v>974</v>
      </c>
      <c r="O997" s="4">
        <f t="shared" si="92"/>
        <v>12.40143875846687</v>
      </c>
      <c r="P997" s="18">
        <f t="shared" si="93"/>
        <v>330186</v>
      </c>
      <c r="Q997" s="15" t="str" cm="1">
        <f t="array" ref="Q997">_xlfn.IFS(G997&lt;200,"&lt;₹200",G997&lt;=500,"₹200-₹500",G997&gt;500,"&gt;₹500")</f>
        <v>₹200-₹500</v>
      </c>
      <c r="R997" t="s">
        <v>1364</v>
      </c>
      <c r="S997" t="s">
        <v>326</v>
      </c>
      <c r="T997" t="s">
        <v>327</v>
      </c>
    </row>
    <row r="998" spans="1:20" x14ac:dyDescent="0.25">
      <c r="A998" t="s">
        <v>320</v>
      </c>
      <c r="B998" t="s">
        <v>321</v>
      </c>
      <c r="C998" t="s">
        <v>13084</v>
      </c>
      <c r="D998" t="s">
        <v>13085</v>
      </c>
      <c r="E998" t="s">
        <v>13086</v>
      </c>
      <c r="F998" t="s">
        <v>13087</v>
      </c>
      <c r="G998" s="17">
        <v>389</v>
      </c>
      <c r="H998" s="17">
        <v>1099</v>
      </c>
      <c r="I998" s="8">
        <v>0.65</v>
      </c>
      <c r="J998" s="8" t="str">
        <f t="shared" si="91"/>
        <v>Yes</v>
      </c>
      <c r="K998" s="9">
        <v>4.3</v>
      </c>
      <c r="L998" s="9">
        <v>4</v>
      </c>
      <c r="M998" s="9">
        <f t="shared" si="95"/>
        <v>4.1459999999999999</v>
      </c>
      <c r="N998" s="4">
        <v>974</v>
      </c>
      <c r="O998" s="4">
        <f t="shared" si="92"/>
        <v>12.392413136686134</v>
      </c>
      <c r="P998" s="18">
        <f t="shared" si="93"/>
        <v>378886</v>
      </c>
      <c r="Q998" s="15" t="str" cm="1">
        <f t="array" ref="Q998">_xlfn.IFS(G998&lt;200,"&lt;₹200",G998&lt;=500,"₹200-₹500",G998&gt;500,"&gt;₹500")</f>
        <v>₹200-₹500</v>
      </c>
      <c r="R998" t="s">
        <v>322</v>
      </c>
      <c r="S998" t="s">
        <v>326</v>
      </c>
      <c r="T998" t="s">
        <v>327</v>
      </c>
    </row>
    <row r="999" spans="1:20" x14ac:dyDescent="0.25">
      <c r="A999" t="s">
        <v>6803</v>
      </c>
      <c r="B999" t="s">
        <v>6804</v>
      </c>
      <c r="C999" t="s">
        <v>13084</v>
      </c>
      <c r="D999" t="s">
        <v>13085</v>
      </c>
      <c r="E999" t="s">
        <v>13141</v>
      </c>
      <c r="F999" t="s">
        <v>13143</v>
      </c>
      <c r="G999" s="17">
        <v>249</v>
      </c>
      <c r="H999" s="17">
        <v>600</v>
      </c>
      <c r="I999" s="8">
        <v>0.59</v>
      </c>
      <c r="J999" s="8" t="str">
        <f t="shared" si="91"/>
        <v>Yes</v>
      </c>
      <c r="K999" s="9">
        <v>4</v>
      </c>
      <c r="L999" s="9">
        <v>4</v>
      </c>
      <c r="M999" s="9">
        <f t="shared" si="95"/>
        <v>4.0166666666666666</v>
      </c>
      <c r="N999" s="4">
        <v>1208</v>
      </c>
      <c r="O999" s="4">
        <f t="shared" si="92"/>
        <v>12.381078975124099</v>
      </c>
      <c r="P999" s="18">
        <f t="shared" si="93"/>
        <v>300792</v>
      </c>
      <c r="Q999" s="15" t="str" cm="1">
        <f t="array" ref="Q999">_xlfn.IFS(G999&lt;200,"&lt;₹200",G999&lt;=500,"₹200-₹500",G999&gt;500,"&gt;₹500")</f>
        <v>₹200-₹500</v>
      </c>
      <c r="R999" t="s">
        <v>6805</v>
      </c>
      <c r="S999" t="s">
        <v>6809</v>
      </c>
      <c r="T999" t="s">
        <v>6810</v>
      </c>
    </row>
    <row r="1000" spans="1:20" x14ac:dyDescent="0.25">
      <c r="A1000" t="s">
        <v>12472</v>
      </c>
      <c r="B1000" t="s">
        <v>12473</v>
      </c>
      <c r="C1000" t="s">
        <v>13156</v>
      </c>
      <c r="D1000" t="s">
        <v>13247</v>
      </c>
      <c r="E1000" t="s">
        <v>13248</v>
      </c>
      <c r="F1000" t="s">
        <v>13262</v>
      </c>
      <c r="G1000" s="17">
        <v>5490</v>
      </c>
      <c r="H1000" s="17">
        <v>7200</v>
      </c>
      <c r="I1000" s="8">
        <v>0.24</v>
      </c>
      <c r="J1000" s="8" t="str">
        <f t="shared" si="91"/>
        <v>No</v>
      </c>
      <c r="K1000" s="9">
        <v>4.5</v>
      </c>
      <c r="L1000" s="9">
        <v>5</v>
      </c>
      <c r="M1000" s="9">
        <f>AVERAGEIF(F1000:F2350,F1000,K1000:K2350)</f>
        <v>3.9200000000000004</v>
      </c>
      <c r="N1000" s="4">
        <v>1408</v>
      </c>
      <c r="O1000" s="4">
        <f t="shared" si="92"/>
        <v>12.343731092988678</v>
      </c>
      <c r="P1000" s="18">
        <f t="shared" si="93"/>
        <v>7729920</v>
      </c>
      <c r="Q1000" s="15" t="str" cm="1">
        <f t="array" ref="Q1000">_xlfn.IFS(G1000&lt;200,"&lt;₹200",G1000&lt;=500,"₹200-₹500",G1000&gt;500,"&gt;₹500")</f>
        <v>&gt;₹500</v>
      </c>
      <c r="R1000" t="s">
        <v>12474</v>
      </c>
      <c r="S1000" t="s">
        <v>12478</v>
      </c>
      <c r="T1000" t="s">
        <v>12479</v>
      </c>
    </row>
    <row r="1001" spans="1:20" x14ac:dyDescent="0.25">
      <c r="A1001" t="s">
        <v>9621</v>
      </c>
      <c r="B1001" t="s">
        <v>9622</v>
      </c>
      <c r="C1001" t="s">
        <v>13156</v>
      </c>
      <c r="D1001" t="s">
        <v>13247</v>
      </c>
      <c r="E1001" t="s">
        <v>13248</v>
      </c>
      <c r="F1001" t="s">
        <v>13276</v>
      </c>
      <c r="G1001" s="17">
        <v>160</v>
      </c>
      <c r="H1001" s="17">
        <v>299</v>
      </c>
      <c r="I1001" s="8">
        <v>0.46</v>
      </c>
      <c r="J1001" s="8" t="str">
        <f t="shared" si="91"/>
        <v>No</v>
      </c>
      <c r="K1001" s="9">
        <v>4.5999999999999996</v>
      </c>
      <c r="L1001" s="9">
        <v>5</v>
      </c>
      <c r="M1001" s="9">
        <f t="shared" ref="M1001:M1011" si="96">AVERAGEIF(F1001:F2350,F1001,K1001:K2350)</f>
        <v>3.5833333333333335</v>
      </c>
      <c r="N1001" s="4">
        <v>2781</v>
      </c>
      <c r="O1001" s="4">
        <f t="shared" si="92"/>
        <v>12.342279700267433</v>
      </c>
      <c r="P1001" s="18">
        <f t="shared" si="93"/>
        <v>444960</v>
      </c>
      <c r="Q1001" s="15" t="str" cm="1">
        <f t="array" ref="Q1001">_xlfn.IFS(G1001&lt;200,"&lt;₹200",G1001&lt;=500,"₹200-₹500",G1001&gt;500,"&gt;₹500")</f>
        <v>&lt;₹200</v>
      </c>
      <c r="R1001" t="s">
        <v>9623</v>
      </c>
      <c r="S1001" t="s">
        <v>9627</v>
      </c>
      <c r="T1001" t="s">
        <v>9628</v>
      </c>
    </row>
    <row r="1002" spans="1:20" x14ac:dyDescent="0.25">
      <c r="A1002" t="s">
        <v>6450</v>
      </c>
      <c r="B1002" t="s">
        <v>6451</v>
      </c>
      <c r="C1002" t="s">
        <v>13084</v>
      </c>
      <c r="D1002" t="s">
        <v>13085</v>
      </c>
      <c r="E1002" t="s">
        <v>13141</v>
      </c>
      <c r="F1002" t="s">
        <v>13143</v>
      </c>
      <c r="G1002" s="17">
        <v>235</v>
      </c>
      <c r="H1002" s="17">
        <v>1599</v>
      </c>
      <c r="I1002" s="8">
        <v>0.85</v>
      </c>
      <c r="J1002" s="8" t="str">
        <f t="shared" si="91"/>
        <v>Yes</v>
      </c>
      <c r="K1002" s="9">
        <v>3.8</v>
      </c>
      <c r="L1002" s="9">
        <v>4</v>
      </c>
      <c r="M1002" s="9">
        <f t="shared" si="96"/>
        <v>4.0199999999999996</v>
      </c>
      <c r="N1002" s="4">
        <v>1173</v>
      </c>
      <c r="O1002" s="4">
        <f t="shared" si="92"/>
        <v>12.340065749584614</v>
      </c>
      <c r="P1002" s="18">
        <f t="shared" si="93"/>
        <v>275655</v>
      </c>
      <c r="Q1002" s="15" t="str" cm="1">
        <f t="array" ref="Q1002">_xlfn.IFS(G1002&lt;200,"&lt;₹200",G1002&lt;=500,"₹200-₹500",G1002&gt;500,"&gt;₹500")</f>
        <v>₹200-₹500</v>
      </c>
      <c r="R1002" t="s">
        <v>6452</v>
      </c>
      <c r="S1002" t="s">
        <v>6456</v>
      </c>
      <c r="T1002" t="s">
        <v>6457</v>
      </c>
    </row>
    <row r="1003" spans="1:20" x14ac:dyDescent="0.25">
      <c r="A1003" t="s">
        <v>4635</v>
      </c>
      <c r="B1003" t="s">
        <v>4636</v>
      </c>
      <c r="C1003" t="s">
        <v>13075</v>
      </c>
      <c r="D1003" t="s">
        <v>13113</v>
      </c>
      <c r="E1003" t="s">
        <v>13117</v>
      </c>
      <c r="F1003" t="s">
        <v>13121</v>
      </c>
      <c r="G1003" s="17">
        <v>1055</v>
      </c>
      <c r="H1003" s="17">
        <v>1249</v>
      </c>
      <c r="I1003" s="8">
        <v>0.16</v>
      </c>
      <c r="J1003" s="8" t="str">
        <f t="shared" si="91"/>
        <v>No</v>
      </c>
      <c r="K1003" s="9">
        <v>3.8</v>
      </c>
      <c r="L1003" s="9">
        <v>4</v>
      </c>
      <c r="M1003" s="9">
        <f t="shared" si="96"/>
        <v>3.65</v>
      </c>
      <c r="N1003" s="4">
        <v>2352</v>
      </c>
      <c r="O1003" s="4">
        <f t="shared" si="92"/>
        <v>12.306420034192477</v>
      </c>
      <c r="P1003" s="18">
        <f t="shared" si="93"/>
        <v>2481360</v>
      </c>
      <c r="Q1003" s="15" t="str" cm="1">
        <f t="array" ref="Q1003">_xlfn.IFS(G1003&lt;200,"&lt;₹200",G1003&lt;=500,"₹200-₹500",G1003&gt;500,"&gt;₹500")</f>
        <v>&gt;₹500</v>
      </c>
      <c r="R1003" t="s">
        <v>4637</v>
      </c>
      <c r="S1003" t="s">
        <v>4641</v>
      </c>
      <c r="T1003" t="s">
        <v>4642</v>
      </c>
    </row>
    <row r="1004" spans="1:20" x14ac:dyDescent="0.25">
      <c r="A1004" t="s">
        <v>10600</v>
      </c>
      <c r="B1004" t="s">
        <v>10601</v>
      </c>
      <c r="C1004" t="s">
        <v>13156</v>
      </c>
      <c r="D1004" t="s">
        <v>13247</v>
      </c>
      <c r="E1004" t="s">
        <v>13248</v>
      </c>
      <c r="F1004" t="s">
        <v>13271</v>
      </c>
      <c r="G1004" s="17">
        <v>2599</v>
      </c>
      <c r="H1004" s="17">
        <v>4290</v>
      </c>
      <c r="I1004" s="8">
        <v>0.39</v>
      </c>
      <c r="J1004" s="8" t="str">
        <f t="shared" si="91"/>
        <v>No</v>
      </c>
      <c r="K1004" s="9">
        <v>4.4000000000000004</v>
      </c>
      <c r="L1004" s="9">
        <v>4</v>
      </c>
      <c r="M1004" s="9">
        <f t="shared" si="96"/>
        <v>3.7000000000000006</v>
      </c>
      <c r="N1004" s="4">
        <v>2116</v>
      </c>
      <c r="O1004" s="4">
        <f t="shared" si="92"/>
        <v>12.305167174671826</v>
      </c>
      <c r="P1004" s="18">
        <f t="shared" si="93"/>
        <v>5499484</v>
      </c>
      <c r="Q1004" s="15" t="str" cm="1">
        <f t="array" ref="Q1004">_xlfn.IFS(G1004&lt;200,"&lt;₹200",G1004&lt;=500,"₹200-₹500",G1004&gt;500,"&gt;₹500")</f>
        <v>&gt;₹500</v>
      </c>
      <c r="R1004" t="s">
        <v>10603</v>
      </c>
      <c r="S1004" t="s">
        <v>10607</v>
      </c>
      <c r="T1004" t="s">
        <v>10608</v>
      </c>
    </row>
    <row r="1005" spans="1:20" x14ac:dyDescent="0.25">
      <c r="A1005" t="s">
        <v>10750</v>
      </c>
      <c r="B1005" t="s">
        <v>10751</v>
      </c>
      <c r="C1005" t="s">
        <v>13156</v>
      </c>
      <c r="D1005" t="s">
        <v>13247</v>
      </c>
      <c r="E1005" t="s">
        <v>13248</v>
      </c>
      <c r="F1005" t="s">
        <v>13275</v>
      </c>
      <c r="G1005" s="17">
        <v>1599</v>
      </c>
      <c r="H1005" s="17">
        <v>1999</v>
      </c>
      <c r="I1005" s="8">
        <v>0.2</v>
      </c>
      <c r="J1005" s="8" t="str">
        <f t="shared" si="91"/>
        <v>No</v>
      </c>
      <c r="K1005" s="9">
        <v>4.4000000000000004</v>
      </c>
      <c r="L1005" s="9">
        <v>4</v>
      </c>
      <c r="M1005" s="9">
        <f t="shared" si="96"/>
        <v>3.8499999999999996</v>
      </c>
      <c r="N1005" s="4">
        <v>1558</v>
      </c>
      <c r="O1005" s="4">
        <f t="shared" si="92"/>
        <v>12.29245754347704</v>
      </c>
      <c r="P1005" s="18">
        <f t="shared" si="93"/>
        <v>2491242</v>
      </c>
      <c r="Q1005" s="15" t="str" cm="1">
        <f t="array" ref="Q1005">_xlfn.IFS(G1005&lt;200,"&lt;₹200",G1005&lt;=500,"₹200-₹500",G1005&gt;500,"&gt;₹500")</f>
        <v>&gt;₹500</v>
      </c>
      <c r="R1005" t="s">
        <v>10752</v>
      </c>
      <c r="S1005" t="s">
        <v>10756</v>
      </c>
      <c r="T1005" t="s">
        <v>10757</v>
      </c>
    </row>
    <row r="1006" spans="1:20" x14ac:dyDescent="0.25">
      <c r="A1006" t="s">
        <v>9982</v>
      </c>
      <c r="B1006" t="s">
        <v>9983</v>
      </c>
      <c r="C1006" t="s">
        <v>13156</v>
      </c>
      <c r="D1006" t="s">
        <v>13250</v>
      </c>
      <c r="E1006" t="s">
        <v>13263</v>
      </c>
      <c r="F1006" t="s">
        <v>13264</v>
      </c>
      <c r="G1006" s="17">
        <v>2699</v>
      </c>
      <c r="H1006" s="17">
        <v>4700</v>
      </c>
      <c r="I1006" s="8">
        <v>0.43</v>
      </c>
      <c r="J1006" s="8" t="str">
        <f t="shared" si="91"/>
        <v>No</v>
      </c>
      <c r="K1006" s="9">
        <v>4.2</v>
      </c>
      <c r="L1006" s="9">
        <v>4</v>
      </c>
      <c r="M1006" s="9">
        <f t="shared" si="96"/>
        <v>3.9461538461538463</v>
      </c>
      <c r="N1006" s="4">
        <v>1296</v>
      </c>
      <c r="O1006" s="4">
        <f t="shared" si="92"/>
        <v>12.284140059470255</v>
      </c>
      <c r="P1006" s="18">
        <f t="shared" si="93"/>
        <v>3497904</v>
      </c>
      <c r="Q1006" s="15" t="str" cm="1">
        <f t="array" ref="Q1006">_xlfn.IFS(G1006&lt;200,"&lt;₹200",G1006&lt;=500,"₹200-₹500",G1006&gt;500,"&gt;₹500")</f>
        <v>&gt;₹500</v>
      </c>
      <c r="R1006" t="s">
        <v>9984</v>
      </c>
      <c r="S1006" t="s">
        <v>9988</v>
      </c>
      <c r="T1006" t="s">
        <v>9989</v>
      </c>
    </row>
    <row r="1007" spans="1:20" x14ac:dyDescent="0.25">
      <c r="A1007" t="s">
        <v>1321</v>
      </c>
      <c r="B1007" t="s">
        <v>1322</v>
      </c>
      <c r="C1007" t="s">
        <v>13084</v>
      </c>
      <c r="D1007" t="s">
        <v>13085</v>
      </c>
      <c r="E1007" t="s">
        <v>13086</v>
      </c>
      <c r="F1007" t="s">
        <v>13087</v>
      </c>
      <c r="G1007" s="17">
        <v>499</v>
      </c>
      <c r="H1007" s="17">
        <v>899</v>
      </c>
      <c r="I1007" s="8">
        <v>0.44</v>
      </c>
      <c r="J1007" s="8" t="str">
        <f t="shared" si="91"/>
        <v>No</v>
      </c>
      <c r="K1007" s="9">
        <v>4.2</v>
      </c>
      <c r="L1007" s="9">
        <v>4</v>
      </c>
      <c r="M1007" s="9">
        <f t="shared" si="96"/>
        <v>4.1428571428571432</v>
      </c>
      <c r="N1007" s="4">
        <v>919</v>
      </c>
      <c r="O1007" s="4">
        <f t="shared" si="92"/>
        <v>12.278549570431586</v>
      </c>
      <c r="P1007" s="18">
        <f t="shared" si="93"/>
        <v>458581</v>
      </c>
      <c r="Q1007" s="15" t="str" cm="1">
        <f t="array" ref="Q1007">_xlfn.IFS(G1007&lt;200,"&lt;₹200",G1007&lt;=500,"₹200-₹500",G1007&gt;500,"&gt;₹500")</f>
        <v>₹200-₹500</v>
      </c>
      <c r="R1007" t="s">
        <v>1323</v>
      </c>
      <c r="S1007" t="s">
        <v>1327</v>
      </c>
      <c r="T1007" t="s">
        <v>1328</v>
      </c>
    </row>
    <row r="1008" spans="1:20" x14ac:dyDescent="0.25">
      <c r="A1008" t="s">
        <v>7784</v>
      </c>
      <c r="B1008" t="s">
        <v>7785</v>
      </c>
      <c r="C1008" t="s">
        <v>13084</v>
      </c>
      <c r="D1008" t="s">
        <v>13085</v>
      </c>
      <c r="E1008" t="s">
        <v>13141</v>
      </c>
      <c r="F1008" t="s">
        <v>13143</v>
      </c>
      <c r="G1008" s="17">
        <v>354</v>
      </c>
      <c r="H1008" s="17">
        <v>1500</v>
      </c>
      <c r="I1008" s="8">
        <v>0.76</v>
      </c>
      <c r="J1008" s="8" t="str">
        <f t="shared" si="91"/>
        <v>Yes</v>
      </c>
      <c r="K1008" s="9">
        <v>4</v>
      </c>
      <c r="L1008" s="9">
        <v>4</v>
      </c>
      <c r="M1008" s="9">
        <f t="shared" si="96"/>
        <v>4.0749999999999993</v>
      </c>
      <c r="N1008" s="4">
        <v>1026</v>
      </c>
      <c r="O1008" s="4">
        <f t="shared" si="92"/>
        <v>12.272149557658906</v>
      </c>
      <c r="P1008" s="18">
        <f t="shared" si="93"/>
        <v>363204</v>
      </c>
      <c r="Q1008" s="15" t="str" cm="1">
        <f t="array" ref="Q1008">_xlfn.IFS(G1008&lt;200,"&lt;₹200",G1008&lt;=500,"₹200-₹500",G1008&gt;500,"&gt;₹500")</f>
        <v>₹200-₹500</v>
      </c>
      <c r="R1008" t="s">
        <v>7786</v>
      </c>
      <c r="S1008" t="s">
        <v>7790</v>
      </c>
      <c r="T1008" t="s">
        <v>7791</v>
      </c>
    </row>
    <row r="1009" spans="1:20" x14ac:dyDescent="0.25">
      <c r="A1009" t="s">
        <v>5324</v>
      </c>
      <c r="B1009" t="s">
        <v>5325</v>
      </c>
      <c r="C1009" t="s">
        <v>13075</v>
      </c>
      <c r="D1009" t="s">
        <v>13150</v>
      </c>
      <c r="E1009" t="s">
        <v>13151</v>
      </c>
      <c r="F1009" t="s">
        <v>13328</v>
      </c>
      <c r="G1009" s="17">
        <v>149</v>
      </c>
      <c r="H1009" s="17">
        <v>180</v>
      </c>
      <c r="I1009" s="8">
        <v>0.17</v>
      </c>
      <c r="J1009" s="8" t="str">
        <f t="shared" si="91"/>
        <v>No</v>
      </c>
      <c r="K1009" s="9">
        <v>4.4000000000000004</v>
      </c>
      <c r="L1009" s="9">
        <v>4</v>
      </c>
      <c r="M1009" s="9">
        <f t="shared" si="96"/>
        <v>4.3666666666666663</v>
      </c>
      <c r="N1009" s="4">
        <v>644</v>
      </c>
      <c r="O1009" s="4">
        <f t="shared" si="92"/>
        <v>12.268410753907334</v>
      </c>
      <c r="P1009" s="18">
        <f t="shared" si="93"/>
        <v>95956</v>
      </c>
      <c r="Q1009" s="15" t="str" cm="1">
        <f t="array" ref="Q1009">_xlfn.IFS(G1009&lt;200,"&lt;₹200",G1009&lt;=500,"₹200-₹500",G1009&gt;500,"&gt;₹500")</f>
        <v>&lt;₹200</v>
      </c>
      <c r="R1009" t="s">
        <v>5326</v>
      </c>
      <c r="S1009" t="s">
        <v>5330</v>
      </c>
      <c r="T1009" t="s">
        <v>5331</v>
      </c>
    </row>
    <row r="1010" spans="1:20" x14ac:dyDescent="0.25">
      <c r="A1010" t="s">
        <v>2014</v>
      </c>
      <c r="B1010" t="s">
        <v>2015</v>
      </c>
      <c r="C1010" t="s">
        <v>13075</v>
      </c>
      <c r="D1010" t="s">
        <v>13091</v>
      </c>
      <c r="E1010" t="s">
        <v>13092</v>
      </c>
      <c r="F1010" t="s">
        <v>13087</v>
      </c>
      <c r="G1010" s="17">
        <v>598</v>
      </c>
      <c r="H1010" s="17">
        <v>4999</v>
      </c>
      <c r="I1010" s="8">
        <v>0.88</v>
      </c>
      <c r="J1010" s="8" t="str">
        <f t="shared" si="91"/>
        <v>Yes</v>
      </c>
      <c r="K1010" s="9">
        <v>4.2</v>
      </c>
      <c r="L1010" s="9">
        <v>4</v>
      </c>
      <c r="M1010" s="9">
        <f t="shared" si="96"/>
        <v>4.1416666666666666</v>
      </c>
      <c r="N1010" s="4">
        <v>910</v>
      </c>
      <c r="O1010" s="4">
        <f t="shared" si="92"/>
        <v>12.2573386112965</v>
      </c>
      <c r="P1010" s="18">
        <f t="shared" si="93"/>
        <v>544180</v>
      </c>
      <c r="Q1010" s="15" t="str" cm="1">
        <f t="array" ref="Q1010">_xlfn.IFS(G1010&lt;200,"&lt;₹200",G1010&lt;=500,"₹200-₹500",G1010&gt;500,"&gt;₹500")</f>
        <v>&gt;₹500</v>
      </c>
      <c r="R1010" t="s">
        <v>2016</v>
      </c>
      <c r="S1010" t="s">
        <v>2020</v>
      </c>
      <c r="T1010" t="s">
        <v>2021</v>
      </c>
    </row>
    <row r="1011" spans="1:20" x14ac:dyDescent="0.25">
      <c r="A1011" t="s">
        <v>9416</v>
      </c>
      <c r="B1011" t="s">
        <v>9417</v>
      </c>
      <c r="C1011" t="s">
        <v>13156</v>
      </c>
      <c r="D1011" t="s">
        <v>13247</v>
      </c>
      <c r="E1011" t="s">
        <v>13248</v>
      </c>
      <c r="F1011" t="s">
        <v>13273</v>
      </c>
      <c r="G1011" s="17">
        <v>353</v>
      </c>
      <c r="H1011" s="17">
        <v>1199</v>
      </c>
      <c r="I1011" s="8">
        <v>0.71</v>
      </c>
      <c r="J1011" s="8" t="str">
        <f t="shared" si="91"/>
        <v>Yes</v>
      </c>
      <c r="K1011" s="9">
        <v>4.3</v>
      </c>
      <c r="L1011" s="9">
        <v>4</v>
      </c>
      <c r="M1011" s="9">
        <f t="shared" si="96"/>
        <v>4.3666666666666663</v>
      </c>
      <c r="N1011" s="4">
        <v>629</v>
      </c>
      <c r="O1011" s="4">
        <f t="shared" si="92"/>
        <v>12.223787065947306</v>
      </c>
      <c r="P1011" s="18">
        <f t="shared" si="93"/>
        <v>222037</v>
      </c>
      <c r="Q1011" s="15" t="str" cm="1">
        <f t="array" ref="Q1011">_xlfn.IFS(G1011&lt;200,"&lt;₹200",G1011&lt;=500,"₹200-₹500",G1011&gt;500,"&gt;₹500")</f>
        <v>₹200-₹500</v>
      </c>
      <c r="R1011" t="s">
        <v>9418</v>
      </c>
      <c r="S1011" t="s">
        <v>9422</v>
      </c>
      <c r="T1011" t="s">
        <v>9423</v>
      </c>
    </row>
    <row r="1012" spans="1:20" x14ac:dyDescent="0.25">
      <c r="A1012" t="s">
        <v>12070</v>
      </c>
      <c r="B1012" t="s">
        <v>12071</v>
      </c>
      <c r="C1012" t="s">
        <v>13156</v>
      </c>
      <c r="D1012" t="s">
        <v>13247</v>
      </c>
      <c r="E1012" t="s">
        <v>13287</v>
      </c>
      <c r="F1012" t="s">
        <v>13288</v>
      </c>
      <c r="G1012" s="17">
        <v>499</v>
      </c>
      <c r="H1012" s="17">
        <v>999</v>
      </c>
      <c r="I1012" s="8">
        <v>0.5</v>
      </c>
      <c r="J1012" s="8" t="str">
        <f t="shared" si="91"/>
        <v>Yes</v>
      </c>
      <c r="K1012" s="9">
        <v>4.3</v>
      </c>
      <c r="L1012" s="9">
        <v>4</v>
      </c>
      <c r="M1012" s="9">
        <f>AVERAGEIF(F1012:F2362,F1012,K1012:K2362)</f>
        <v>3.8499999999999996</v>
      </c>
      <c r="N1012" s="4">
        <v>1436</v>
      </c>
      <c r="O1012" s="4">
        <f t="shared" si="92"/>
        <v>12.156208557316768</v>
      </c>
      <c r="P1012" s="18">
        <f t="shared" si="93"/>
        <v>716564</v>
      </c>
      <c r="Q1012" s="15" t="str" cm="1">
        <f t="array" ref="Q1012">_xlfn.IFS(G1012&lt;200,"&lt;₹200",G1012&lt;=500,"₹200-₹500",G1012&gt;500,"&gt;₹500")</f>
        <v>₹200-₹500</v>
      </c>
      <c r="R1012" t="s">
        <v>12072</v>
      </c>
      <c r="S1012" t="s">
        <v>12076</v>
      </c>
      <c r="T1012" t="s">
        <v>12077</v>
      </c>
    </row>
    <row r="1013" spans="1:20" x14ac:dyDescent="0.25">
      <c r="A1013" t="s">
        <v>1016</v>
      </c>
      <c r="B1013" t="s">
        <v>1017</v>
      </c>
      <c r="C1013" t="s">
        <v>13075</v>
      </c>
      <c r="D1013" t="s">
        <v>13091</v>
      </c>
      <c r="E1013" t="s">
        <v>13093</v>
      </c>
      <c r="F1013" t="s">
        <v>13094</v>
      </c>
      <c r="G1013" s="17">
        <v>15990</v>
      </c>
      <c r="H1013" s="17">
        <v>23990</v>
      </c>
      <c r="I1013" s="8">
        <v>0.33</v>
      </c>
      <c r="J1013" s="8" t="str">
        <f t="shared" si="91"/>
        <v>No</v>
      </c>
      <c r="K1013" s="9">
        <v>4.3</v>
      </c>
      <c r="L1013" s="9">
        <v>4</v>
      </c>
      <c r="M1013" s="9">
        <f>AVERAGEIF(F1013:F2362,F1013,K1013:K2362)</f>
        <v>4.03</v>
      </c>
      <c r="N1013" s="4">
        <v>1035</v>
      </c>
      <c r="O1013" s="4">
        <f t="shared" si="92"/>
        <v>12.151899814299135</v>
      </c>
      <c r="P1013" s="18">
        <f t="shared" si="93"/>
        <v>16549650</v>
      </c>
      <c r="Q1013" s="15" t="str" cm="1">
        <f t="array" ref="Q1013">_xlfn.IFS(G1013&lt;200,"&lt;₹200",G1013&lt;=500,"₹200-₹500",G1013&gt;500,"&gt;₹500")</f>
        <v>&gt;₹500</v>
      </c>
      <c r="R1013" t="s">
        <v>1018</v>
      </c>
      <c r="S1013" t="s">
        <v>1022</v>
      </c>
      <c r="T1013" t="s">
        <v>1023</v>
      </c>
    </row>
    <row r="1014" spans="1:20" x14ac:dyDescent="0.25">
      <c r="A1014" t="s">
        <v>10071</v>
      </c>
      <c r="B1014" t="s">
        <v>10072</v>
      </c>
      <c r="C1014" t="s">
        <v>13156</v>
      </c>
      <c r="D1014" t="s">
        <v>13247</v>
      </c>
      <c r="E1014" t="s">
        <v>13254</v>
      </c>
      <c r="F1014" t="s">
        <v>13272</v>
      </c>
      <c r="G1014" s="17">
        <v>5999</v>
      </c>
      <c r="H1014" s="17">
        <v>9999</v>
      </c>
      <c r="I1014" s="8">
        <v>0.4</v>
      </c>
      <c r="J1014" s="8" t="str">
        <f t="shared" si="91"/>
        <v>No</v>
      </c>
      <c r="K1014" s="9">
        <v>4.2</v>
      </c>
      <c r="L1014" s="9">
        <v>4</v>
      </c>
      <c r="M1014" s="9">
        <f>AVERAGEIF(F1014:F2363,F1014,K1014:K2363)</f>
        <v>3.9499999999999997</v>
      </c>
      <c r="N1014" s="4">
        <v>1191</v>
      </c>
      <c r="O1014" s="4">
        <f t="shared" si="92"/>
        <v>12.15129120884666</v>
      </c>
      <c r="P1014" s="18">
        <f t="shared" si="93"/>
        <v>7144809</v>
      </c>
      <c r="Q1014" s="15" t="str" cm="1">
        <f t="array" ref="Q1014">_xlfn.IFS(G1014&lt;200,"&lt;₹200",G1014&lt;=500,"₹200-₹500",G1014&gt;500,"&gt;₹500")</f>
        <v>&gt;₹500</v>
      </c>
      <c r="R1014" t="s">
        <v>10073</v>
      </c>
      <c r="S1014" t="s">
        <v>10077</v>
      </c>
      <c r="T1014" t="s">
        <v>10078</v>
      </c>
    </row>
    <row r="1015" spans="1:20" x14ac:dyDescent="0.25">
      <c r="A1015" t="s">
        <v>11738</v>
      </c>
      <c r="B1015" t="s">
        <v>11739</v>
      </c>
      <c r="C1015" t="s">
        <v>13156</v>
      </c>
      <c r="D1015" t="s">
        <v>13247</v>
      </c>
      <c r="E1015" t="s">
        <v>13254</v>
      </c>
      <c r="F1015" t="s">
        <v>13255</v>
      </c>
      <c r="G1015" s="17">
        <v>699</v>
      </c>
      <c r="H1015" s="17">
        <v>850</v>
      </c>
      <c r="I1015" s="8">
        <v>0.18</v>
      </c>
      <c r="J1015" s="8" t="str">
        <f t="shared" si="91"/>
        <v>No</v>
      </c>
      <c r="K1015" s="9">
        <v>4.0999999999999996</v>
      </c>
      <c r="L1015" s="9">
        <v>4</v>
      </c>
      <c r="M1015" s="9">
        <f>AVERAGEIF(F1015:F2365,F1015,K1015:K2365)</f>
        <v>3.9904761904761905</v>
      </c>
      <c r="N1015" s="4">
        <v>1106</v>
      </c>
      <c r="O1015" s="4">
        <f t="shared" si="92"/>
        <v>12.147598601411284</v>
      </c>
      <c r="P1015" s="18">
        <f t="shared" si="93"/>
        <v>773094</v>
      </c>
      <c r="Q1015" s="15" t="str" cm="1">
        <f t="array" ref="Q1015">_xlfn.IFS(G1015&lt;200,"&lt;₹200",G1015&lt;=500,"₹200-₹500",G1015&gt;500,"&gt;₹500")</f>
        <v>&gt;₹500</v>
      </c>
      <c r="R1015" t="s">
        <v>11740</v>
      </c>
      <c r="S1015" t="s">
        <v>13071</v>
      </c>
      <c r="T1015" t="s">
        <v>13072</v>
      </c>
    </row>
    <row r="1016" spans="1:20" x14ac:dyDescent="0.25">
      <c r="A1016" t="s">
        <v>11536</v>
      </c>
      <c r="B1016" t="s">
        <v>11537</v>
      </c>
      <c r="C1016" t="s">
        <v>13156</v>
      </c>
      <c r="D1016" t="s">
        <v>13247</v>
      </c>
      <c r="E1016" t="s">
        <v>13287</v>
      </c>
      <c r="F1016" t="s">
        <v>13297</v>
      </c>
      <c r="G1016" s="17">
        <v>5395</v>
      </c>
      <c r="H1016" s="17">
        <v>19990</v>
      </c>
      <c r="I1016" s="8">
        <v>0.73</v>
      </c>
      <c r="J1016" s="8" t="str">
        <f t="shared" si="91"/>
        <v>Yes</v>
      </c>
      <c r="K1016" s="9">
        <v>4.4000000000000004</v>
      </c>
      <c r="L1016" s="9">
        <v>4</v>
      </c>
      <c r="M1016" s="9">
        <f>AVERAGEIF(F1016:F2366,F1016,K1016:K2366)</f>
        <v>4.45</v>
      </c>
      <c r="N1016" s="4">
        <v>535</v>
      </c>
      <c r="O1016" s="4">
        <f t="shared" si="92"/>
        <v>12.144783314132829</v>
      </c>
      <c r="P1016" s="18">
        <f t="shared" si="93"/>
        <v>2886325</v>
      </c>
      <c r="Q1016" s="15" t="str" cm="1">
        <f t="array" ref="Q1016">_xlfn.IFS(G1016&lt;200,"&lt;₹200",G1016&lt;=500,"₹200-₹500",G1016&gt;500,"&gt;₹500")</f>
        <v>&gt;₹500</v>
      </c>
      <c r="R1016" t="s">
        <v>11538</v>
      </c>
      <c r="S1016" t="s">
        <v>11542</v>
      </c>
      <c r="T1016" t="s">
        <v>11543</v>
      </c>
    </row>
    <row r="1017" spans="1:20" x14ac:dyDescent="0.25">
      <c r="A1017" t="s">
        <v>9704</v>
      </c>
      <c r="B1017" t="s">
        <v>9705</v>
      </c>
      <c r="C1017" t="s">
        <v>13156</v>
      </c>
      <c r="D1017" t="s">
        <v>13247</v>
      </c>
      <c r="E1017" t="s">
        <v>13248</v>
      </c>
      <c r="F1017" t="s">
        <v>13261</v>
      </c>
      <c r="G1017" s="17">
        <v>1999</v>
      </c>
      <c r="H1017" s="17">
        <v>2499</v>
      </c>
      <c r="I1017" s="8">
        <v>0.2</v>
      </c>
      <c r="J1017" s="8" t="str">
        <f t="shared" si="91"/>
        <v>No</v>
      </c>
      <c r="K1017" s="9">
        <v>4.0999999999999996</v>
      </c>
      <c r="L1017" s="9">
        <v>4</v>
      </c>
      <c r="M1017" s="9">
        <f t="shared" ref="M1017:M1022" si="97">AVERAGEIF(F1017:F2366,F1017,K1017:K2366)</f>
        <v>4.0222222222222221</v>
      </c>
      <c r="N1017" s="4">
        <v>1034</v>
      </c>
      <c r="O1017" s="4">
        <f t="shared" si="92"/>
        <v>12.126760073611589</v>
      </c>
      <c r="P1017" s="18">
        <f t="shared" si="93"/>
        <v>2066966</v>
      </c>
      <c r="Q1017" s="15" t="str" cm="1">
        <f t="array" ref="Q1017">_xlfn.IFS(G1017&lt;200,"&lt;₹200",G1017&lt;=500,"₹200-₹500",G1017&gt;500,"&gt;₹500")</f>
        <v>&gt;₹500</v>
      </c>
      <c r="R1017" t="s">
        <v>9706</v>
      </c>
      <c r="S1017" t="s">
        <v>9710</v>
      </c>
      <c r="T1017" t="s">
        <v>9711</v>
      </c>
    </row>
    <row r="1018" spans="1:20" x14ac:dyDescent="0.25">
      <c r="A1018" t="s">
        <v>2891</v>
      </c>
      <c r="B1018" t="s">
        <v>2892</v>
      </c>
      <c r="C1018" t="s">
        <v>13084</v>
      </c>
      <c r="D1018" t="s">
        <v>13085</v>
      </c>
      <c r="E1018" t="s">
        <v>13086</v>
      </c>
      <c r="F1018" t="s">
        <v>13087</v>
      </c>
      <c r="G1018" s="17">
        <v>349</v>
      </c>
      <c r="H1018" s="17">
        <v>999</v>
      </c>
      <c r="I1018" s="8">
        <v>0.65</v>
      </c>
      <c r="J1018" s="8" t="str">
        <f t="shared" si="91"/>
        <v>Yes</v>
      </c>
      <c r="K1018" s="9">
        <v>4.3</v>
      </c>
      <c r="L1018" s="9">
        <v>4</v>
      </c>
      <c r="M1018" s="9">
        <f t="shared" si="97"/>
        <v>4.1404255319148939</v>
      </c>
      <c r="N1018" s="4">
        <v>838</v>
      </c>
      <c r="O1018" s="4">
        <f t="shared" si="92"/>
        <v>12.105618671856705</v>
      </c>
      <c r="P1018" s="18">
        <f t="shared" si="93"/>
        <v>292462</v>
      </c>
      <c r="Q1018" s="15" t="str" cm="1">
        <f t="array" ref="Q1018">_xlfn.IFS(G1018&lt;200,"&lt;₹200",G1018&lt;=500,"₹200-₹500",G1018&gt;500,"&gt;₹500")</f>
        <v>₹200-₹500</v>
      </c>
      <c r="R1018" t="s">
        <v>2893</v>
      </c>
      <c r="S1018" t="s">
        <v>2768</v>
      </c>
      <c r="T1018" t="s">
        <v>2769</v>
      </c>
    </row>
    <row r="1019" spans="1:20" x14ac:dyDescent="0.25">
      <c r="A1019" t="s">
        <v>2762</v>
      </c>
      <c r="B1019" t="s">
        <v>2763</v>
      </c>
      <c r="C1019" t="s">
        <v>13084</v>
      </c>
      <c r="D1019" t="s">
        <v>13085</v>
      </c>
      <c r="E1019" t="s">
        <v>13086</v>
      </c>
      <c r="F1019" t="s">
        <v>13087</v>
      </c>
      <c r="G1019" s="17">
        <v>389</v>
      </c>
      <c r="H1019" s="17">
        <v>999</v>
      </c>
      <c r="I1019" s="8">
        <v>0.61</v>
      </c>
      <c r="J1019" s="8" t="str">
        <f t="shared" si="91"/>
        <v>Yes</v>
      </c>
      <c r="K1019" s="9">
        <v>4.3</v>
      </c>
      <c r="L1019" s="9">
        <v>4</v>
      </c>
      <c r="M1019" s="9">
        <f t="shared" si="97"/>
        <v>4.1369565217391306</v>
      </c>
      <c r="N1019" s="4">
        <v>838</v>
      </c>
      <c r="O1019" s="4">
        <f t="shared" si="92"/>
        <v>12.09547611186308</v>
      </c>
      <c r="P1019" s="18">
        <f t="shared" si="93"/>
        <v>325982</v>
      </c>
      <c r="Q1019" s="15" t="str" cm="1">
        <f t="array" ref="Q1019">_xlfn.IFS(G1019&lt;200,"&lt;₹200",G1019&lt;=500,"₹200-₹500",G1019&gt;500,"&gt;₹500")</f>
        <v>₹200-₹500</v>
      </c>
      <c r="R1019" t="s">
        <v>2764</v>
      </c>
      <c r="S1019" t="s">
        <v>2768</v>
      </c>
      <c r="T1019" t="s">
        <v>2769</v>
      </c>
    </row>
    <row r="1020" spans="1:20" x14ac:dyDescent="0.25">
      <c r="A1020" t="s">
        <v>935</v>
      </c>
      <c r="B1020" t="s">
        <v>936</v>
      </c>
      <c r="C1020" t="s">
        <v>13075</v>
      </c>
      <c r="D1020" t="s">
        <v>13091</v>
      </c>
      <c r="E1020" t="s">
        <v>13092</v>
      </c>
      <c r="F1020" t="s">
        <v>13095</v>
      </c>
      <c r="G1020" s="17">
        <v>299</v>
      </c>
      <c r="H1020" s="17">
        <v>899</v>
      </c>
      <c r="I1020" s="8">
        <v>0.67</v>
      </c>
      <c r="J1020" s="8" t="str">
        <f t="shared" si="91"/>
        <v>Yes</v>
      </c>
      <c r="K1020" s="9">
        <v>4</v>
      </c>
      <c r="L1020" s="9">
        <v>4</v>
      </c>
      <c r="M1020" s="9">
        <f t="shared" si="97"/>
        <v>3.7772727272727278</v>
      </c>
      <c r="N1020" s="4">
        <v>1588</v>
      </c>
      <c r="O1020" s="4">
        <f t="shared" si="92"/>
        <v>12.091517993542421</v>
      </c>
      <c r="P1020" s="18">
        <f t="shared" si="93"/>
        <v>474812</v>
      </c>
      <c r="Q1020" s="15" t="str" cm="1">
        <f t="array" ref="Q1020">_xlfn.IFS(G1020&lt;200,"&lt;₹200",G1020&lt;=500,"₹200-₹500",G1020&gt;500,"&gt;₹500")</f>
        <v>₹200-₹500</v>
      </c>
      <c r="R1020" t="s">
        <v>937</v>
      </c>
      <c r="S1020" t="s">
        <v>941</v>
      </c>
      <c r="T1020" t="s">
        <v>942</v>
      </c>
    </row>
    <row r="1021" spans="1:20" x14ac:dyDescent="0.25">
      <c r="A1021" t="s">
        <v>6071</v>
      </c>
      <c r="B1021" t="s">
        <v>6072</v>
      </c>
      <c r="C1021" t="s">
        <v>13084</v>
      </c>
      <c r="D1021" t="s">
        <v>13085</v>
      </c>
      <c r="E1021" t="s">
        <v>13136</v>
      </c>
      <c r="F1021" t="s">
        <v>13144</v>
      </c>
      <c r="G1021" s="17">
        <v>599</v>
      </c>
      <c r="H1021" s="17">
        <v>3999</v>
      </c>
      <c r="I1021" s="8">
        <v>0.85</v>
      </c>
      <c r="J1021" s="8" t="str">
        <f t="shared" si="91"/>
        <v>Yes</v>
      </c>
      <c r="K1021" s="9">
        <v>3.9</v>
      </c>
      <c r="L1021" s="9">
        <v>4</v>
      </c>
      <c r="M1021" s="9">
        <f t="shared" si="97"/>
        <v>3.9799999999999995</v>
      </c>
      <c r="N1021" s="4">
        <v>1087</v>
      </c>
      <c r="O1021" s="4">
        <f t="shared" si="92"/>
        <v>12.085783003541399</v>
      </c>
      <c r="P1021" s="18">
        <f t="shared" si="93"/>
        <v>651113</v>
      </c>
      <c r="Q1021" s="15" t="str" cm="1">
        <f t="array" ref="Q1021">_xlfn.IFS(G1021&lt;200,"&lt;₹200",G1021&lt;=500,"₹200-₹500",G1021&gt;500,"&gt;₹500")</f>
        <v>&gt;₹500</v>
      </c>
      <c r="R1021" t="s">
        <v>6073</v>
      </c>
      <c r="S1021" t="s">
        <v>6077</v>
      </c>
      <c r="T1021" t="s">
        <v>6078</v>
      </c>
    </row>
    <row r="1022" spans="1:20" x14ac:dyDescent="0.25">
      <c r="A1022" t="s">
        <v>7162</v>
      </c>
      <c r="B1022" t="s">
        <v>7163</v>
      </c>
      <c r="C1022" t="s">
        <v>13075</v>
      </c>
      <c r="D1022" t="s">
        <v>13122</v>
      </c>
      <c r="E1022" t="s">
        <v>13123</v>
      </c>
      <c r="F1022" t="s">
        <v>13124</v>
      </c>
      <c r="G1022" s="17">
        <v>499</v>
      </c>
      <c r="H1022" s="17">
        <v>1299</v>
      </c>
      <c r="I1022" s="8">
        <v>0.62</v>
      </c>
      <c r="J1022" s="8" t="str">
        <f t="shared" si="91"/>
        <v>Yes</v>
      </c>
      <c r="K1022" s="9">
        <v>3.9</v>
      </c>
      <c r="L1022" s="9">
        <v>4</v>
      </c>
      <c r="M1022" s="9">
        <f t="shared" si="97"/>
        <v>3.9333333333333336</v>
      </c>
      <c r="N1022" s="4">
        <v>1173</v>
      </c>
      <c r="O1022" s="4">
        <f t="shared" si="92"/>
        <v>12.074027847852276</v>
      </c>
      <c r="P1022" s="18">
        <f t="shared" si="93"/>
        <v>585327</v>
      </c>
      <c r="Q1022" s="15" t="str" cm="1">
        <f t="array" ref="Q1022">_xlfn.IFS(G1022&lt;200,"&lt;₹200",G1022&lt;=500,"₹200-₹500",G1022&gt;500,"&gt;₹500")</f>
        <v>₹200-₹500</v>
      </c>
      <c r="R1022" t="s">
        <v>7164</v>
      </c>
      <c r="S1022" t="s">
        <v>7168</v>
      </c>
      <c r="T1022" t="s">
        <v>7169</v>
      </c>
    </row>
    <row r="1023" spans="1:20" x14ac:dyDescent="0.25">
      <c r="A1023" t="s">
        <v>12161</v>
      </c>
      <c r="B1023" t="s">
        <v>12162</v>
      </c>
      <c r="C1023" t="s">
        <v>13156</v>
      </c>
      <c r="D1023" t="s">
        <v>13250</v>
      </c>
      <c r="E1023" t="s">
        <v>13263</v>
      </c>
      <c r="F1023" t="s">
        <v>13264</v>
      </c>
      <c r="G1023" s="17">
        <v>1190</v>
      </c>
      <c r="H1023" s="17">
        <v>2550</v>
      </c>
      <c r="I1023" s="8">
        <v>0.53</v>
      </c>
      <c r="J1023" s="8" t="str">
        <f t="shared" si="91"/>
        <v>Yes</v>
      </c>
      <c r="K1023" s="9">
        <v>3.8</v>
      </c>
      <c r="L1023" s="9">
        <v>4</v>
      </c>
      <c r="M1023" s="9">
        <f>AVERAGEIF(F1023:F2373,F1023,K1023:K2373)</f>
        <v>3.9250000000000003</v>
      </c>
      <c r="N1023" s="4">
        <v>1181</v>
      </c>
      <c r="O1023" s="4">
        <f t="shared" si="92"/>
        <v>12.060023595440056</v>
      </c>
      <c r="P1023" s="18">
        <f t="shared" si="93"/>
        <v>1405390</v>
      </c>
      <c r="Q1023" s="15" t="str" cm="1">
        <f t="array" ref="Q1023">_xlfn.IFS(G1023&lt;200,"&lt;₹200",G1023&lt;=500,"₹200-₹500",G1023&gt;500,"&gt;₹500")</f>
        <v>&gt;₹500</v>
      </c>
      <c r="R1023" t="s">
        <v>12163</v>
      </c>
      <c r="S1023" t="s">
        <v>12167</v>
      </c>
      <c r="T1023" t="s">
        <v>12168</v>
      </c>
    </row>
    <row r="1024" spans="1:20" x14ac:dyDescent="0.25">
      <c r="A1024" t="s">
        <v>12724</v>
      </c>
      <c r="B1024" t="s">
        <v>12725</v>
      </c>
      <c r="C1024" t="s">
        <v>13156</v>
      </c>
      <c r="D1024" t="s">
        <v>13268</v>
      </c>
      <c r="E1024" t="s">
        <v>13269</v>
      </c>
      <c r="F1024" t="s">
        <v>13270</v>
      </c>
      <c r="G1024" s="17">
        <v>219</v>
      </c>
      <c r="H1024" s="17">
        <v>249</v>
      </c>
      <c r="I1024" s="8">
        <v>0.12</v>
      </c>
      <c r="J1024" s="8" t="str">
        <f t="shared" si="91"/>
        <v>No</v>
      </c>
      <c r="K1024" s="9">
        <v>4</v>
      </c>
      <c r="L1024" s="9">
        <v>4</v>
      </c>
      <c r="M1024" s="9">
        <f>AVERAGEIF(F1024:F2374,F1024,K1024:K2374)</f>
        <v>3.96</v>
      </c>
      <c r="N1024" s="4">
        <v>1108</v>
      </c>
      <c r="O1024" s="4">
        <f t="shared" si="92"/>
        <v>12.057928922750675</v>
      </c>
      <c r="P1024" s="18">
        <f t="shared" si="93"/>
        <v>242652</v>
      </c>
      <c r="Q1024" s="15" t="str" cm="1">
        <f t="array" ref="Q1024">_xlfn.IFS(G1024&lt;200,"&lt;₹200",G1024&lt;=500,"₹200-₹500",G1024&gt;500,"&gt;₹500")</f>
        <v>₹200-₹500</v>
      </c>
      <c r="R1024" t="s">
        <v>12726</v>
      </c>
      <c r="S1024" t="s">
        <v>12730</v>
      </c>
      <c r="T1024" t="s">
        <v>12731</v>
      </c>
    </row>
    <row r="1025" spans="1:20" x14ac:dyDescent="0.25">
      <c r="A1025" t="s">
        <v>203</v>
      </c>
      <c r="B1025" t="s">
        <v>204</v>
      </c>
      <c r="C1025" t="s">
        <v>13084</v>
      </c>
      <c r="D1025" t="s">
        <v>13085</v>
      </c>
      <c r="E1025" t="s">
        <v>13086</v>
      </c>
      <c r="F1025" t="s">
        <v>13087</v>
      </c>
      <c r="G1025" s="17">
        <v>970</v>
      </c>
      <c r="H1025" s="17">
        <v>1799</v>
      </c>
      <c r="I1025" s="8">
        <v>0.46</v>
      </c>
      <c r="J1025" s="8" t="str">
        <f t="shared" si="91"/>
        <v>No</v>
      </c>
      <c r="K1025" s="9">
        <v>4.5</v>
      </c>
      <c r="L1025" s="9">
        <v>5</v>
      </c>
      <c r="M1025" s="9">
        <f>AVERAGEIF(F1025:F2374,F1025,K1025:K2374)</f>
        <v>4.1333333333333337</v>
      </c>
      <c r="N1025" s="4">
        <v>815</v>
      </c>
      <c r="O1025" s="4">
        <f t="shared" si="92"/>
        <v>12.034985989515961</v>
      </c>
      <c r="P1025" s="18">
        <f t="shared" si="93"/>
        <v>790550</v>
      </c>
      <c r="Q1025" s="15" t="str" cm="1">
        <f t="array" ref="Q1025">_xlfn.IFS(G1025&lt;200,"&lt;₹200",G1025&lt;=500,"₹200-₹500",G1025&gt;500,"&gt;₹500")</f>
        <v>&gt;₹500</v>
      </c>
      <c r="R1025" t="s">
        <v>205</v>
      </c>
      <c r="S1025" t="s">
        <v>209</v>
      </c>
      <c r="T1025" t="s">
        <v>210</v>
      </c>
    </row>
    <row r="1026" spans="1:20" x14ac:dyDescent="0.25">
      <c r="A1026" t="s">
        <v>7513</v>
      </c>
      <c r="B1026" t="s">
        <v>7514</v>
      </c>
      <c r="C1026" t="s">
        <v>13084</v>
      </c>
      <c r="D1026" t="s">
        <v>13085</v>
      </c>
      <c r="E1026" t="s">
        <v>13086</v>
      </c>
      <c r="F1026" t="s">
        <v>13087</v>
      </c>
      <c r="G1026" s="17">
        <v>349</v>
      </c>
      <c r="H1026" s="17">
        <v>999</v>
      </c>
      <c r="I1026" s="8">
        <v>0.65</v>
      </c>
      <c r="J1026" s="8" t="str">
        <f t="shared" ref="J1026:J1089" si="98">IF(I1026&gt;=50%,"Yes","No")</f>
        <v>Yes</v>
      </c>
      <c r="K1026" s="9">
        <v>3.9</v>
      </c>
      <c r="L1026" s="9">
        <v>4</v>
      </c>
      <c r="M1026" s="9">
        <f>AVERAGEIF(F1026:F2375,F1026,K1026:K2375)</f>
        <v>4.1249999999999991</v>
      </c>
      <c r="N1026" s="4">
        <v>817</v>
      </c>
      <c r="O1026" s="4">
        <f t="shared" ref="O1026:O1089" si="99">M1026*LOG10(N1026+1)</f>
        <v>12.015107377644206</v>
      </c>
      <c r="P1026" s="18">
        <f t="shared" ref="P1026:P1089" si="100">G1026*N1026</f>
        <v>285133</v>
      </c>
      <c r="Q1026" s="15" t="str" cm="1">
        <f t="array" ref="Q1026">_xlfn.IFS(G1026&lt;200,"&lt;₹200",G1026&lt;=500,"₹200-₹500",G1026&gt;500,"&gt;₹500")</f>
        <v>₹200-₹500</v>
      </c>
      <c r="R1026" t="s">
        <v>7516</v>
      </c>
      <c r="S1026" t="s">
        <v>7520</v>
      </c>
      <c r="T1026" t="s">
        <v>7521</v>
      </c>
    </row>
    <row r="1027" spans="1:20" x14ac:dyDescent="0.25">
      <c r="A1027" t="s">
        <v>2506</v>
      </c>
      <c r="B1027" t="s">
        <v>2507</v>
      </c>
      <c r="C1027" t="s">
        <v>13075</v>
      </c>
      <c r="D1027" t="s">
        <v>13091</v>
      </c>
      <c r="E1027" t="s">
        <v>13093</v>
      </c>
      <c r="F1027" t="s">
        <v>13094</v>
      </c>
      <c r="G1027" s="17">
        <v>18999</v>
      </c>
      <c r="H1027" s="17">
        <v>35000</v>
      </c>
      <c r="I1027" s="8">
        <v>0.46</v>
      </c>
      <c r="J1027" s="8" t="str">
        <f t="shared" si="98"/>
        <v>No</v>
      </c>
      <c r="K1027" s="9">
        <v>4</v>
      </c>
      <c r="L1027" s="9">
        <v>4</v>
      </c>
      <c r="M1027" s="9">
        <f>AVERAGEIF(F1027:F2376,F1027,K1027:K2376)</f>
        <v>4</v>
      </c>
      <c r="N1027" s="4">
        <v>1001</v>
      </c>
      <c r="O1027" s="4">
        <f t="shared" si="99"/>
        <v>12.003470886124907</v>
      </c>
      <c r="P1027" s="18">
        <f t="shared" si="100"/>
        <v>19017999</v>
      </c>
      <c r="Q1027" s="15" t="str" cm="1">
        <f t="array" ref="Q1027">_xlfn.IFS(G1027&lt;200,"&lt;₹200",G1027&lt;=500,"₹200-₹500",G1027&gt;500,"&gt;₹500")</f>
        <v>&gt;₹500</v>
      </c>
      <c r="R1027" t="s">
        <v>2508</v>
      </c>
      <c r="S1027" t="s">
        <v>2512</v>
      </c>
      <c r="T1027" t="s">
        <v>2513</v>
      </c>
    </row>
    <row r="1028" spans="1:20" x14ac:dyDescent="0.25">
      <c r="A1028" t="s">
        <v>10981</v>
      </c>
      <c r="B1028" t="s">
        <v>10982</v>
      </c>
      <c r="C1028" t="s">
        <v>13156</v>
      </c>
      <c r="D1028" t="s">
        <v>13247</v>
      </c>
      <c r="E1028" t="s">
        <v>13248</v>
      </c>
      <c r="F1028" t="s">
        <v>13249</v>
      </c>
      <c r="G1028" s="17">
        <v>664</v>
      </c>
      <c r="H1028" s="17">
        <v>1490</v>
      </c>
      <c r="I1028" s="8">
        <v>0.55000000000000004</v>
      </c>
      <c r="J1028" s="8" t="str">
        <f t="shared" si="98"/>
        <v>Yes</v>
      </c>
      <c r="K1028" s="9">
        <v>4.0999999999999996</v>
      </c>
      <c r="L1028" s="9">
        <v>4</v>
      </c>
      <c r="M1028" s="9">
        <f>AVERAGEIF(F1028:F2377,F1028,K1028:K2377)</f>
        <v>3.9</v>
      </c>
      <c r="N1028" s="4">
        <v>925</v>
      </c>
      <c r="O1028" s="4">
        <f t="shared" si="99"/>
        <v>11.569782848059543</v>
      </c>
      <c r="P1028" s="18">
        <f t="shared" si="100"/>
        <v>614200</v>
      </c>
      <c r="Q1028" s="15" t="str" cm="1">
        <f t="array" ref="Q1028">_xlfn.IFS(G1028&lt;200,"&lt;₹200",G1028&lt;=500,"₹200-₹500",G1028&gt;500,"&gt;₹500")</f>
        <v>&gt;₹500</v>
      </c>
      <c r="R1028" t="s">
        <v>10983</v>
      </c>
      <c r="S1028" t="s">
        <v>10987</v>
      </c>
      <c r="T1028" t="s">
        <v>10988</v>
      </c>
    </row>
    <row r="1029" spans="1:20" x14ac:dyDescent="0.25">
      <c r="A1029" t="s">
        <v>11345</v>
      </c>
      <c r="B1029" t="s">
        <v>11346</v>
      </c>
      <c r="C1029" t="s">
        <v>13156</v>
      </c>
      <c r="D1029" t="s">
        <v>13247</v>
      </c>
      <c r="E1029" t="s">
        <v>13254</v>
      </c>
      <c r="F1029" t="s">
        <v>13255</v>
      </c>
      <c r="G1029" s="17">
        <v>475</v>
      </c>
      <c r="H1029" s="17">
        <v>999</v>
      </c>
      <c r="I1029" s="8">
        <v>0.52</v>
      </c>
      <c r="J1029" s="8" t="str">
        <f t="shared" si="98"/>
        <v>Yes</v>
      </c>
      <c r="K1029" s="9">
        <v>4.0999999999999996</v>
      </c>
      <c r="L1029" s="9">
        <v>4</v>
      </c>
      <c r="M1029" s="9">
        <f>AVERAGEIF(F1029:F2379,F1029,K1029:K2379)</f>
        <v>3.9849999999999994</v>
      </c>
      <c r="N1029" s="4">
        <v>1021</v>
      </c>
      <c r="O1029" s="4">
        <f t="shared" si="99"/>
        <v>11.992661819757794</v>
      </c>
      <c r="P1029" s="18">
        <f t="shared" si="100"/>
        <v>484975</v>
      </c>
      <c r="Q1029" s="15" t="str" cm="1">
        <f t="array" ref="Q1029">_xlfn.IFS(G1029&lt;200,"&lt;₹200",G1029&lt;=500,"₹200-₹500",G1029&gt;500,"&gt;₹500")</f>
        <v>₹200-₹500</v>
      </c>
      <c r="R1029" t="s">
        <v>11347</v>
      </c>
      <c r="S1029" t="s">
        <v>11351</v>
      </c>
      <c r="T1029" t="s">
        <v>11352</v>
      </c>
    </row>
    <row r="1030" spans="1:20" x14ac:dyDescent="0.25">
      <c r="A1030" t="s">
        <v>8812</v>
      </c>
      <c r="B1030" t="s">
        <v>8813</v>
      </c>
      <c r="C1030" t="s">
        <v>13156</v>
      </c>
      <c r="D1030" t="s">
        <v>13247</v>
      </c>
      <c r="E1030" t="s">
        <v>13248</v>
      </c>
      <c r="F1030" t="s">
        <v>13249</v>
      </c>
      <c r="G1030" s="17">
        <v>549</v>
      </c>
      <c r="H1030" s="17">
        <v>1000</v>
      </c>
      <c r="I1030" s="8">
        <v>0.45</v>
      </c>
      <c r="J1030" s="8" t="str">
        <f t="shared" si="98"/>
        <v>No</v>
      </c>
      <c r="K1030" s="9">
        <v>3.6</v>
      </c>
      <c r="L1030" s="9">
        <v>4</v>
      </c>
      <c r="M1030" s="9">
        <f>AVERAGEIF(F1030:F2379,F1030,K1030:K2379)</f>
        <v>3.8777777777777778</v>
      </c>
      <c r="N1030" s="4">
        <v>1074</v>
      </c>
      <c r="O1030" s="4">
        <f t="shared" si="99"/>
        <v>11.755128378042409</v>
      </c>
      <c r="P1030" s="18">
        <f t="shared" si="100"/>
        <v>589626</v>
      </c>
      <c r="Q1030" s="15" t="str" cm="1">
        <f t="array" ref="Q1030">_xlfn.IFS(G1030&lt;200,"&lt;₹200",G1030&lt;=500,"₹200-₹500",G1030&gt;500,"&gt;₹500")</f>
        <v>&gt;₹500</v>
      </c>
      <c r="R1030" t="s">
        <v>8814</v>
      </c>
      <c r="S1030" t="s">
        <v>8818</v>
      </c>
      <c r="T1030" t="s">
        <v>8819</v>
      </c>
    </row>
    <row r="1031" spans="1:20" x14ac:dyDescent="0.25">
      <c r="A1031" t="s">
        <v>11988</v>
      </c>
      <c r="B1031" t="s">
        <v>11989</v>
      </c>
      <c r="C1031" t="s">
        <v>13156</v>
      </c>
      <c r="D1031" t="s">
        <v>13247</v>
      </c>
      <c r="E1031" t="s">
        <v>13248</v>
      </c>
      <c r="F1031" t="s">
        <v>13318</v>
      </c>
      <c r="G1031" s="17">
        <v>899</v>
      </c>
      <c r="H1031" s="17">
        <v>1999</v>
      </c>
      <c r="I1031" s="8">
        <v>0.55000000000000004</v>
      </c>
      <c r="J1031" s="8" t="str">
        <f t="shared" si="98"/>
        <v>Yes</v>
      </c>
      <c r="K1031" s="9">
        <v>4</v>
      </c>
      <c r="L1031" s="9">
        <v>4</v>
      </c>
      <c r="M1031" s="9">
        <f>AVERAGEIF(F1031:F2381,F1031,K1031:K2381)</f>
        <v>4.0999999999999996</v>
      </c>
      <c r="N1031" s="4">
        <v>832</v>
      </c>
      <c r="O1031" s="4">
        <f t="shared" si="99"/>
        <v>11.974644505767827</v>
      </c>
      <c r="P1031" s="18">
        <f t="shared" si="100"/>
        <v>747968</v>
      </c>
      <c r="Q1031" s="15" t="str" cm="1">
        <f t="array" ref="Q1031">_xlfn.IFS(G1031&lt;200,"&lt;₹200",G1031&lt;=500,"₹200-₹500",G1031&gt;500,"&gt;₹500")</f>
        <v>&gt;₹500</v>
      </c>
      <c r="R1031" t="s">
        <v>11991</v>
      </c>
      <c r="S1031" t="s">
        <v>11995</v>
      </c>
      <c r="T1031" t="s">
        <v>11996</v>
      </c>
    </row>
    <row r="1032" spans="1:20" x14ac:dyDescent="0.25">
      <c r="A1032" t="s">
        <v>1744</v>
      </c>
      <c r="B1032" t="s">
        <v>1745</v>
      </c>
      <c r="C1032" t="s">
        <v>13084</v>
      </c>
      <c r="D1032" t="s">
        <v>13085</v>
      </c>
      <c r="E1032" t="s">
        <v>13086</v>
      </c>
      <c r="F1032" t="s">
        <v>13087</v>
      </c>
      <c r="G1032" s="17">
        <v>225</v>
      </c>
      <c r="H1032" s="17">
        <v>499</v>
      </c>
      <c r="I1032" s="8">
        <v>0.55000000000000004</v>
      </c>
      <c r="J1032" s="8" t="str">
        <f t="shared" si="98"/>
        <v>Yes</v>
      </c>
      <c r="K1032" s="9">
        <v>4.0999999999999996</v>
      </c>
      <c r="L1032" s="9">
        <v>4</v>
      </c>
      <c r="M1032" s="9">
        <f>AVERAGEIF(F1032:F2381,F1032,K1032:K2381)</f>
        <v>4.1302325581395349</v>
      </c>
      <c r="N1032" s="4">
        <v>789</v>
      </c>
      <c r="O1032" s="4">
        <f t="shared" si="99"/>
        <v>11.96787375379494</v>
      </c>
      <c r="P1032" s="18">
        <f t="shared" si="100"/>
        <v>177525</v>
      </c>
      <c r="Q1032" s="15" t="str" cm="1">
        <f t="array" ref="Q1032">_xlfn.IFS(G1032&lt;200,"&lt;₹200",G1032&lt;=500,"₹200-₹500",G1032&gt;500,"&gt;₹500")</f>
        <v>₹200-₹500</v>
      </c>
      <c r="R1032" t="s">
        <v>1746</v>
      </c>
      <c r="S1032" t="s">
        <v>1750</v>
      </c>
      <c r="T1032" t="s">
        <v>1751</v>
      </c>
    </row>
    <row r="1033" spans="1:20" x14ac:dyDescent="0.25">
      <c r="A1033" t="s">
        <v>11093</v>
      </c>
      <c r="B1033" t="s">
        <v>11094</v>
      </c>
      <c r="C1033" t="s">
        <v>13156</v>
      </c>
      <c r="D1033" t="s">
        <v>13247</v>
      </c>
      <c r="E1033" t="s">
        <v>13254</v>
      </c>
      <c r="F1033" t="s">
        <v>13255</v>
      </c>
      <c r="G1033" s="17">
        <v>299</v>
      </c>
      <c r="H1033" s="17">
        <v>499</v>
      </c>
      <c r="I1033" s="8">
        <v>0.4</v>
      </c>
      <c r="J1033" s="8" t="str">
        <f t="shared" si="98"/>
        <v>No</v>
      </c>
      <c r="K1033" s="9">
        <v>3.9</v>
      </c>
      <c r="L1033" s="9">
        <v>4</v>
      </c>
      <c r="M1033" s="9">
        <f>AVERAGEIF(F1033:F2382,F1033,K1033:K2382)</f>
        <v>3.9789473684210521</v>
      </c>
      <c r="N1033" s="4">
        <v>1015</v>
      </c>
      <c r="O1033" s="4">
        <f t="shared" si="99"/>
        <v>11.964271806361118</v>
      </c>
      <c r="P1033" s="18">
        <f t="shared" si="100"/>
        <v>303485</v>
      </c>
      <c r="Q1033" s="15" t="str" cm="1">
        <f t="array" ref="Q1033">_xlfn.IFS(G1033&lt;200,"&lt;₹200",G1033&lt;=500,"₹200-₹500",G1033&gt;500,"&gt;₹500")</f>
        <v>₹200-₹500</v>
      </c>
      <c r="R1033" t="s">
        <v>11095</v>
      </c>
      <c r="S1033" t="s">
        <v>11099</v>
      </c>
      <c r="T1033" t="s">
        <v>11100</v>
      </c>
    </row>
    <row r="1034" spans="1:20" x14ac:dyDescent="0.25">
      <c r="A1034" t="s">
        <v>8926</v>
      </c>
      <c r="B1034" t="s">
        <v>8927</v>
      </c>
      <c r="C1034" t="s">
        <v>13156</v>
      </c>
      <c r="D1034" t="s">
        <v>13247</v>
      </c>
      <c r="E1034" t="s">
        <v>13248</v>
      </c>
      <c r="F1034" t="s">
        <v>13249</v>
      </c>
      <c r="G1034" s="17">
        <v>809</v>
      </c>
      <c r="H1034" s="17">
        <v>1545</v>
      </c>
      <c r="I1034" s="8">
        <v>0.48</v>
      </c>
      <c r="J1034" s="8" t="str">
        <f t="shared" si="98"/>
        <v>No</v>
      </c>
      <c r="K1034" s="9">
        <v>3.7</v>
      </c>
      <c r="L1034" s="9">
        <v>4</v>
      </c>
      <c r="M1034" s="9">
        <f>AVERAGEIF(F1034:F2383,F1034,K1034:K2383)</f>
        <v>3.9125000000000001</v>
      </c>
      <c r="N1034" s="4">
        <v>976</v>
      </c>
      <c r="O1034" s="4">
        <f t="shared" si="99"/>
        <v>11.6979624805497</v>
      </c>
      <c r="P1034" s="18">
        <f t="shared" si="100"/>
        <v>789584</v>
      </c>
      <c r="Q1034" s="15" t="str" cm="1">
        <f t="array" ref="Q1034">_xlfn.IFS(G1034&lt;200,"&lt;₹200",G1034&lt;=500,"₹200-₹500",G1034&gt;500,"&gt;₹500")</f>
        <v>&gt;₹500</v>
      </c>
      <c r="R1034" t="s">
        <v>8928</v>
      </c>
      <c r="S1034" t="s">
        <v>8932</v>
      </c>
      <c r="T1034" t="s">
        <v>8933</v>
      </c>
    </row>
    <row r="1035" spans="1:20" x14ac:dyDescent="0.25">
      <c r="A1035" t="s">
        <v>9304</v>
      </c>
      <c r="B1035" t="s">
        <v>9305</v>
      </c>
      <c r="C1035" t="s">
        <v>13156</v>
      </c>
      <c r="D1035" t="s">
        <v>13268</v>
      </c>
      <c r="E1035" t="s">
        <v>13269</v>
      </c>
      <c r="F1035" t="s">
        <v>13270</v>
      </c>
      <c r="G1035" s="17">
        <v>355</v>
      </c>
      <c r="H1035" s="17">
        <v>899</v>
      </c>
      <c r="I1035" s="8">
        <v>0.61</v>
      </c>
      <c r="J1035" s="8" t="str">
        <f t="shared" si="98"/>
        <v>Yes</v>
      </c>
      <c r="K1035" s="9">
        <v>4.0999999999999996</v>
      </c>
      <c r="L1035" s="9">
        <v>4</v>
      </c>
      <c r="M1035" s="9">
        <f>AVERAGEIF(F1035:F2384,F1035,K1035:K2384)</f>
        <v>3.95</v>
      </c>
      <c r="N1035" s="4">
        <v>1051</v>
      </c>
      <c r="O1035" s="4">
        <f t="shared" si="99"/>
        <v>11.936962172279994</v>
      </c>
      <c r="P1035" s="18">
        <f t="shared" si="100"/>
        <v>373105</v>
      </c>
      <c r="Q1035" s="15" t="str" cm="1">
        <f t="array" ref="Q1035">_xlfn.IFS(G1035&lt;200,"&lt;₹200",G1035&lt;=500,"₹200-₹500",G1035&gt;500,"&gt;₹500")</f>
        <v>₹200-₹500</v>
      </c>
      <c r="R1035" t="s">
        <v>9306</v>
      </c>
      <c r="S1035" t="s">
        <v>9310</v>
      </c>
      <c r="T1035" t="s">
        <v>9311</v>
      </c>
    </row>
    <row r="1036" spans="1:20" x14ac:dyDescent="0.25">
      <c r="A1036" t="s">
        <v>8822</v>
      </c>
      <c r="B1036" t="s">
        <v>8823</v>
      </c>
      <c r="C1036" t="s">
        <v>13156</v>
      </c>
      <c r="D1036" t="s">
        <v>13250</v>
      </c>
      <c r="E1036" t="s">
        <v>13251</v>
      </c>
      <c r="F1036" t="s">
        <v>13252</v>
      </c>
      <c r="G1036" s="17">
        <v>999</v>
      </c>
      <c r="H1036" s="17">
        <v>2000</v>
      </c>
      <c r="I1036" s="8">
        <v>0.5</v>
      </c>
      <c r="J1036" s="8" t="str">
        <f t="shared" si="98"/>
        <v>Yes</v>
      </c>
      <c r="K1036" s="9">
        <v>3.8</v>
      </c>
      <c r="L1036" s="9">
        <v>4</v>
      </c>
      <c r="M1036" s="9">
        <f>AVERAGEIF(F1036:F2385,F1036,K1036:K2385)</f>
        <v>3.8933333333333326</v>
      </c>
      <c r="N1036" s="4">
        <v>1163</v>
      </c>
      <c r="O1036" s="4">
        <f t="shared" si="99"/>
        <v>11.936776936688664</v>
      </c>
      <c r="P1036" s="18">
        <f t="shared" si="100"/>
        <v>1161837</v>
      </c>
      <c r="Q1036" s="15" t="str" cm="1">
        <f t="array" ref="Q1036">_xlfn.IFS(G1036&lt;200,"&lt;₹200",G1036&lt;=500,"₹200-₹500",G1036&gt;500,"&gt;₹500")</f>
        <v>&gt;₹500</v>
      </c>
      <c r="R1036" t="s">
        <v>8824</v>
      </c>
      <c r="S1036" t="s">
        <v>8828</v>
      </c>
      <c r="T1036" t="s">
        <v>8829</v>
      </c>
    </row>
    <row r="1037" spans="1:20" x14ac:dyDescent="0.25">
      <c r="A1037" t="s">
        <v>11816</v>
      </c>
      <c r="B1037" t="s">
        <v>11817</v>
      </c>
      <c r="C1037" t="s">
        <v>13156</v>
      </c>
      <c r="D1037" t="s">
        <v>13247</v>
      </c>
      <c r="E1037" t="s">
        <v>13248</v>
      </c>
      <c r="F1037" t="s">
        <v>13303</v>
      </c>
      <c r="G1037" s="17">
        <v>3710</v>
      </c>
      <c r="H1037" s="17">
        <v>4330</v>
      </c>
      <c r="I1037" s="8">
        <v>0.14000000000000001</v>
      </c>
      <c r="J1037" s="8" t="str">
        <f t="shared" si="98"/>
        <v>No</v>
      </c>
      <c r="K1037" s="9">
        <v>3.7</v>
      </c>
      <c r="L1037" s="9">
        <v>4</v>
      </c>
      <c r="M1037" s="9">
        <f>AVERAGEIF(F1037:F2387,F1037,K1037:K2387)</f>
        <v>3.7</v>
      </c>
      <c r="N1037" s="4">
        <v>1662</v>
      </c>
      <c r="O1037" s="4">
        <f t="shared" si="99"/>
        <v>11.917301322112221</v>
      </c>
      <c r="P1037" s="18">
        <f t="shared" si="100"/>
        <v>6166020</v>
      </c>
      <c r="Q1037" s="15" t="str" cm="1">
        <f t="array" ref="Q1037">_xlfn.IFS(G1037&lt;200,"&lt;₹200",G1037&lt;=500,"₹200-₹500",G1037&gt;500,"&gt;₹500")</f>
        <v>&gt;₹500</v>
      </c>
      <c r="R1037" t="s">
        <v>11818</v>
      </c>
      <c r="S1037" t="s">
        <v>11822</v>
      </c>
      <c r="T1037" t="s">
        <v>11823</v>
      </c>
    </row>
    <row r="1038" spans="1:20" x14ac:dyDescent="0.25">
      <c r="A1038" t="s">
        <v>975</v>
      </c>
      <c r="B1038" t="s">
        <v>976</v>
      </c>
      <c r="C1038" t="s">
        <v>13084</v>
      </c>
      <c r="D1038" t="s">
        <v>13085</v>
      </c>
      <c r="E1038" t="s">
        <v>13086</v>
      </c>
      <c r="F1038" t="s">
        <v>13087</v>
      </c>
      <c r="G1038" s="17">
        <v>299</v>
      </c>
      <c r="H1038" s="17">
        <v>999</v>
      </c>
      <c r="I1038" s="8">
        <v>0.7</v>
      </c>
      <c r="J1038" s="8" t="str">
        <f t="shared" si="98"/>
        <v>Yes</v>
      </c>
      <c r="K1038" s="9">
        <v>4.3</v>
      </c>
      <c r="L1038" s="9">
        <v>4</v>
      </c>
      <c r="M1038" s="9">
        <f>AVERAGEIF(F1038:F2387,F1038,K1038:K2387)</f>
        <v>4.1309523809523805</v>
      </c>
      <c r="N1038" s="4">
        <v>766</v>
      </c>
      <c r="O1038" s="4">
        <f t="shared" si="99"/>
        <v>11.916952277265432</v>
      </c>
      <c r="P1038" s="18">
        <f t="shared" si="100"/>
        <v>229034</v>
      </c>
      <c r="Q1038" s="15" t="str" cm="1">
        <f t="array" ref="Q1038">_xlfn.IFS(G1038&lt;200,"&lt;₹200",G1038&lt;=500,"₹200-₹500",G1038&gt;500,"&gt;₹500")</f>
        <v>₹200-₹500</v>
      </c>
      <c r="R1038" t="s">
        <v>977</v>
      </c>
      <c r="S1038" t="s">
        <v>981</v>
      </c>
      <c r="T1038" t="s">
        <v>982</v>
      </c>
    </row>
    <row r="1039" spans="1:20" x14ac:dyDescent="0.25">
      <c r="A1039" t="s">
        <v>6994</v>
      </c>
      <c r="B1039" t="s">
        <v>6995</v>
      </c>
      <c r="C1039" t="s">
        <v>13084</v>
      </c>
      <c r="D1039" t="s">
        <v>13085</v>
      </c>
      <c r="E1039" t="s">
        <v>13136</v>
      </c>
      <c r="F1039" t="s">
        <v>13215</v>
      </c>
      <c r="G1039" s="17">
        <v>149</v>
      </c>
      <c r="H1039" s="17">
        <v>999</v>
      </c>
      <c r="I1039" s="8">
        <v>0.85</v>
      </c>
      <c r="J1039" s="8" t="str">
        <f t="shared" si="98"/>
        <v>Yes</v>
      </c>
      <c r="K1039" s="9">
        <v>3.5</v>
      </c>
      <c r="L1039" s="9">
        <v>4</v>
      </c>
      <c r="M1039" s="9">
        <f>AVERAGEIF(F1039:F2388,F1039,K1039:K2388)</f>
        <v>3.5</v>
      </c>
      <c r="N1039" s="4">
        <v>2523</v>
      </c>
      <c r="O1039" s="4">
        <f t="shared" si="99"/>
        <v>11.907312727002338</v>
      </c>
      <c r="P1039" s="18">
        <f t="shared" si="100"/>
        <v>375927</v>
      </c>
      <c r="Q1039" s="15" t="str" cm="1">
        <f t="array" ref="Q1039">_xlfn.IFS(G1039&lt;200,"&lt;₹200",G1039&lt;=500,"₹200-₹500",G1039&gt;500,"&gt;₹500")</f>
        <v>&lt;₹200</v>
      </c>
      <c r="R1039" t="s">
        <v>6996</v>
      </c>
      <c r="S1039" t="s">
        <v>7000</v>
      </c>
      <c r="T1039" t="s">
        <v>7001</v>
      </c>
    </row>
    <row r="1040" spans="1:20" x14ac:dyDescent="0.25">
      <c r="A1040" t="s">
        <v>12261</v>
      </c>
      <c r="B1040" t="s">
        <v>12262</v>
      </c>
      <c r="C1040" t="s">
        <v>13156</v>
      </c>
      <c r="D1040" t="s">
        <v>13247</v>
      </c>
      <c r="E1040" t="s">
        <v>13248</v>
      </c>
      <c r="F1040" t="s">
        <v>13256</v>
      </c>
      <c r="G1040" s="17">
        <v>759</v>
      </c>
      <c r="H1040" s="17">
        <v>1999</v>
      </c>
      <c r="I1040" s="8">
        <v>0.62</v>
      </c>
      <c r="J1040" s="8" t="str">
        <f t="shared" si="98"/>
        <v>Yes</v>
      </c>
      <c r="K1040" s="9">
        <v>4.3</v>
      </c>
      <c r="L1040" s="9">
        <v>4</v>
      </c>
      <c r="M1040" s="9">
        <f>AVERAGEIF(F1040:F2390,F1040,K1040:K2390)</f>
        <v>4.25</v>
      </c>
      <c r="N1040" s="4">
        <v>532</v>
      </c>
      <c r="O1040" s="4">
        <f t="shared" si="99"/>
        <v>11.588590638362932</v>
      </c>
      <c r="P1040" s="18">
        <f t="shared" si="100"/>
        <v>403788</v>
      </c>
      <c r="Q1040" s="15" t="str" cm="1">
        <f t="array" ref="Q1040">_xlfn.IFS(G1040&lt;200,"&lt;₹200",G1040&lt;=500,"₹200-₹500",G1040&gt;500,"&gt;₹500")</f>
        <v>&gt;₹500</v>
      </c>
      <c r="R1040" t="s">
        <v>12263</v>
      </c>
      <c r="S1040" t="s">
        <v>12267</v>
      </c>
      <c r="T1040" t="s">
        <v>12268</v>
      </c>
    </row>
    <row r="1041" spans="1:20" x14ac:dyDescent="0.25">
      <c r="A1041" t="s">
        <v>12924</v>
      </c>
      <c r="B1041" t="s">
        <v>12925</v>
      </c>
      <c r="C1041" t="s">
        <v>13156</v>
      </c>
      <c r="D1041" t="s">
        <v>13250</v>
      </c>
      <c r="E1041" t="s">
        <v>13251</v>
      </c>
      <c r="F1041" t="s">
        <v>13252</v>
      </c>
      <c r="G1041" s="17">
        <v>3487.77</v>
      </c>
      <c r="H1041" s="17">
        <v>4990</v>
      </c>
      <c r="I1041" s="8">
        <v>0.3</v>
      </c>
      <c r="J1041" s="8" t="str">
        <f t="shared" si="98"/>
        <v>No</v>
      </c>
      <c r="K1041" s="9">
        <v>4.0999999999999996</v>
      </c>
      <c r="L1041" s="9">
        <v>4</v>
      </c>
      <c r="M1041" s="9">
        <f>AVERAGEIF(F1041:F2391,F1041,K1041:K2391)</f>
        <v>3.8999999999999995</v>
      </c>
      <c r="N1041" s="4">
        <v>1127</v>
      </c>
      <c r="O1041" s="4">
        <f t="shared" si="99"/>
        <v>11.904005488624559</v>
      </c>
      <c r="P1041" s="18">
        <f t="shared" si="100"/>
        <v>3930716.79</v>
      </c>
      <c r="Q1041" s="15" t="str" cm="1">
        <f t="array" ref="Q1041">_xlfn.IFS(G1041&lt;200,"&lt;₹200",G1041&lt;=500,"₹200-₹500",G1041&gt;500,"&gt;₹500")</f>
        <v>&gt;₹500</v>
      </c>
      <c r="R1041" t="s">
        <v>12926</v>
      </c>
      <c r="S1041" t="s">
        <v>12930</v>
      </c>
      <c r="T1041" t="s">
        <v>12931</v>
      </c>
    </row>
    <row r="1042" spans="1:20" x14ac:dyDescent="0.25">
      <c r="A1042" t="s">
        <v>10134</v>
      </c>
      <c r="B1042" t="s">
        <v>10135</v>
      </c>
      <c r="C1042" t="s">
        <v>13156</v>
      </c>
      <c r="D1042" t="s">
        <v>13247</v>
      </c>
      <c r="E1042" t="s">
        <v>13248</v>
      </c>
      <c r="F1042" t="s">
        <v>13271</v>
      </c>
      <c r="G1042" s="17">
        <v>1199</v>
      </c>
      <c r="H1042" s="17">
        <v>1499</v>
      </c>
      <c r="I1042" s="8">
        <v>0.2</v>
      </c>
      <c r="J1042" s="8" t="str">
        <f t="shared" si="98"/>
        <v>No</v>
      </c>
      <c r="K1042" s="9">
        <v>3.8</v>
      </c>
      <c r="L1042" s="9">
        <v>4</v>
      </c>
      <c r="M1042" s="9">
        <f>AVERAGEIF(F1042:F2391,F1042,K1042:K2391)</f>
        <v>3.56</v>
      </c>
      <c r="N1042" s="4">
        <v>2206</v>
      </c>
      <c r="O1042" s="4">
        <f t="shared" si="99"/>
        <v>11.903936306055492</v>
      </c>
      <c r="P1042" s="18">
        <f t="shared" si="100"/>
        <v>2644994</v>
      </c>
      <c r="Q1042" s="15" t="str" cm="1">
        <f t="array" ref="Q1042">_xlfn.IFS(G1042&lt;200,"&lt;₹200",G1042&lt;=500,"₹200-₹500",G1042&gt;500,"&gt;₹500")</f>
        <v>&gt;₹500</v>
      </c>
      <c r="R1042" t="s">
        <v>10136</v>
      </c>
      <c r="S1042" t="s">
        <v>10140</v>
      </c>
      <c r="T1042" t="s">
        <v>10141</v>
      </c>
    </row>
    <row r="1043" spans="1:20" x14ac:dyDescent="0.25">
      <c r="A1043" t="s">
        <v>12773</v>
      </c>
      <c r="B1043" t="s">
        <v>12774</v>
      </c>
      <c r="C1043" t="s">
        <v>13156</v>
      </c>
      <c r="D1043" t="s">
        <v>13247</v>
      </c>
      <c r="E1043" t="s">
        <v>13287</v>
      </c>
      <c r="F1043" t="s">
        <v>13288</v>
      </c>
      <c r="G1043" s="17">
        <v>199</v>
      </c>
      <c r="H1043" s="17">
        <v>400</v>
      </c>
      <c r="I1043" s="8">
        <v>0.5</v>
      </c>
      <c r="J1043" s="8" t="str">
        <f t="shared" si="98"/>
        <v>Yes</v>
      </c>
      <c r="K1043" s="9">
        <v>4.0999999999999996</v>
      </c>
      <c r="L1043" s="9">
        <v>4</v>
      </c>
      <c r="M1043" s="9">
        <f>AVERAGEIF(F1043:F2393,F1043,K1043:K2393)</f>
        <v>3.7857142857142856</v>
      </c>
      <c r="N1043" s="4">
        <v>1379</v>
      </c>
      <c r="O1043" s="4">
        <f t="shared" si="99"/>
        <v>11.886685112804681</v>
      </c>
      <c r="P1043" s="18">
        <f t="shared" si="100"/>
        <v>274421</v>
      </c>
      <c r="Q1043" s="15" t="str" cm="1">
        <f t="array" ref="Q1043">_xlfn.IFS(G1043&lt;200,"&lt;₹200",G1043&lt;=500,"₹200-₹500",G1043&gt;500,"&gt;₹500")</f>
        <v>&lt;₹200</v>
      </c>
      <c r="R1043" t="s">
        <v>12775</v>
      </c>
      <c r="S1043" t="s">
        <v>12779</v>
      </c>
      <c r="T1043" t="s">
        <v>12780</v>
      </c>
    </row>
    <row r="1044" spans="1:20" x14ac:dyDescent="0.25">
      <c r="A1044" t="s">
        <v>1302</v>
      </c>
      <c r="B1044" t="s">
        <v>1303</v>
      </c>
      <c r="C1044" t="s">
        <v>13075</v>
      </c>
      <c r="D1044" t="s">
        <v>13091</v>
      </c>
      <c r="E1044" t="s">
        <v>13092</v>
      </c>
      <c r="F1044" t="s">
        <v>13095</v>
      </c>
      <c r="G1044" s="17">
        <v>195</v>
      </c>
      <c r="H1044" s="17">
        <v>499</v>
      </c>
      <c r="I1044" s="8">
        <v>0.61</v>
      </c>
      <c r="J1044" s="8" t="str">
        <f t="shared" si="98"/>
        <v>Yes</v>
      </c>
      <c r="K1044" s="9">
        <v>3.7</v>
      </c>
      <c r="L1044" s="9">
        <v>4</v>
      </c>
      <c r="M1044" s="9">
        <f>AVERAGEIF(F1044:F2393,F1044,K1044:K2393)</f>
        <v>3.7720930232558145</v>
      </c>
      <c r="N1044" s="4">
        <v>1383</v>
      </c>
      <c r="O1044" s="4">
        <f t="shared" si="99"/>
        <v>11.848657530641486</v>
      </c>
      <c r="P1044" s="18">
        <f t="shared" si="100"/>
        <v>269685</v>
      </c>
      <c r="Q1044" s="15" t="str" cm="1">
        <f t="array" ref="Q1044">_xlfn.IFS(G1044&lt;200,"&lt;₹200",G1044&lt;=500,"₹200-₹500",G1044&gt;500,"&gt;₹500")</f>
        <v>&lt;₹200</v>
      </c>
      <c r="R1044" t="s">
        <v>1304</v>
      </c>
      <c r="S1044" t="s">
        <v>1308</v>
      </c>
      <c r="T1044" t="s">
        <v>1309</v>
      </c>
    </row>
    <row r="1045" spans="1:20" x14ac:dyDescent="0.25">
      <c r="A1045" t="s">
        <v>768</v>
      </c>
      <c r="B1045" t="s">
        <v>769</v>
      </c>
      <c r="C1045" t="s">
        <v>13075</v>
      </c>
      <c r="D1045" t="s">
        <v>13091</v>
      </c>
      <c r="E1045" t="s">
        <v>13093</v>
      </c>
      <c r="F1045" t="s">
        <v>13094</v>
      </c>
      <c r="G1045" s="17">
        <v>7299</v>
      </c>
      <c r="H1045" s="17">
        <v>19125</v>
      </c>
      <c r="I1045" s="8">
        <v>0.62</v>
      </c>
      <c r="J1045" s="8" t="str">
        <f t="shared" si="98"/>
        <v>Yes</v>
      </c>
      <c r="K1045" s="9">
        <v>3.4</v>
      </c>
      <c r="L1045" s="9">
        <v>3</v>
      </c>
      <c r="M1045" s="9">
        <f>AVERAGEIF(F1045:F2394,F1045,K1045:K2394)</f>
        <v>4</v>
      </c>
      <c r="N1045" s="4">
        <v>902</v>
      </c>
      <c r="O1045" s="4">
        <f t="shared" si="99"/>
        <v>11.822751001254023</v>
      </c>
      <c r="P1045" s="18">
        <f t="shared" si="100"/>
        <v>6583698</v>
      </c>
      <c r="Q1045" s="15" t="str" cm="1">
        <f t="array" ref="Q1045">_xlfn.IFS(G1045&lt;200,"&lt;₹200",G1045&lt;=500,"₹200-₹500",G1045&gt;500,"&gt;₹500")</f>
        <v>&gt;₹500</v>
      </c>
      <c r="R1045" t="s">
        <v>770</v>
      </c>
      <c r="S1045" t="s">
        <v>774</v>
      </c>
      <c r="T1045" t="s">
        <v>775</v>
      </c>
    </row>
    <row r="1046" spans="1:20" x14ac:dyDescent="0.25">
      <c r="A1046" t="s">
        <v>9477</v>
      </c>
      <c r="B1046" t="s">
        <v>9478</v>
      </c>
      <c r="C1046" t="s">
        <v>13156</v>
      </c>
      <c r="D1046" t="s">
        <v>13250</v>
      </c>
      <c r="E1046" t="s">
        <v>13251</v>
      </c>
      <c r="F1046" t="s">
        <v>13282</v>
      </c>
      <c r="G1046" s="17">
        <v>2199</v>
      </c>
      <c r="H1046" s="17">
        <v>2990</v>
      </c>
      <c r="I1046" s="8">
        <v>0.26</v>
      </c>
      <c r="J1046" s="8" t="str">
        <f t="shared" si="98"/>
        <v>No</v>
      </c>
      <c r="K1046" s="9">
        <v>3.8</v>
      </c>
      <c r="L1046" s="9">
        <v>4</v>
      </c>
      <c r="M1046" s="9">
        <f>AVERAGEIF(F1046:F2395,F1046,K1046:K2395)</f>
        <v>3.7</v>
      </c>
      <c r="N1046" s="4">
        <v>1558</v>
      </c>
      <c r="O1046" s="4">
        <f t="shared" si="99"/>
        <v>11.813530626198716</v>
      </c>
      <c r="P1046" s="18">
        <f t="shared" si="100"/>
        <v>3426042</v>
      </c>
      <c r="Q1046" s="15" t="str" cm="1">
        <f t="array" ref="Q1046">_xlfn.IFS(G1046&lt;200,"&lt;₹200",G1046&lt;=500,"₹200-₹500",G1046&gt;500,"&gt;₹500")</f>
        <v>&gt;₹500</v>
      </c>
      <c r="R1046" t="s">
        <v>9480</v>
      </c>
      <c r="S1046" t="s">
        <v>9484</v>
      </c>
      <c r="T1046" t="s">
        <v>9485</v>
      </c>
    </row>
    <row r="1047" spans="1:20" x14ac:dyDescent="0.25">
      <c r="A1047" t="s">
        <v>2355</v>
      </c>
      <c r="B1047" t="s">
        <v>2356</v>
      </c>
      <c r="C1047" t="s">
        <v>13075</v>
      </c>
      <c r="D1047" t="s">
        <v>13091</v>
      </c>
      <c r="E1047" t="s">
        <v>13107</v>
      </c>
      <c r="F1047" t="s">
        <v>13107</v>
      </c>
      <c r="G1047" s="17">
        <v>1990</v>
      </c>
      <c r="H1047" s="17">
        <v>3100</v>
      </c>
      <c r="I1047" s="8">
        <v>0.36</v>
      </c>
      <c r="J1047" s="8" t="str">
        <f t="shared" si="98"/>
        <v>No</v>
      </c>
      <c r="K1047" s="9">
        <v>4</v>
      </c>
      <c r="L1047" s="9">
        <v>4</v>
      </c>
      <c r="M1047" s="9">
        <f>AVERAGEIF(F1047:F2396,F1047,K1047:K2396)</f>
        <v>4</v>
      </c>
      <c r="N1047" s="4">
        <v>897</v>
      </c>
      <c r="O1047" s="4">
        <f t="shared" si="99"/>
        <v>11.813105346669218</v>
      </c>
      <c r="P1047" s="18">
        <f t="shared" si="100"/>
        <v>1785030</v>
      </c>
      <c r="Q1047" s="15" t="str" cm="1">
        <f t="array" ref="Q1047">_xlfn.IFS(G1047&lt;200,"&lt;₹200",G1047&lt;=500,"₹200-₹500",G1047&gt;500,"&gt;₹500")</f>
        <v>&gt;₹500</v>
      </c>
      <c r="R1047" t="s">
        <v>2358</v>
      </c>
      <c r="S1047" t="s">
        <v>2362</v>
      </c>
      <c r="T1047" t="s">
        <v>2363</v>
      </c>
    </row>
    <row r="1048" spans="1:20" x14ac:dyDescent="0.25">
      <c r="A1048" t="s">
        <v>12019</v>
      </c>
      <c r="B1048" t="s">
        <v>12020</v>
      </c>
      <c r="C1048" t="s">
        <v>13156</v>
      </c>
      <c r="D1048" t="s">
        <v>13247</v>
      </c>
      <c r="E1048" t="s">
        <v>13248</v>
      </c>
      <c r="F1048" t="s">
        <v>13249</v>
      </c>
      <c r="G1048" s="17">
        <v>479</v>
      </c>
      <c r="H1048" s="17">
        <v>1999</v>
      </c>
      <c r="I1048" s="8">
        <v>0.76</v>
      </c>
      <c r="J1048" s="8" t="str">
        <f t="shared" si="98"/>
        <v>Yes</v>
      </c>
      <c r="K1048" s="9">
        <v>3.4</v>
      </c>
      <c r="L1048" s="9">
        <v>3</v>
      </c>
      <c r="M1048" s="9">
        <f>AVERAGEIF(F1048:F2398,F1048,K1048:K2398)</f>
        <v>3.9428571428571431</v>
      </c>
      <c r="N1048" s="4">
        <v>1066</v>
      </c>
      <c r="O1048" s="4">
        <f t="shared" si="99"/>
        <v>11.939619710873624</v>
      </c>
      <c r="P1048" s="18">
        <f t="shared" si="100"/>
        <v>510614</v>
      </c>
      <c r="Q1048" s="15" t="str" cm="1">
        <f t="array" ref="Q1048">_xlfn.IFS(G1048&lt;200,"&lt;₹200",G1048&lt;=500,"₹200-₹500",G1048&gt;500,"&gt;₹500")</f>
        <v>₹200-₹500</v>
      </c>
      <c r="R1048" t="s">
        <v>12021</v>
      </c>
      <c r="S1048" t="s">
        <v>12025</v>
      </c>
      <c r="T1048" t="s">
        <v>12026</v>
      </c>
    </row>
    <row r="1049" spans="1:20" x14ac:dyDescent="0.25">
      <c r="A1049" t="s">
        <v>2600</v>
      </c>
      <c r="B1049" t="s">
        <v>2158</v>
      </c>
      <c r="C1049" t="s">
        <v>13075</v>
      </c>
      <c r="D1049" t="s">
        <v>13091</v>
      </c>
      <c r="E1049" t="s">
        <v>13092</v>
      </c>
      <c r="F1049" t="s">
        <v>13095</v>
      </c>
      <c r="G1049" s="17">
        <v>199</v>
      </c>
      <c r="H1049" s="17">
        <v>399</v>
      </c>
      <c r="I1049" s="8">
        <v>0.5</v>
      </c>
      <c r="J1049" s="8" t="str">
        <f t="shared" si="98"/>
        <v>Yes</v>
      </c>
      <c r="K1049" s="9">
        <v>4.2</v>
      </c>
      <c r="L1049" s="9">
        <v>4</v>
      </c>
      <c r="M1049" s="9">
        <f>AVERAGEIF(F1049:F2398,F1049,K1049:K2398)</f>
        <v>3.7738095238095251</v>
      </c>
      <c r="N1049" s="4">
        <v>1335</v>
      </c>
      <c r="O1049" s="4">
        <f t="shared" si="99"/>
        <v>11.796198181312267</v>
      </c>
      <c r="P1049" s="18">
        <f t="shared" si="100"/>
        <v>265665</v>
      </c>
      <c r="Q1049" s="15" t="str" cm="1">
        <f t="array" ref="Q1049">_xlfn.IFS(G1049&lt;200,"&lt;₹200",G1049&lt;=500,"₹200-₹500",G1049&gt;500,"&gt;₹500")</f>
        <v>&lt;₹200</v>
      </c>
      <c r="R1049" t="s">
        <v>2159</v>
      </c>
      <c r="S1049" t="s">
        <v>2163</v>
      </c>
      <c r="T1049" t="s">
        <v>2164</v>
      </c>
    </row>
    <row r="1050" spans="1:20" x14ac:dyDescent="0.25">
      <c r="A1050" t="s">
        <v>8916</v>
      </c>
      <c r="B1050" t="s">
        <v>8917</v>
      </c>
      <c r="C1050" t="s">
        <v>13156</v>
      </c>
      <c r="D1050" t="s">
        <v>13247</v>
      </c>
      <c r="E1050" t="s">
        <v>13254</v>
      </c>
      <c r="F1050" t="s">
        <v>13255</v>
      </c>
      <c r="G1050" s="17">
        <v>678</v>
      </c>
      <c r="H1050" s="17">
        <v>1499</v>
      </c>
      <c r="I1050" s="8">
        <v>0.55000000000000004</v>
      </c>
      <c r="J1050" s="8" t="str">
        <f t="shared" si="98"/>
        <v>Yes</v>
      </c>
      <c r="K1050" s="9">
        <v>4.2</v>
      </c>
      <c r="L1050" s="9">
        <v>4</v>
      </c>
      <c r="M1050" s="9">
        <f>AVERAGEIF(F1050:F2399,F1050,K1050:K2399)</f>
        <v>3.9833333333333334</v>
      </c>
      <c r="N1050" s="4">
        <v>900</v>
      </c>
      <c r="O1050" s="4">
        <f t="shared" si="99"/>
        <v>11.769653750733267</v>
      </c>
      <c r="P1050" s="18">
        <f t="shared" si="100"/>
        <v>610200</v>
      </c>
      <c r="Q1050" s="15" t="str" cm="1">
        <f t="array" ref="Q1050">_xlfn.IFS(G1050&lt;200,"&lt;₹200",G1050&lt;=500,"₹200-₹500",G1050&gt;500,"&gt;₹500")</f>
        <v>&gt;₹500</v>
      </c>
      <c r="R1050" t="s">
        <v>8918</v>
      </c>
      <c r="S1050" t="s">
        <v>8922</v>
      </c>
      <c r="T1050" t="s">
        <v>8923</v>
      </c>
    </row>
    <row r="1051" spans="1:20" x14ac:dyDescent="0.25">
      <c r="A1051" t="s">
        <v>2157</v>
      </c>
      <c r="B1051" t="s">
        <v>2158</v>
      </c>
      <c r="C1051" t="s">
        <v>13075</v>
      </c>
      <c r="D1051" t="s">
        <v>13091</v>
      </c>
      <c r="E1051" t="s">
        <v>13092</v>
      </c>
      <c r="F1051" t="s">
        <v>13095</v>
      </c>
      <c r="G1051" s="17">
        <v>199</v>
      </c>
      <c r="H1051" s="17">
        <v>399</v>
      </c>
      <c r="I1051" s="8">
        <v>0.5</v>
      </c>
      <c r="J1051" s="8" t="str">
        <f t="shared" si="98"/>
        <v>Yes</v>
      </c>
      <c r="K1051" s="9">
        <v>4.2</v>
      </c>
      <c r="L1051" s="9">
        <v>4</v>
      </c>
      <c r="M1051" s="9">
        <f>AVERAGEIF(F1051:F2400,F1051,K1051:K2400)</f>
        <v>3.7634146341463426</v>
      </c>
      <c r="N1051" s="4">
        <v>1335</v>
      </c>
      <c r="O1051" s="4">
        <f t="shared" si="99"/>
        <v>11.763705768071443</v>
      </c>
      <c r="P1051" s="18">
        <f t="shared" si="100"/>
        <v>265665</v>
      </c>
      <c r="Q1051" s="15" t="str" cm="1">
        <f t="array" ref="Q1051">_xlfn.IFS(G1051&lt;200,"&lt;₹200",G1051&lt;=500,"₹200-₹500",G1051&gt;500,"&gt;₹500")</f>
        <v>&lt;₹200</v>
      </c>
      <c r="R1051" t="s">
        <v>2159</v>
      </c>
      <c r="S1051" t="s">
        <v>2163</v>
      </c>
      <c r="T1051" t="s">
        <v>2164</v>
      </c>
    </row>
    <row r="1052" spans="1:20" x14ac:dyDescent="0.25">
      <c r="A1052" t="s">
        <v>10680</v>
      </c>
      <c r="B1052" t="s">
        <v>10681</v>
      </c>
      <c r="C1052" t="s">
        <v>13156</v>
      </c>
      <c r="D1052" t="s">
        <v>13247</v>
      </c>
      <c r="E1052" t="s">
        <v>13248</v>
      </c>
      <c r="F1052" t="s">
        <v>13260</v>
      </c>
      <c r="G1052" s="17">
        <v>1999</v>
      </c>
      <c r="H1052" s="17">
        <v>3300</v>
      </c>
      <c r="I1052" s="8">
        <v>0.39</v>
      </c>
      <c r="J1052" s="8" t="str">
        <f t="shared" si="98"/>
        <v>No</v>
      </c>
      <c r="K1052" s="9">
        <v>4.2</v>
      </c>
      <c r="L1052" s="9">
        <v>4</v>
      </c>
      <c r="M1052" s="9">
        <f>AVERAGEIF(F1052:F2401,F1052,K1052:K2401)</f>
        <v>4.0666666666666664</v>
      </c>
      <c r="N1052" s="4">
        <v>780</v>
      </c>
      <c r="O1052" s="4">
        <f t="shared" si="99"/>
        <v>11.763447537767687</v>
      </c>
      <c r="P1052" s="18">
        <f t="shared" si="100"/>
        <v>1559220</v>
      </c>
      <c r="Q1052" s="15" t="str" cm="1">
        <f t="array" ref="Q1052">_xlfn.IFS(G1052&lt;200,"&lt;₹200",G1052&lt;=500,"₹200-₹500",G1052&gt;500,"&gt;₹500")</f>
        <v>&gt;₹500</v>
      </c>
      <c r="R1052" t="s">
        <v>10682</v>
      </c>
      <c r="S1052" t="s">
        <v>10686</v>
      </c>
      <c r="T1052" t="s">
        <v>10687</v>
      </c>
    </row>
    <row r="1053" spans="1:20" x14ac:dyDescent="0.25">
      <c r="A1053" t="s">
        <v>10154</v>
      </c>
      <c r="B1053" t="s">
        <v>10155</v>
      </c>
      <c r="C1053" t="s">
        <v>13156</v>
      </c>
      <c r="D1053" t="s">
        <v>13247</v>
      </c>
      <c r="E1053" t="s">
        <v>13248</v>
      </c>
      <c r="F1053" t="s">
        <v>13256</v>
      </c>
      <c r="G1053" s="17">
        <v>599</v>
      </c>
      <c r="H1053" s="17">
        <v>2799</v>
      </c>
      <c r="I1053" s="8">
        <v>0.79</v>
      </c>
      <c r="J1053" s="8" t="str">
        <f t="shared" si="98"/>
        <v>Yes</v>
      </c>
      <c r="K1053" s="9">
        <v>3.9</v>
      </c>
      <c r="L1053" s="9">
        <v>4</v>
      </c>
      <c r="M1053" s="9">
        <f>AVERAGEIF(F1053:F2402,F1053,K1053:K2402)</f>
        <v>4.2333333333333334</v>
      </c>
      <c r="N1053" s="4">
        <v>578</v>
      </c>
      <c r="O1053" s="4">
        <f t="shared" si="99"/>
        <v>11.695339253112813</v>
      </c>
      <c r="P1053" s="18">
        <f t="shared" si="100"/>
        <v>346222</v>
      </c>
      <c r="Q1053" s="15" t="str" cm="1">
        <f t="array" ref="Q1053">_xlfn.IFS(G1053&lt;200,"&lt;₹200",G1053&lt;=500,"₹200-₹500",G1053&gt;500,"&gt;₹500")</f>
        <v>&gt;₹500</v>
      </c>
      <c r="R1053" t="s">
        <v>10156</v>
      </c>
      <c r="S1053" t="s">
        <v>10160</v>
      </c>
      <c r="T1053" t="s">
        <v>10161</v>
      </c>
    </row>
    <row r="1054" spans="1:20" x14ac:dyDescent="0.25">
      <c r="A1054" t="s">
        <v>12693</v>
      </c>
      <c r="B1054" t="s">
        <v>12694</v>
      </c>
      <c r="C1054" t="s">
        <v>13156</v>
      </c>
      <c r="D1054" t="s">
        <v>13247</v>
      </c>
      <c r="E1054" t="s">
        <v>13248</v>
      </c>
      <c r="F1054" t="s">
        <v>13325</v>
      </c>
      <c r="G1054" s="17">
        <v>5999</v>
      </c>
      <c r="H1054" s="17">
        <v>11495</v>
      </c>
      <c r="I1054" s="8">
        <v>0.48</v>
      </c>
      <c r="J1054" s="8" t="str">
        <f t="shared" si="98"/>
        <v>No</v>
      </c>
      <c r="K1054" s="9">
        <v>4.3</v>
      </c>
      <c r="L1054" s="9">
        <v>4</v>
      </c>
      <c r="M1054" s="9">
        <f>AVERAGEIF(F1054:F2404,F1054,K1054:K2404)</f>
        <v>4.3</v>
      </c>
      <c r="N1054" s="4">
        <v>534</v>
      </c>
      <c r="O1054" s="4">
        <f t="shared" si="99"/>
        <v>11.731921262691282</v>
      </c>
      <c r="P1054" s="18">
        <f t="shared" si="100"/>
        <v>3203466</v>
      </c>
      <c r="Q1054" s="15" t="str" cm="1">
        <f t="array" ref="Q1054">_xlfn.IFS(G1054&lt;200,"&lt;₹200",G1054&lt;=500,"₹200-₹500",G1054&gt;500,"&gt;₹500")</f>
        <v>&gt;₹500</v>
      </c>
      <c r="R1054" t="s">
        <v>12696</v>
      </c>
      <c r="S1054" t="s">
        <v>12700</v>
      </c>
      <c r="T1054" t="s">
        <v>12701</v>
      </c>
    </row>
    <row r="1055" spans="1:20" x14ac:dyDescent="0.25">
      <c r="A1055" t="s">
        <v>10900</v>
      </c>
      <c r="B1055" t="s">
        <v>10901</v>
      </c>
      <c r="C1055" t="s">
        <v>13156</v>
      </c>
      <c r="D1055" t="s">
        <v>13247</v>
      </c>
      <c r="E1055" t="s">
        <v>13248</v>
      </c>
      <c r="F1055" t="s">
        <v>13273</v>
      </c>
      <c r="G1055" s="17">
        <v>1399</v>
      </c>
      <c r="H1055" s="17">
        <v>2290</v>
      </c>
      <c r="I1055" s="8">
        <v>0.39</v>
      </c>
      <c r="J1055" s="8" t="str">
        <f t="shared" si="98"/>
        <v>No</v>
      </c>
      <c r="K1055" s="9">
        <v>4.4000000000000004</v>
      </c>
      <c r="L1055" s="9">
        <v>4</v>
      </c>
      <c r="M1055" s="9">
        <f>AVERAGEIF(F1055:F2404,F1055,K1055:K2404)</f>
        <v>4.4000000000000004</v>
      </c>
      <c r="N1055" s="4">
        <v>461</v>
      </c>
      <c r="O1055" s="4">
        <f t="shared" si="99"/>
        <v>11.724424692446954</v>
      </c>
      <c r="P1055" s="18">
        <f t="shared" si="100"/>
        <v>644939</v>
      </c>
      <c r="Q1055" s="15" t="str" cm="1">
        <f t="array" ref="Q1055">_xlfn.IFS(G1055&lt;200,"&lt;₹200",G1055&lt;=500,"₹200-₹500",G1055&gt;500,"&gt;₹500")</f>
        <v>&gt;₹500</v>
      </c>
      <c r="R1055" t="s">
        <v>10902</v>
      </c>
      <c r="S1055" t="s">
        <v>10906</v>
      </c>
      <c r="T1055" t="s">
        <v>10907</v>
      </c>
    </row>
    <row r="1056" spans="1:20" x14ac:dyDescent="0.25">
      <c r="A1056" t="s">
        <v>10950</v>
      </c>
      <c r="B1056" t="s">
        <v>10951</v>
      </c>
      <c r="C1056" t="s">
        <v>13156</v>
      </c>
      <c r="D1056" t="s">
        <v>13250</v>
      </c>
      <c r="E1056" t="s">
        <v>13263</v>
      </c>
      <c r="F1056" t="s">
        <v>13264</v>
      </c>
      <c r="G1056" s="17">
        <v>3599</v>
      </c>
      <c r="H1056" s="17">
        <v>7290</v>
      </c>
      <c r="I1056" s="8">
        <v>0.51</v>
      </c>
      <c r="J1056" s="8" t="str">
        <f t="shared" si="98"/>
        <v>Yes</v>
      </c>
      <c r="K1056" s="9">
        <v>3.9</v>
      </c>
      <c r="L1056" s="9">
        <v>4</v>
      </c>
      <c r="M1056" s="9">
        <f>AVERAGEIF(F1056:F2405,F1056,K1056:K2405)</f>
        <v>3.9363636363636361</v>
      </c>
      <c r="N1056" s="4">
        <v>942</v>
      </c>
      <c r="O1056" s="4">
        <f t="shared" si="99"/>
        <v>11.708759663229666</v>
      </c>
      <c r="P1056" s="18">
        <f t="shared" si="100"/>
        <v>3390258</v>
      </c>
      <c r="Q1056" s="15" t="str" cm="1">
        <f t="array" ref="Q1056">_xlfn.IFS(G1056&lt;200,"&lt;₹200",G1056&lt;=500,"₹200-₹500",G1056&gt;500,"&gt;₹500")</f>
        <v>&gt;₹500</v>
      </c>
      <c r="R1056" t="s">
        <v>10952</v>
      </c>
      <c r="S1056" t="s">
        <v>10956</v>
      </c>
      <c r="T1056" t="s">
        <v>10957</v>
      </c>
    </row>
    <row r="1057" spans="1:20" x14ac:dyDescent="0.25">
      <c r="A1057" t="s">
        <v>10489</v>
      </c>
      <c r="B1057" t="s">
        <v>10490</v>
      </c>
      <c r="C1057" t="s">
        <v>13156</v>
      </c>
      <c r="D1057" t="s">
        <v>13247</v>
      </c>
      <c r="E1057" t="s">
        <v>13248</v>
      </c>
      <c r="F1057" t="s">
        <v>13276</v>
      </c>
      <c r="G1057" s="17">
        <v>1595</v>
      </c>
      <c r="H1057" s="17">
        <v>1799</v>
      </c>
      <c r="I1057" s="8">
        <v>0.11</v>
      </c>
      <c r="J1057" s="8" t="str">
        <f t="shared" si="98"/>
        <v>No</v>
      </c>
      <c r="K1057" s="9">
        <v>4</v>
      </c>
      <c r="L1057" s="9">
        <v>4</v>
      </c>
      <c r="M1057" s="9">
        <f>AVERAGEIF(F1057:F2406,F1057,K1057:K2406)</f>
        <v>3.38</v>
      </c>
      <c r="N1057" s="4">
        <v>2877</v>
      </c>
      <c r="O1057" s="4">
        <f t="shared" si="99"/>
        <v>11.691726868849981</v>
      </c>
      <c r="P1057" s="18">
        <f t="shared" si="100"/>
        <v>4588815</v>
      </c>
      <c r="Q1057" s="15" t="str" cm="1">
        <f t="array" ref="Q1057">_xlfn.IFS(G1057&lt;200,"&lt;₹200",G1057&lt;=500,"₹200-₹500",G1057&gt;500,"&gt;₹500")</f>
        <v>&gt;₹500</v>
      </c>
      <c r="R1057" t="s">
        <v>10491</v>
      </c>
      <c r="S1057" t="s">
        <v>10495</v>
      </c>
      <c r="T1057" t="s">
        <v>10496</v>
      </c>
    </row>
    <row r="1058" spans="1:20" x14ac:dyDescent="0.25">
      <c r="A1058" t="s">
        <v>7629</v>
      </c>
      <c r="B1058" t="s">
        <v>7630</v>
      </c>
      <c r="C1058" t="s">
        <v>13075</v>
      </c>
      <c r="D1058" t="s">
        <v>13150</v>
      </c>
      <c r="E1058" t="s">
        <v>13328</v>
      </c>
      <c r="F1058" t="s">
        <v>13328</v>
      </c>
      <c r="G1058" s="17">
        <v>116</v>
      </c>
      <c r="H1058" s="17">
        <v>200</v>
      </c>
      <c r="I1058" s="8">
        <v>0.42</v>
      </c>
      <c r="J1058" s="8" t="str">
        <f t="shared" si="98"/>
        <v>No</v>
      </c>
      <c r="K1058" s="9">
        <v>4.3</v>
      </c>
      <c r="L1058" s="9">
        <v>4</v>
      </c>
      <c r="M1058" s="9">
        <f>AVERAGEIF(F1058:F2407,F1058,K1058:K2407)</f>
        <v>4.3499999999999996</v>
      </c>
      <c r="N1058" s="4">
        <v>485</v>
      </c>
      <c r="O1058" s="4">
        <f t="shared" si="99"/>
        <v>11.686867771290975</v>
      </c>
      <c r="P1058" s="18">
        <f t="shared" si="100"/>
        <v>56260</v>
      </c>
      <c r="Q1058" s="15" t="str" cm="1">
        <f t="array" ref="Q1058">_xlfn.IFS(G1058&lt;200,"&lt;₹200",G1058&lt;=500,"₹200-₹500",G1058&gt;500,"&gt;₹500")</f>
        <v>&lt;₹200</v>
      </c>
      <c r="R1058" t="s">
        <v>7631</v>
      </c>
      <c r="S1058" t="s">
        <v>7635</v>
      </c>
      <c r="T1058" t="s">
        <v>7636</v>
      </c>
    </row>
    <row r="1059" spans="1:20" x14ac:dyDescent="0.25">
      <c r="A1059" t="s">
        <v>10051</v>
      </c>
      <c r="B1059" t="s">
        <v>10052</v>
      </c>
      <c r="C1059" t="s">
        <v>13156</v>
      </c>
      <c r="D1059" t="s">
        <v>13247</v>
      </c>
      <c r="E1059" t="s">
        <v>13248</v>
      </c>
      <c r="F1059" t="s">
        <v>13275</v>
      </c>
      <c r="G1059" s="17">
        <v>1414</v>
      </c>
      <c r="H1059" s="17">
        <v>2799</v>
      </c>
      <c r="I1059" s="8">
        <v>0.49</v>
      </c>
      <c r="J1059" s="8" t="str">
        <f t="shared" si="98"/>
        <v>No</v>
      </c>
      <c r="K1059" s="9">
        <v>4</v>
      </c>
      <c r="L1059" s="9">
        <v>4</v>
      </c>
      <c r="M1059" s="9">
        <f>AVERAGEIF(F1059:F2408,F1059,K1059:K2408)</f>
        <v>3.6666666666666665</v>
      </c>
      <c r="N1059" s="4">
        <v>1498</v>
      </c>
      <c r="O1059" s="4">
        <f t="shared" si="99"/>
        <v>11.644605987110358</v>
      </c>
      <c r="P1059" s="18">
        <f t="shared" si="100"/>
        <v>2118172</v>
      </c>
      <c r="Q1059" s="15" t="str" cm="1">
        <f t="array" ref="Q1059">_xlfn.IFS(G1059&lt;200,"&lt;₹200",G1059&lt;=500,"₹200-₹500",G1059&gt;500,"&gt;₹500")</f>
        <v>&gt;₹500</v>
      </c>
      <c r="R1059" t="s">
        <v>10053</v>
      </c>
      <c r="S1059" t="s">
        <v>10057</v>
      </c>
      <c r="T1059" t="s">
        <v>10058</v>
      </c>
    </row>
    <row r="1060" spans="1:20" x14ac:dyDescent="0.25">
      <c r="A1060" t="s">
        <v>12059</v>
      </c>
      <c r="B1060" t="s">
        <v>12060</v>
      </c>
      <c r="C1060" t="s">
        <v>13156</v>
      </c>
      <c r="D1060" t="s">
        <v>13247</v>
      </c>
      <c r="E1060" t="s">
        <v>13283</v>
      </c>
      <c r="F1060" t="s">
        <v>13319</v>
      </c>
      <c r="G1060" s="17">
        <v>599</v>
      </c>
      <c r="H1060" s="17">
        <v>1299</v>
      </c>
      <c r="I1060" s="8">
        <v>0.54</v>
      </c>
      <c r="J1060" s="8" t="str">
        <f t="shared" si="98"/>
        <v>Yes</v>
      </c>
      <c r="K1060" s="9">
        <v>4.2</v>
      </c>
      <c r="L1060" s="9">
        <v>4</v>
      </c>
      <c r="M1060" s="9">
        <f>AVERAGEIF(F1060:F2410,F1060,K1060:K2410)</f>
        <v>4.2</v>
      </c>
      <c r="N1060" s="4">
        <v>590</v>
      </c>
      <c r="O1060" s="4">
        <f t="shared" si="99"/>
        <v>11.640667419701273</v>
      </c>
      <c r="P1060" s="18">
        <f t="shared" si="100"/>
        <v>353410</v>
      </c>
      <c r="Q1060" s="15" t="str" cm="1">
        <f t="array" ref="Q1060">_xlfn.IFS(G1060&lt;200,"&lt;₹200",G1060&lt;=500,"₹200-₹500",G1060&gt;500,"&gt;₹500")</f>
        <v>&gt;₹500</v>
      </c>
      <c r="R1060" t="s">
        <v>12062</v>
      </c>
      <c r="S1060" t="s">
        <v>12066</v>
      </c>
      <c r="T1060" t="s">
        <v>12067</v>
      </c>
    </row>
    <row r="1061" spans="1:20" x14ac:dyDescent="0.25">
      <c r="A1061" t="s">
        <v>12100</v>
      </c>
      <c r="B1061" t="s">
        <v>12101</v>
      </c>
      <c r="C1061" t="s">
        <v>13156</v>
      </c>
      <c r="D1061" t="s">
        <v>13247</v>
      </c>
      <c r="E1061" t="s">
        <v>13287</v>
      </c>
      <c r="F1061" t="s">
        <v>13288</v>
      </c>
      <c r="G1061" s="17">
        <v>185</v>
      </c>
      <c r="H1061" s="17">
        <v>599</v>
      </c>
      <c r="I1061" s="8">
        <v>0.69</v>
      </c>
      <c r="J1061" s="8" t="str">
        <f t="shared" si="98"/>
        <v>Yes</v>
      </c>
      <c r="K1061" s="9">
        <v>3.9</v>
      </c>
      <c r="L1061" s="9">
        <v>4</v>
      </c>
      <c r="M1061" s="9">
        <f>AVERAGEIF(F1061:F2411,F1061,K1061:K2411)</f>
        <v>3.7333333333333338</v>
      </c>
      <c r="N1061" s="4">
        <v>1306</v>
      </c>
      <c r="O1061" s="4">
        <f t="shared" si="99"/>
        <v>11.634095526967366</v>
      </c>
      <c r="P1061" s="18">
        <f t="shared" si="100"/>
        <v>241610</v>
      </c>
      <c r="Q1061" s="15" t="str" cm="1">
        <f t="array" ref="Q1061">_xlfn.IFS(G1061&lt;200,"&lt;₹200",G1061&lt;=500,"₹200-₹500",G1061&gt;500,"&gt;₹500")</f>
        <v>&lt;₹200</v>
      </c>
      <c r="R1061" t="s">
        <v>12102</v>
      </c>
      <c r="S1061" t="s">
        <v>12106</v>
      </c>
      <c r="T1061" t="s">
        <v>12107</v>
      </c>
    </row>
    <row r="1062" spans="1:20" x14ac:dyDescent="0.25">
      <c r="A1062" t="s">
        <v>11083</v>
      </c>
      <c r="B1062" t="s">
        <v>11084</v>
      </c>
      <c r="C1062" t="s">
        <v>13156</v>
      </c>
      <c r="D1062" t="s">
        <v>13250</v>
      </c>
      <c r="E1062" t="s">
        <v>13263</v>
      </c>
      <c r="F1062" t="s">
        <v>13265</v>
      </c>
      <c r="G1062" s="17">
        <v>5499</v>
      </c>
      <c r="H1062" s="17">
        <v>11500</v>
      </c>
      <c r="I1062" s="8">
        <v>0.52</v>
      </c>
      <c r="J1062" s="8" t="str">
        <f t="shared" si="98"/>
        <v>Yes</v>
      </c>
      <c r="K1062" s="9">
        <v>3.9</v>
      </c>
      <c r="L1062" s="9">
        <v>4</v>
      </c>
      <c r="M1062" s="9">
        <f>AVERAGEIF(F1062:F2411,F1062,K1062:K2411)</f>
        <v>3.9</v>
      </c>
      <c r="N1062" s="4">
        <v>959</v>
      </c>
      <c r="O1062" s="4">
        <f t="shared" si="99"/>
        <v>11.630857808854316</v>
      </c>
      <c r="P1062" s="18">
        <f t="shared" si="100"/>
        <v>5273541</v>
      </c>
      <c r="Q1062" s="15" t="str" cm="1">
        <f t="array" ref="Q1062">_xlfn.IFS(G1062&lt;200,"&lt;₹200",G1062&lt;=500,"₹200-₹500",G1062&gt;500,"&gt;₹500")</f>
        <v>&gt;₹500</v>
      </c>
      <c r="R1062" t="s">
        <v>11085</v>
      </c>
      <c r="S1062" t="s">
        <v>11089</v>
      </c>
      <c r="T1062" t="s">
        <v>11090</v>
      </c>
    </row>
    <row r="1063" spans="1:20" x14ac:dyDescent="0.25">
      <c r="A1063" t="s">
        <v>546</v>
      </c>
      <c r="B1063" t="s">
        <v>547</v>
      </c>
      <c r="C1063" t="s">
        <v>13084</v>
      </c>
      <c r="D1063" t="s">
        <v>13085</v>
      </c>
      <c r="E1063" t="s">
        <v>13086</v>
      </c>
      <c r="F1063" t="s">
        <v>13087</v>
      </c>
      <c r="G1063" s="17">
        <v>348</v>
      </c>
      <c r="H1063" s="17">
        <v>1499</v>
      </c>
      <c r="I1063" s="8">
        <v>0.77</v>
      </c>
      <c r="J1063" s="8" t="str">
        <f t="shared" si="98"/>
        <v>Yes</v>
      </c>
      <c r="K1063" s="9">
        <v>4.2</v>
      </c>
      <c r="L1063" s="9">
        <v>4</v>
      </c>
      <c r="M1063" s="9">
        <f>AVERAGEIF(F1063:F2412,F1063,K1063:K2412)</f>
        <v>4.126829268292683</v>
      </c>
      <c r="N1063" s="4">
        <v>656</v>
      </c>
      <c r="O1063" s="4">
        <f t="shared" si="99"/>
        <v>11.627611232427192</v>
      </c>
      <c r="P1063" s="18">
        <f t="shared" si="100"/>
        <v>228288</v>
      </c>
      <c r="Q1063" s="15" t="str" cm="1">
        <f t="array" ref="Q1063">_xlfn.IFS(G1063&lt;200,"&lt;₹200",G1063&lt;=500,"₹200-₹500",G1063&gt;500,"&gt;₹500")</f>
        <v>₹200-₹500</v>
      </c>
      <c r="R1063" t="s">
        <v>548</v>
      </c>
      <c r="S1063" t="s">
        <v>552</v>
      </c>
      <c r="T1063" t="s">
        <v>553</v>
      </c>
    </row>
    <row r="1064" spans="1:20" x14ac:dyDescent="0.25">
      <c r="A1064" t="s">
        <v>9921</v>
      </c>
      <c r="B1064" t="s">
        <v>9922</v>
      </c>
      <c r="C1064" t="s">
        <v>13291</v>
      </c>
      <c r="D1064" t="s">
        <v>13292</v>
      </c>
      <c r="E1064" t="s">
        <v>13293</v>
      </c>
      <c r="F1064" t="s">
        <v>13294</v>
      </c>
      <c r="G1064" s="17">
        <v>2339</v>
      </c>
      <c r="H1064" s="17">
        <v>4000</v>
      </c>
      <c r="I1064" s="8">
        <v>0.42</v>
      </c>
      <c r="J1064" s="8" t="str">
        <f t="shared" si="98"/>
        <v>No</v>
      </c>
      <c r="K1064" s="9">
        <v>3.8</v>
      </c>
      <c r="L1064" s="9">
        <v>4</v>
      </c>
      <c r="M1064" s="9">
        <f>AVERAGEIF(F1064:F2413,F1064,K1064:K2413)</f>
        <v>3.8</v>
      </c>
      <c r="N1064" s="4">
        <v>1118</v>
      </c>
      <c r="O1064" s="4">
        <f t="shared" si="99"/>
        <v>11.58555432880773</v>
      </c>
      <c r="P1064" s="18">
        <f t="shared" si="100"/>
        <v>2615002</v>
      </c>
      <c r="Q1064" s="15" t="str" cm="1">
        <f t="array" ref="Q1064">_xlfn.IFS(G1064&lt;200,"&lt;₹200",G1064&lt;=500,"₹200-₹500",G1064&gt;500,"&gt;₹500")</f>
        <v>&gt;₹500</v>
      </c>
      <c r="R1064" t="s">
        <v>9924</v>
      </c>
      <c r="S1064" t="s">
        <v>9928</v>
      </c>
      <c r="T1064" t="s">
        <v>9929</v>
      </c>
    </row>
    <row r="1065" spans="1:20" x14ac:dyDescent="0.25">
      <c r="A1065" t="s">
        <v>12090</v>
      </c>
      <c r="B1065" t="s">
        <v>12091</v>
      </c>
      <c r="C1065" t="s">
        <v>13156</v>
      </c>
      <c r="D1065" t="s">
        <v>13247</v>
      </c>
      <c r="E1065" t="s">
        <v>13283</v>
      </c>
      <c r="F1065" t="s">
        <v>13286</v>
      </c>
      <c r="G1065" s="17">
        <v>249</v>
      </c>
      <c r="H1065" s="17">
        <v>400</v>
      </c>
      <c r="I1065" s="8">
        <v>0.38</v>
      </c>
      <c r="J1065" s="8" t="str">
        <f t="shared" si="98"/>
        <v>No</v>
      </c>
      <c r="K1065" s="9">
        <v>4.0999999999999996</v>
      </c>
      <c r="L1065" s="9">
        <v>4</v>
      </c>
      <c r="M1065" s="9">
        <f>AVERAGEIF(F1065:F2415,F1065,K1065:K2415)</f>
        <v>4.0666666666666664</v>
      </c>
      <c r="N1065" s="4">
        <v>693</v>
      </c>
      <c r="O1065" s="4">
        <f t="shared" si="99"/>
        <v>11.55486184651641</v>
      </c>
      <c r="P1065" s="18">
        <f t="shared" si="100"/>
        <v>172557</v>
      </c>
      <c r="Q1065" s="15" t="str" cm="1">
        <f t="array" ref="Q1065">_xlfn.IFS(G1065&lt;200,"&lt;₹200",G1065&lt;=500,"₹200-₹500",G1065&gt;500,"&gt;₹500")</f>
        <v>₹200-₹500</v>
      </c>
      <c r="R1065" t="s">
        <v>12092</v>
      </c>
      <c r="S1065" t="s">
        <v>12096</v>
      </c>
      <c r="T1065" t="s">
        <v>12097</v>
      </c>
    </row>
    <row r="1066" spans="1:20" x14ac:dyDescent="0.25">
      <c r="A1066" t="s">
        <v>1476</v>
      </c>
      <c r="B1066" t="s">
        <v>1477</v>
      </c>
      <c r="C1066" t="s">
        <v>13075</v>
      </c>
      <c r="D1066" t="s">
        <v>13091</v>
      </c>
      <c r="E1066" t="s">
        <v>13092</v>
      </c>
      <c r="F1066" t="s">
        <v>13095</v>
      </c>
      <c r="G1066" s="17">
        <v>299</v>
      </c>
      <c r="H1066" s="17">
        <v>1199</v>
      </c>
      <c r="I1066" s="8">
        <v>0.75</v>
      </c>
      <c r="J1066" s="8" t="str">
        <f t="shared" si="98"/>
        <v>Yes</v>
      </c>
      <c r="K1066" s="9">
        <v>3.9</v>
      </c>
      <c r="L1066" s="9">
        <v>4</v>
      </c>
      <c r="M1066" s="9">
        <f>AVERAGEIF(F1066:F2415,F1066,K1066:K2415)</f>
        <v>3.7525000000000004</v>
      </c>
      <c r="N1066" s="4">
        <v>1193</v>
      </c>
      <c r="O1066" s="4">
        <f t="shared" si="99"/>
        <v>11.546458736292047</v>
      </c>
      <c r="P1066" s="18">
        <f t="shared" si="100"/>
        <v>356707</v>
      </c>
      <c r="Q1066" s="15" t="str" cm="1">
        <f t="array" ref="Q1066">_xlfn.IFS(G1066&lt;200,"&lt;₹200",G1066&lt;=500,"₹200-₹500",G1066&gt;500,"&gt;₹500")</f>
        <v>₹200-₹500</v>
      </c>
      <c r="R1066" t="s">
        <v>1478</v>
      </c>
      <c r="S1066" t="s">
        <v>1482</v>
      </c>
      <c r="T1066" t="s">
        <v>1483</v>
      </c>
    </row>
    <row r="1067" spans="1:20" x14ac:dyDescent="0.25">
      <c r="A1067" t="s">
        <v>12914</v>
      </c>
      <c r="B1067" t="s">
        <v>12915</v>
      </c>
      <c r="C1067" t="s">
        <v>13156</v>
      </c>
      <c r="D1067" t="s">
        <v>13247</v>
      </c>
      <c r="E1067" t="s">
        <v>13299</v>
      </c>
      <c r="F1067" t="s">
        <v>13300</v>
      </c>
      <c r="G1067" s="17">
        <v>1563</v>
      </c>
      <c r="H1067" s="17">
        <v>3098</v>
      </c>
      <c r="I1067" s="8">
        <v>0.5</v>
      </c>
      <c r="J1067" s="8" t="str">
        <f t="shared" si="98"/>
        <v>Yes</v>
      </c>
      <c r="K1067" s="9">
        <v>3.5</v>
      </c>
      <c r="L1067" s="9">
        <v>4</v>
      </c>
      <c r="M1067" s="9">
        <f>AVERAGEIF(F1067:F2417,F1067,K1067:K2417)</f>
        <v>3.4333333333333336</v>
      </c>
      <c r="N1067" s="4">
        <v>2283</v>
      </c>
      <c r="O1067" s="4">
        <f t="shared" si="99"/>
        <v>11.531523275203417</v>
      </c>
      <c r="P1067" s="18">
        <f t="shared" si="100"/>
        <v>3568329</v>
      </c>
      <c r="Q1067" s="15" t="str" cm="1">
        <f t="array" ref="Q1067">_xlfn.IFS(G1067&lt;200,"&lt;₹200",G1067&lt;=500,"₹200-₹500",G1067&gt;500,"&gt;₹500")</f>
        <v>&gt;₹500</v>
      </c>
      <c r="R1067" t="s">
        <v>12916</v>
      </c>
      <c r="S1067" t="s">
        <v>12920</v>
      </c>
      <c r="T1067" t="s">
        <v>12921</v>
      </c>
    </row>
    <row r="1068" spans="1:20" x14ac:dyDescent="0.25">
      <c r="A1068" t="s">
        <v>10870</v>
      </c>
      <c r="B1068" t="s">
        <v>10871</v>
      </c>
      <c r="C1068" t="s">
        <v>13156</v>
      </c>
      <c r="D1068" t="s">
        <v>13247</v>
      </c>
      <c r="E1068" t="s">
        <v>13299</v>
      </c>
      <c r="F1068" t="s">
        <v>13300</v>
      </c>
      <c r="G1068" s="17">
        <v>721</v>
      </c>
      <c r="H1068" s="17">
        <v>1499</v>
      </c>
      <c r="I1068" s="8">
        <v>0.52</v>
      </c>
      <c r="J1068" s="8" t="str">
        <f t="shared" si="98"/>
        <v>Yes</v>
      </c>
      <c r="K1068" s="9">
        <v>3.1</v>
      </c>
      <c r="L1068" s="9">
        <v>3</v>
      </c>
      <c r="M1068" s="9">
        <f>AVERAGEIF(F1068:F2417,F1068,K1068:K2417)</f>
        <v>3.4000000000000004</v>
      </c>
      <c r="N1068" s="4">
        <v>2449</v>
      </c>
      <c r="O1068" s="4">
        <f t="shared" si="99"/>
        <v>11.523164686839412</v>
      </c>
      <c r="P1068" s="18">
        <f t="shared" si="100"/>
        <v>1765729</v>
      </c>
      <c r="Q1068" s="15" t="str" cm="1">
        <f t="array" ref="Q1068">_xlfn.IFS(G1068&lt;200,"&lt;₹200",G1068&lt;=500,"₹200-₹500",G1068&gt;500,"&gt;₹500")</f>
        <v>&gt;₹500</v>
      </c>
      <c r="R1068" t="s">
        <v>10872</v>
      </c>
      <c r="S1068" t="s">
        <v>10876</v>
      </c>
      <c r="T1068" t="s">
        <v>10877</v>
      </c>
    </row>
    <row r="1069" spans="1:20" x14ac:dyDescent="0.25">
      <c r="A1069" t="s">
        <v>12704</v>
      </c>
      <c r="B1069" t="s">
        <v>12705</v>
      </c>
      <c r="C1069" t="s">
        <v>13156</v>
      </c>
      <c r="D1069" t="s">
        <v>13250</v>
      </c>
      <c r="E1069" t="s">
        <v>13277</v>
      </c>
      <c r="F1069" t="s">
        <v>13278</v>
      </c>
      <c r="G1069" s="17">
        <v>2599</v>
      </c>
      <c r="H1069" s="17">
        <v>4780</v>
      </c>
      <c r="I1069" s="8">
        <v>0.46</v>
      </c>
      <c r="J1069" s="8" t="str">
        <f t="shared" si="98"/>
        <v>No</v>
      </c>
      <c r="K1069" s="9">
        <v>3.9</v>
      </c>
      <c r="L1069" s="9">
        <v>4</v>
      </c>
      <c r="M1069" s="9">
        <f>AVERAGEIF(F1069:F2419,F1069,K1069:K2419)</f>
        <v>3.9</v>
      </c>
      <c r="N1069" s="4">
        <v>898</v>
      </c>
      <c r="O1069" s="4">
        <f t="shared" si="99"/>
        <v>11.519662797759592</v>
      </c>
      <c r="P1069" s="18">
        <f t="shared" si="100"/>
        <v>2333902</v>
      </c>
      <c r="Q1069" s="15" t="str" cm="1">
        <f t="array" ref="Q1069">_xlfn.IFS(G1069&lt;200,"&lt;₹200",G1069&lt;=500,"₹200-₹500",G1069&gt;500,"&gt;₹500")</f>
        <v>&gt;₹500</v>
      </c>
      <c r="R1069" t="s">
        <v>12706</v>
      </c>
      <c r="S1069" t="s">
        <v>12710</v>
      </c>
      <c r="T1069" t="s">
        <v>12711</v>
      </c>
    </row>
    <row r="1070" spans="1:20" x14ac:dyDescent="0.25">
      <c r="A1070" t="s">
        <v>12633</v>
      </c>
      <c r="B1070" t="s">
        <v>12634</v>
      </c>
      <c r="C1070" t="s">
        <v>13156</v>
      </c>
      <c r="D1070" t="s">
        <v>13247</v>
      </c>
      <c r="E1070" t="s">
        <v>13248</v>
      </c>
      <c r="F1070" t="s">
        <v>13249</v>
      </c>
      <c r="G1070" s="17">
        <v>809</v>
      </c>
      <c r="H1070" s="17">
        <v>1950</v>
      </c>
      <c r="I1070" s="8">
        <v>0.59</v>
      </c>
      <c r="J1070" s="8" t="str">
        <f t="shared" si="98"/>
        <v>Yes</v>
      </c>
      <c r="K1070" s="9">
        <v>3.9</v>
      </c>
      <c r="L1070" s="9">
        <v>4</v>
      </c>
      <c r="M1070" s="9">
        <f>AVERAGEIF(F1070:F2420,F1070,K1070:K2420)</f>
        <v>4.0333333333333341</v>
      </c>
      <c r="N1070" s="4">
        <v>710</v>
      </c>
      <c r="O1070" s="4">
        <f t="shared" si="99"/>
        <v>11.502540722943392</v>
      </c>
      <c r="P1070" s="18">
        <f t="shared" si="100"/>
        <v>574390</v>
      </c>
      <c r="Q1070" s="15" t="str" cm="1">
        <f t="array" ref="Q1070">_xlfn.IFS(G1070&lt;200,"&lt;₹200",G1070&lt;=500,"₹200-₹500",G1070&gt;500,"&gt;₹500")</f>
        <v>&gt;₹500</v>
      </c>
      <c r="R1070" t="s">
        <v>12635</v>
      </c>
      <c r="S1070" t="s">
        <v>12639</v>
      </c>
      <c r="T1070" t="s">
        <v>12640</v>
      </c>
    </row>
    <row r="1071" spans="1:20" x14ac:dyDescent="0.25">
      <c r="A1071" t="s">
        <v>707</v>
      </c>
      <c r="B1071" t="s">
        <v>708</v>
      </c>
      <c r="C1071" t="s">
        <v>13084</v>
      </c>
      <c r="D1071" t="s">
        <v>13085</v>
      </c>
      <c r="E1071" t="s">
        <v>13086</v>
      </c>
      <c r="F1071" t="s">
        <v>13087</v>
      </c>
      <c r="G1071" s="17">
        <v>199</v>
      </c>
      <c r="H1071" s="17">
        <v>499</v>
      </c>
      <c r="I1071" s="8">
        <v>0.6</v>
      </c>
      <c r="J1071" s="8" t="str">
        <f t="shared" si="98"/>
        <v>Yes</v>
      </c>
      <c r="K1071" s="9">
        <v>4.0999999999999996</v>
      </c>
      <c r="L1071" s="9">
        <v>4</v>
      </c>
      <c r="M1071" s="9">
        <f>AVERAGEIF(F1071:F2420,F1071,K1071:K2420)</f>
        <v>4.1249999999999991</v>
      </c>
      <c r="N1071" s="4">
        <v>602</v>
      </c>
      <c r="O1071" s="4">
        <f t="shared" si="99"/>
        <v>11.468808912578121</v>
      </c>
      <c r="P1071" s="18">
        <f t="shared" si="100"/>
        <v>119798</v>
      </c>
      <c r="Q1071" s="15" t="str" cm="1">
        <f t="array" ref="Q1071">_xlfn.IFS(G1071&lt;200,"&lt;₹200",G1071&lt;=500,"₹200-₹500",G1071&gt;500,"&gt;₹500")</f>
        <v>&lt;₹200</v>
      </c>
      <c r="R1071" t="s">
        <v>709</v>
      </c>
      <c r="S1071" t="s">
        <v>713</v>
      </c>
      <c r="T1071" t="s">
        <v>714</v>
      </c>
    </row>
    <row r="1072" spans="1:20" x14ac:dyDescent="0.25">
      <c r="A1072" t="s">
        <v>12663</v>
      </c>
      <c r="B1072" t="s">
        <v>12664</v>
      </c>
      <c r="C1072" t="s">
        <v>13156</v>
      </c>
      <c r="D1072" t="s">
        <v>13247</v>
      </c>
      <c r="E1072" t="s">
        <v>13254</v>
      </c>
      <c r="F1072" t="s">
        <v>13255</v>
      </c>
      <c r="G1072" s="17">
        <v>1799</v>
      </c>
      <c r="H1072" s="17">
        <v>2599</v>
      </c>
      <c r="I1072" s="8">
        <v>0.31</v>
      </c>
      <c r="J1072" s="8" t="str">
        <f t="shared" si="98"/>
        <v>No</v>
      </c>
      <c r="K1072" s="9">
        <v>3.6</v>
      </c>
      <c r="L1072" s="9">
        <v>4</v>
      </c>
      <c r="M1072" s="9">
        <f>AVERAGEIF(F1072:F2422,F1072,K1072:K2422)</f>
        <v>3.9705882352941178</v>
      </c>
      <c r="N1072" s="4">
        <v>771</v>
      </c>
      <c r="O1072" s="4">
        <f t="shared" si="99"/>
        <v>11.465539280744833</v>
      </c>
      <c r="P1072" s="18">
        <f t="shared" si="100"/>
        <v>1387029</v>
      </c>
      <c r="Q1072" s="15" t="str" cm="1">
        <f t="array" ref="Q1072">_xlfn.IFS(G1072&lt;200,"&lt;₹200",G1072&lt;=500,"₹200-₹500",G1072&gt;500,"&gt;₹500")</f>
        <v>&gt;₹500</v>
      </c>
      <c r="R1072" t="s">
        <v>12665</v>
      </c>
      <c r="S1072" t="s">
        <v>12669</v>
      </c>
      <c r="T1072" t="s">
        <v>12670</v>
      </c>
    </row>
    <row r="1073" spans="1:20" x14ac:dyDescent="0.25">
      <c r="A1073" t="s">
        <v>12201</v>
      </c>
      <c r="B1073" t="s">
        <v>12202</v>
      </c>
      <c r="C1073" t="s">
        <v>13156</v>
      </c>
      <c r="D1073" t="s">
        <v>13247</v>
      </c>
      <c r="E1073" t="s">
        <v>13248</v>
      </c>
      <c r="F1073" t="s">
        <v>13262</v>
      </c>
      <c r="G1073" s="17">
        <v>2199</v>
      </c>
      <c r="H1073" s="17">
        <v>3895</v>
      </c>
      <c r="I1073" s="8">
        <v>0.44</v>
      </c>
      <c r="J1073" s="8" t="str">
        <f t="shared" si="98"/>
        <v>No</v>
      </c>
      <c r="K1073" s="9">
        <v>3.9</v>
      </c>
      <c r="L1073" s="9">
        <v>4</v>
      </c>
      <c r="M1073" s="9">
        <f>AVERAGEIF(F1073:F2423,F1073,K1073:K2423)</f>
        <v>3.7750000000000004</v>
      </c>
      <c r="N1073" s="4">
        <v>1085</v>
      </c>
      <c r="O1073" s="4">
        <f t="shared" si="99"/>
        <v>11.460257590329427</v>
      </c>
      <c r="P1073" s="18">
        <f t="shared" si="100"/>
        <v>2385915</v>
      </c>
      <c r="Q1073" s="15" t="str" cm="1">
        <f t="array" ref="Q1073">_xlfn.IFS(G1073&lt;200,"&lt;₹200",G1073&lt;=500,"₹200-₹500",G1073&gt;500,"&gt;₹500")</f>
        <v>&gt;₹500</v>
      </c>
      <c r="R1073" t="s">
        <v>12203</v>
      </c>
      <c r="S1073" t="s">
        <v>12207</v>
      </c>
      <c r="T1073" t="s">
        <v>12208</v>
      </c>
    </row>
    <row r="1074" spans="1:20" x14ac:dyDescent="0.25">
      <c r="A1074" t="s">
        <v>7920</v>
      </c>
      <c r="B1074" t="s">
        <v>7921</v>
      </c>
      <c r="C1074" t="s">
        <v>13084</v>
      </c>
      <c r="D1074" t="s">
        <v>13085</v>
      </c>
      <c r="E1074" t="s">
        <v>13192</v>
      </c>
      <c r="F1074" t="s">
        <v>13132</v>
      </c>
      <c r="G1074" s="17">
        <v>379</v>
      </c>
      <c r="H1074" s="17">
        <v>1499</v>
      </c>
      <c r="I1074" s="8">
        <v>0.75</v>
      </c>
      <c r="J1074" s="8" t="str">
        <f t="shared" si="98"/>
        <v>Yes</v>
      </c>
      <c r="K1074" s="9">
        <v>4.0999999999999996</v>
      </c>
      <c r="L1074" s="9">
        <v>4</v>
      </c>
      <c r="M1074" s="9">
        <f>AVERAGEIF(F1074:F2423,F1074,K1074:K2423)</f>
        <v>4.05</v>
      </c>
      <c r="N1074" s="4">
        <v>670</v>
      </c>
      <c r="O1074" s="4">
        <f t="shared" si="99"/>
        <v>11.448226206684417</v>
      </c>
      <c r="P1074" s="18">
        <f t="shared" si="100"/>
        <v>253930</v>
      </c>
      <c r="Q1074" s="15" t="str" cm="1">
        <f t="array" ref="Q1074">_xlfn.IFS(G1074&lt;200,"&lt;₹200",G1074&lt;=500,"₹200-₹500",G1074&gt;500,"&gt;₹500")</f>
        <v>₹200-₹500</v>
      </c>
      <c r="R1074" t="s">
        <v>7922</v>
      </c>
      <c r="S1074" t="s">
        <v>7926</v>
      </c>
      <c r="T1074" t="s">
        <v>7927</v>
      </c>
    </row>
    <row r="1075" spans="1:20" x14ac:dyDescent="0.25">
      <c r="A1075" t="s">
        <v>12552</v>
      </c>
      <c r="B1075" t="s">
        <v>12553</v>
      </c>
      <c r="C1075" t="s">
        <v>13156</v>
      </c>
      <c r="D1075" t="s">
        <v>13247</v>
      </c>
      <c r="E1075" t="s">
        <v>13248</v>
      </c>
      <c r="F1075" t="s">
        <v>13322</v>
      </c>
      <c r="G1075" s="17">
        <v>1999</v>
      </c>
      <c r="H1075" s="17">
        <v>2999</v>
      </c>
      <c r="I1075" s="8">
        <v>0.33</v>
      </c>
      <c r="J1075" s="8" t="str">
        <f t="shared" si="98"/>
        <v>No</v>
      </c>
      <c r="K1075" s="9">
        <v>4.4000000000000004</v>
      </c>
      <c r="L1075" s="9">
        <v>4</v>
      </c>
      <c r="M1075" s="9">
        <f>AVERAGEIF(F1075:F2425,F1075,K1075:K2425)</f>
        <v>4.4000000000000004</v>
      </c>
      <c r="N1075" s="4">
        <v>388</v>
      </c>
      <c r="O1075" s="4">
        <f t="shared" si="99"/>
        <v>11.395778245833116</v>
      </c>
      <c r="P1075" s="18">
        <f t="shared" si="100"/>
        <v>775612</v>
      </c>
      <c r="Q1075" s="15" t="str" cm="1">
        <f t="array" ref="Q1075">_xlfn.IFS(G1075&lt;200,"&lt;₹200",G1075&lt;=500,"₹200-₹500",G1075&gt;500,"&gt;₹500")</f>
        <v>&gt;₹500</v>
      </c>
      <c r="R1075" t="s">
        <v>12555</v>
      </c>
      <c r="S1075" t="s">
        <v>12559</v>
      </c>
      <c r="T1075" t="s">
        <v>12560</v>
      </c>
    </row>
    <row r="1076" spans="1:20" x14ac:dyDescent="0.25">
      <c r="A1076" t="s">
        <v>1466</v>
      </c>
      <c r="B1076" t="s">
        <v>1467</v>
      </c>
      <c r="C1076" t="s">
        <v>13084</v>
      </c>
      <c r="D1076" t="s">
        <v>13085</v>
      </c>
      <c r="E1076" t="s">
        <v>13086</v>
      </c>
      <c r="F1076" t="s">
        <v>13087</v>
      </c>
      <c r="G1076" s="17">
        <v>599</v>
      </c>
      <c r="H1076" s="17">
        <v>849</v>
      </c>
      <c r="I1076" s="8">
        <v>0.28999999999999998</v>
      </c>
      <c r="J1076" s="8" t="str">
        <f t="shared" si="98"/>
        <v>No</v>
      </c>
      <c r="K1076" s="9">
        <v>4.5</v>
      </c>
      <c r="L1076" s="9">
        <v>5</v>
      </c>
      <c r="M1076" s="9">
        <f>AVERAGEIF(F1076:F2425,F1076,K1076:K2425)</f>
        <v>4.1256410256410252</v>
      </c>
      <c r="N1076" s="4">
        <v>577</v>
      </c>
      <c r="O1076" s="4">
        <f t="shared" si="99"/>
        <v>11.394722800047772</v>
      </c>
      <c r="P1076" s="18">
        <f t="shared" si="100"/>
        <v>345623</v>
      </c>
      <c r="Q1076" s="15" t="str" cm="1">
        <f t="array" ref="Q1076">_xlfn.IFS(G1076&lt;200,"&lt;₹200",G1076&lt;=500,"₹200-₹500",G1076&gt;500,"&gt;₹500")</f>
        <v>&gt;₹500</v>
      </c>
      <c r="R1076" t="s">
        <v>1468</v>
      </c>
      <c r="S1076" t="s">
        <v>1472</v>
      </c>
      <c r="T1076" t="s">
        <v>1473</v>
      </c>
    </row>
    <row r="1077" spans="1:20" x14ac:dyDescent="0.25">
      <c r="A1077" t="s">
        <v>10840</v>
      </c>
      <c r="B1077" t="s">
        <v>10841</v>
      </c>
      <c r="C1077" t="s">
        <v>13156</v>
      </c>
      <c r="D1077" t="s">
        <v>13247</v>
      </c>
      <c r="E1077" t="s">
        <v>13248</v>
      </c>
      <c r="F1077" t="s">
        <v>13249</v>
      </c>
      <c r="G1077" s="17">
        <v>1349</v>
      </c>
      <c r="H1077" s="17">
        <v>1850</v>
      </c>
      <c r="I1077" s="8">
        <v>0.27</v>
      </c>
      <c r="J1077" s="8" t="str">
        <f t="shared" si="98"/>
        <v>No</v>
      </c>
      <c r="K1077" s="9">
        <v>4.4000000000000004</v>
      </c>
      <c r="L1077" s="9">
        <v>4</v>
      </c>
      <c r="M1077" s="9">
        <f>AVERAGEIF(F1077:F2426,F1077,K1077:K2426)</f>
        <v>4.0600000000000005</v>
      </c>
      <c r="N1077" s="4">
        <v>638</v>
      </c>
      <c r="O1077" s="4">
        <f t="shared" si="99"/>
        <v>11.390333484123106</v>
      </c>
      <c r="P1077" s="18">
        <f t="shared" si="100"/>
        <v>860662</v>
      </c>
      <c r="Q1077" s="15" t="str" cm="1">
        <f t="array" ref="Q1077">_xlfn.IFS(G1077&lt;200,"&lt;₹200",G1077&lt;=500,"₹200-₹500",G1077&gt;500,"&gt;₹500")</f>
        <v>&gt;₹500</v>
      </c>
      <c r="R1077" t="s">
        <v>10842</v>
      </c>
      <c r="S1077" t="s">
        <v>10846</v>
      </c>
      <c r="T1077" t="s">
        <v>10847</v>
      </c>
    </row>
    <row r="1078" spans="1:20" x14ac:dyDescent="0.25">
      <c r="A1078" t="s">
        <v>9579</v>
      </c>
      <c r="B1078" t="s">
        <v>9580</v>
      </c>
      <c r="C1078" t="s">
        <v>13156</v>
      </c>
      <c r="D1078" t="s">
        <v>13250</v>
      </c>
      <c r="E1078" t="s">
        <v>13251</v>
      </c>
      <c r="F1078" t="s">
        <v>13253</v>
      </c>
      <c r="G1078" s="17">
        <v>9590</v>
      </c>
      <c r="H1078" s="17">
        <v>15999</v>
      </c>
      <c r="I1078" s="8">
        <v>0.4</v>
      </c>
      <c r="J1078" s="8" t="str">
        <f t="shared" si="98"/>
        <v>No</v>
      </c>
      <c r="K1078" s="9">
        <v>4.0999999999999996</v>
      </c>
      <c r="L1078" s="9">
        <v>4</v>
      </c>
      <c r="M1078" s="9">
        <f>AVERAGEIF(F1078:F2427,F1078,K1078:K2427)</f>
        <v>3.7833333333333337</v>
      </c>
      <c r="N1078" s="4">
        <v>1017</v>
      </c>
      <c r="O1078" s="4">
        <f t="shared" si="99"/>
        <v>11.379312426769467</v>
      </c>
      <c r="P1078" s="18">
        <f t="shared" si="100"/>
        <v>9753030</v>
      </c>
      <c r="Q1078" s="15" t="str" cm="1">
        <f t="array" ref="Q1078">_xlfn.IFS(G1078&lt;200,"&lt;₹200",G1078&lt;=500,"₹200-₹500",G1078&gt;500,"&gt;₹500")</f>
        <v>&gt;₹500</v>
      </c>
      <c r="R1078" t="s">
        <v>9581</v>
      </c>
      <c r="S1078" t="s">
        <v>9585</v>
      </c>
      <c r="T1078" t="s">
        <v>9586</v>
      </c>
    </row>
    <row r="1079" spans="1:20" x14ac:dyDescent="0.25">
      <c r="A1079" t="s">
        <v>6360</v>
      </c>
      <c r="B1079" t="s">
        <v>6361</v>
      </c>
      <c r="C1079" t="s">
        <v>13084</v>
      </c>
      <c r="D1079" t="s">
        <v>13085</v>
      </c>
      <c r="E1079" t="s">
        <v>13196</v>
      </c>
      <c r="F1079" t="s">
        <v>13197</v>
      </c>
      <c r="G1079" s="17">
        <v>199</v>
      </c>
      <c r="H1079" s="17">
        <v>499</v>
      </c>
      <c r="I1079" s="8">
        <v>0.6</v>
      </c>
      <c r="J1079" s="8" t="str">
        <f t="shared" si="98"/>
        <v>Yes</v>
      </c>
      <c r="K1079" s="9">
        <v>3.3</v>
      </c>
      <c r="L1079" s="9">
        <v>3</v>
      </c>
      <c r="M1079" s="9">
        <f>AVERAGEIF(F1079:F2428,F1079,K1079:K2428)</f>
        <v>3.3</v>
      </c>
      <c r="N1079" s="4">
        <v>2804</v>
      </c>
      <c r="O1079" s="4">
        <f t="shared" si="99"/>
        <v>11.378178456454195</v>
      </c>
      <c r="P1079" s="18">
        <f t="shared" si="100"/>
        <v>557996</v>
      </c>
      <c r="Q1079" s="15" t="str" cm="1">
        <f t="array" ref="Q1079">_xlfn.IFS(G1079&lt;200,"&lt;₹200",G1079&lt;=500,"₹200-₹500",G1079&gt;500,"&gt;₹500")</f>
        <v>&lt;₹200</v>
      </c>
      <c r="R1079" t="s">
        <v>6362</v>
      </c>
      <c r="S1079" t="s">
        <v>6366</v>
      </c>
      <c r="T1079" t="s">
        <v>6367</v>
      </c>
    </row>
    <row r="1080" spans="1:20" x14ac:dyDescent="0.25">
      <c r="A1080" t="s">
        <v>877</v>
      </c>
      <c r="B1080" t="s">
        <v>878</v>
      </c>
      <c r="C1080" t="s">
        <v>13075</v>
      </c>
      <c r="D1080" t="s">
        <v>13091</v>
      </c>
      <c r="E1080" t="s">
        <v>13092</v>
      </c>
      <c r="F1080" t="s">
        <v>13095</v>
      </c>
      <c r="G1080" s="17">
        <v>249</v>
      </c>
      <c r="H1080" s="17">
        <v>799</v>
      </c>
      <c r="I1080" s="8">
        <v>0.69</v>
      </c>
      <c r="J1080" s="8" t="str">
        <f t="shared" si="98"/>
        <v>Yes</v>
      </c>
      <c r="K1080" s="9">
        <v>3.8</v>
      </c>
      <c r="L1080" s="9">
        <v>4</v>
      </c>
      <c r="M1080" s="9">
        <f>AVERAGEIF(F1080:F2429,F1080,K1080:K2429)</f>
        <v>3.7487179487179492</v>
      </c>
      <c r="N1080" s="4">
        <v>1079</v>
      </c>
      <c r="O1080" s="4">
        <f t="shared" si="99"/>
        <v>11.371450078261336</v>
      </c>
      <c r="P1080" s="18">
        <f t="shared" si="100"/>
        <v>268671</v>
      </c>
      <c r="Q1080" s="15" t="str" cm="1">
        <f t="array" ref="Q1080">_xlfn.IFS(G1080&lt;200,"&lt;₹200",G1080&lt;=500,"₹200-₹500",G1080&gt;500,"&gt;₹500")</f>
        <v>₹200-₹500</v>
      </c>
      <c r="R1080" t="s">
        <v>879</v>
      </c>
      <c r="S1080" t="s">
        <v>883</v>
      </c>
      <c r="T1080" t="s">
        <v>884</v>
      </c>
    </row>
    <row r="1081" spans="1:20" x14ac:dyDescent="0.25">
      <c r="A1081" t="s">
        <v>11205</v>
      </c>
      <c r="B1081" t="s">
        <v>11206</v>
      </c>
      <c r="C1081" t="s">
        <v>13156</v>
      </c>
      <c r="D1081" t="s">
        <v>13247</v>
      </c>
      <c r="E1081" t="s">
        <v>13248</v>
      </c>
      <c r="F1081" t="s">
        <v>13274</v>
      </c>
      <c r="G1081" s="17">
        <v>2092</v>
      </c>
      <c r="H1081" s="17">
        <v>4600</v>
      </c>
      <c r="I1081" s="8">
        <v>0.55000000000000004</v>
      </c>
      <c r="J1081" s="8" t="str">
        <f t="shared" si="98"/>
        <v>Yes</v>
      </c>
      <c r="K1081" s="9">
        <v>4.3</v>
      </c>
      <c r="L1081" s="9">
        <v>4</v>
      </c>
      <c r="M1081" s="9">
        <f>AVERAGEIF(F1081:F2431,F1081,K1081:K2431)</f>
        <v>4.1333333333333337</v>
      </c>
      <c r="N1081" s="4">
        <v>562</v>
      </c>
      <c r="O1081" s="4">
        <f t="shared" si="99"/>
        <v>11.368768032052232</v>
      </c>
      <c r="P1081" s="18">
        <f t="shared" si="100"/>
        <v>1175704</v>
      </c>
      <c r="Q1081" s="15" t="str" cm="1">
        <f t="array" ref="Q1081">_xlfn.IFS(G1081&lt;200,"&lt;₹200",G1081&lt;=500,"₹200-₹500",G1081&gt;500,"&gt;₹500")</f>
        <v>&gt;₹500</v>
      </c>
      <c r="R1081" t="s">
        <v>11207</v>
      </c>
      <c r="S1081" t="s">
        <v>11211</v>
      </c>
      <c r="T1081" t="s">
        <v>11212</v>
      </c>
    </row>
    <row r="1082" spans="1:20" x14ac:dyDescent="0.25">
      <c r="A1082" t="s">
        <v>366</v>
      </c>
      <c r="B1082" t="s">
        <v>367</v>
      </c>
      <c r="C1082" t="s">
        <v>13084</v>
      </c>
      <c r="D1082" t="s">
        <v>13085</v>
      </c>
      <c r="E1082" t="s">
        <v>13086</v>
      </c>
      <c r="F1082" t="s">
        <v>13087</v>
      </c>
      <c r="G1082" s="17">
        <v>199</v>
      </c>
      <c r="H1082" s="17">
        <v>999</v>
      </c>
      <c r="I1082" s="8">
        <v>0.8</v>
      </c>
      <c r="J1082" s="8" t="str">
        <f t="shared" si="98"/>
        <v>Yes</v>
      </c>
      <c r="K1082" s="9">
        <v>4</v>
      </c>
      <c r="L1082" s="9">
        <v>4</v>
      </c>
      <c r="M1082" s="9">
        <f>AVERAGEIF(F1082:F2431,F1082,K1082:K2431)</f>
        <v>4.1157894736842096</v>
      </c>
      <c r="N1082" s="4">
        <v>576</v>
      </c>
      <c r="O1082" s="4">
        <f t="shared" si="99"/>
        <v>11.364418346777796</v>
      </c>
      <c r="P1082" s="18">
        <f t="shared" si="100"/>
        <v>114624</v>
      </c>
      <c r="Q1082" s="15" t="str" cm="1">
        <f t="array" ref="Q1082">_xlfn.IFS(G1082&lt;200,"&lt;₹200",G1082&lt;=500,"₹200-₹500",G1082&gt;500,"&gt;₹500")</f>
        <v>&lt;₹200</v>
      </c>
      <c r="R1082" t="s">
        <v>368</v>
      </c>
      <c r="S1082" t="s">
        <v>372</v>
      </c>
      <c r="T1082" t="s">
        <v>373</v>
      </c>
    </row>
    <row r="1083" spans="1:20" x14ac:dyDescent="0.25">
      <c r="A1083" t="s">
        <v>8262</v>
      </c>
      <c r="B1083" t="s">
        <v>8263</v>
      </c>
      <c r="C1083" t="s">
        <v>13084</v>
      </c>
      <c r="D1083" t="s">
        <v>13085</v>
      </c>
      <c r="E1083" t="s">
        <v>13192</v>
      </c>
      <c r="F1083" t="s">
        <v>13132</v>
      </c>
      <c r="G1083" s="17">
        <v>399</v>
      </c>
      <c r="H1083" s="17">
        <v>1499</v>
      </c>
      <c r="I1083" s="8">
        <v>0.73</v>
      </c>
      <c r="J1083" s="8" t="str">
        <f t="shared" si="98"/>
        <v>Yes</v>
      </c>
      <c r="K1083" s="9">
        <v>4</v>
      </c>
      <c r="L1083" s="9">
        <v>4</v>
      </c>
      <c r="M1083" s="9">
        <f>AVERAGEIF(F1083:F2432,F1083,K1083:K2432)</f>
        <v>4</v>
      </c>
      <c r="N1083" s="4">
        <v>691</v>
      </c>
      <c r="O1083" s="4">
        <f t="shared" si="99"/>
        <v>11.360424377827032</v>
      </c>
      <c r="P1083" s="18">
        <f t="shared" si="100"/>
        <v>275709</v>
      </c>
      <c r="Q1083" s="15" t="str" cm="1">
        <f t="array" ref="Q1083">_xlfn.IFS(G1083&lt;200,"&lt;₹200",G1083&lt;=500,"₹200-₹500",G1083&gt;500,"&gt;₹500")</f>
        <v>₹200-₹500</v>
      </c>
      <c r="R1083" t="s">
        <v>8264</v>
      </c>
      <c r="S1083" t="s">
        <v>8268</v>
      </c>
      <c r="T1083" t="s">
        <v>8269</v>
      </c>
    </row>
    <row r="1084" spans="1:20" x14ac:dyDescent="0.25">
      <c r="A1084" t="s">
        <v>4874</v>
      </c>
      <c r="B1084" t="s">
        <v>4875</v>
      </c>
      <c r="C1084" t="s">
        <v>13084</v>
      </c>
      <c r="D1084" t="s">
        <v>13085</v>
      </c>
      <c r="E1084" t="s">
        <v>13136</v>
      </c>
      <c r="F1084" t="s">
        <v>13144</v>
      </c>
      <c r="G1084" s="17">
        <v>263</v>
      </c>
      <c r="H1084" s="17">
        <v>699</v>
      </c>
      <c r="I1084" s="8">
        <v>0.62</v>
      </c>
      <c r="J1084" s="8" t="str">
        <f t="shared" si="98"/>
        <v>Yes</v>
      </c>
      <c r="K1084" s="9">
        <v>3.5</v>
      </c>
      <c r="L1084" s="9">
        <v>4</v>
      </c>
      <c r="M1084" s="9">
        <f>AVERAGEIF(F1084:F2433,F1084,K1084:K2433)</f>
        <v>4</v>
      </c>
      <c r="N1084" s="4">
        <v>690</v>
      </c>
      <c r="O1084" s="4">
        <f t="shared" si="99"/>
        <v>11.357912189496794</v>
      </c>
      <c r="P1084" s="18">
        <f t="shared" si="100"/>
        <v>181470</v>
      </c>
      <c r="Q1084" s="15" t="str" cm="1">
        <f t="array" ref="Q1084">_xlfn.IFS(G1084&lt;200,"&lt;₹200",G1084&lt;=500,"₹200-₹500",G1084&gt;500,"&gt;₹500")</f>
        <v>₹200-₹500</v>
      </c>
      <c r="R1084" t="s">
        <v>4877</v>
      </c>
      <c r="S1084" t="s">
        <v>4881</v>
      </c>
      <c r="T1084" t="s">
        <v>4882</v>
      </c>
    </row>
    <row r="1085" spans="1:20" x14ac:dyDescent="0.25">
      <c r="A1085" t="s">
        <v>1106</v>
      </c>
      <c r="B1085" t="s">
        <v>1107</v>
      </c>
      <c r="C1085" t="s">
        <v>13075</v>
      </c>
      <c r="D1085" t="s">
        <v>13091</v>
      </c>
      <c r="E1085" t="s">
        <v>13093</v>
      </c>
      <c r="F1085" t="s">
        <v>13094</v>
      </c>
      <c r="G1085" s="17">
        <v>8499</v>
      </c>
      <c r="H1085" s="17">
        <v>15999</v>
      </c>
      <c r="I1085" s="8">
        <v>0.47</v>
      </c>
      <c r="J1085" s="8" t="str">
        <f t="shared" si="98"/>
        <v>No</v>
      </c>
      <c r="K1085" s="9">
        <v>4.3</v>
      </c>
      <c r="L1085" s="9">
        <v>4</v>
      </c>
      <c r="M1085" s="9">
        <f>AVERAGEIF(F1085:F2434,F1085,K1085:K2434)</f>
        <v>4.0857142857142845</v>
      </c>
      <c r="N1085" s="4">
        <v>592</v>
      </c>
      <c r="O1085" s="4">
        <f t="shared" si="99"/>
        <v>11.329909175745412</v>
      </c>
      <c r="P1085" s="18">
        <f t="shared" si="100"/>
        <v>5031408</v>
      </c>
      <c r="Q1085" s="15" t="str" cm="1">
        <f t="array" ref="Q1085">_xlfn.IFS(G1085&lt;200,"&lt;₹200",G1085&lt;=500,"₹200-₹500",G1085&gt;500,"&gt;₹500")</f>
        <v>&gt;₹500</v>
      </c>
      <c r="R1085" t="s">
        <v>1108</v>
      </c>
      <c r="S1085" t="s">
        <v>1112</v>
      </c>
      <c r="T1085" t="s">
        <v>1113</v>
      </c>
    </row>
    <row r="1086" spans="1:20" x14ac:dyDescent="0.25">
      <c r="A1086" t="s">
        <v>11265</v>
      </c>
      <c r="B1086" t="s">
        <v>11266</v>
      </c>
      <c r="C1086" t="s">
        <v>13156</v>
      </c>
      <c r="D1086" t="s">
        <v>13247</v>
      </c>
      <c r="E1086" t="s">
        <v>13283</v>
      </c>
      <c r="F1086" t="s">
        <v>13286</v>
      </c>
      <c r="G1086" s="17">
        <v>1189</v>
      </c>
      <c r="H1086" s="17">
        <v>2400</v>
      </c>
      <c r="I1086" s="8">
        <v>0.5</v>
      </c>
      <c r="J1086" s="8" t="str">
        <f t="shared" si="98"/>
        <v>Yes</v>
      </c>
      <c r="K1086" s="9">
        <v>4.0999999999999996</v>
      </c>
      <c r="L1086" s="9">
        <v>4</v>
      </c>
      <c r="M1086" s="9">
        <f>AVERAGEIF(F1086:F2436,F1086,K1086:K2436)</f>
        <v>4.05</v>
      </c>
      <c r="N1086" s="4">
        <v>618</v>
      </c>
      <c r="O1086" s="4">
        <f t="shared" si="99"/>
        <v>11.306347128531478</v>
      </c>
      <c r="P1086" s="18">
        <f t="shared" si="100"/>
        <v>734802</v>
      </c>
      <c r="Q1086" s="15" t="str" cm="1">
        <f t="array" ref="Q1086">_xlfn.IFS(G1086&lt;200,"&lt;₹200",G1086&lt;=500,"₹200-₹500",G1086&gt;500,"&gt;₹500")</f>
        <v>&gt;₹500</v>
      </c>
      <c r="R1086" t="s">
        <v>11267</v>
      </c>
      <c r="S1086" t="s">
        <v>11271</v>
      </c>
      <c r="T1086" t="s">
        <v>11272</v>
      </c>
    </row>
    <row r="1087" spans="1:20" x14ac:dyDescent="0.25">
      <c r="A1087" t="s">
        <v>5356</v>
      </c>
      <c r="B1087" t="s">
        <v>5357</v>
      </c>
      <c r="C1087" t="s">
        <v>13084</v>
      </c>
      <c r="D1087" t="s">
        <v>13085</v>
      </c>
      <c r="E1087" t="s">
        <v>13141</v>
      </c>
      <c r="F1087" t="s">
        <v>13171</v>
      </c>
      <c r="G1087" s="17">
        <v>129</v>
      </c>
      <c r="H1087" s="17">
        <v>999</v>
      </c>
      <c r="I1087" s="8">
        <v>0.87</v>
      </c>
      <c r="J1087" s="8" t="str">
        <f t="shared" si="98"/>
        <v>Yes</v>
      </c>
      <c r="K1087" s="9">
        <v>4.2</v>
      </c>
      <c r="L1087" s="9">
        <v>4</v>
      </c>
      <c r="M1087" s="9">
        <f>AVERAGEIF(F1087:F2436,F1087,K1087:K2436)</f>
        <v>4.2</v>
      </c>
      <c r="N1087" s="4">
        <v>491</v>
      </c>
      <c r="O1087" s="4">
        <f t="shared" si="99"/>
        <v>11.306253431622913</v>
      </c>
      <c r="P1087" s="18">
        <f t="shared" si="100"/>
        <v>63339</v>
      </c>
      <c r="Q1087" s="15" t="str" cm="1">
        <f t="array" ref="Q1087">_xlfn.IFS(G1087&lt;200,"&lt;₹200",G1087&lt;=500,"₹200-₹500",G1087&gt;500,"&gt;₹500")</f>
        <v>&lt;₹200</v>
      </c>
      <c r="R1087" t="s">
        <v>5359</v>
      </c>
      <c r="S1087" t="s">
        <v>5363</v>
      </c>
      <c r="T1087" t="s">
        <v>5364</v>
      </c>
    </row>
    <row r="1088" spans="1:20" x14ac:dyDescent="0.25">
      <c r="A1088" t="s">
        <v>11978</v>
      </c>
      <c r="B1088" t="s">
        <v>11979</v>
      </c>
      <c r="C1088" t="s">
        <v>13156</v>
      </c>
      <c r="D1088" t="s">
        <v>13250</v>
      </c>
      <c r="E1088" t="s">
        <v>13263</v>
      </c>
      <c r="F1088" t="s">
        <v>13264</v>
      </c>
      <c r="G1088" s="17">
        <v>2699</v>
      </c>
      <c r="H1088" s="17">
        <v>3799</v>
      </c>
      <c r="I1088" s="8">
        <v>0.28999999999999998</v>
      </c>
      <c r="J1088" s="8" t="str">
        <f t="shared" si="98"/>
        <v>No</v>
      </c>
      <c r="K1088" s="9">
        <v>4</v>
      </c>
      <c r="L1088" s="9">
        <v>4</v>
      </c>
      <c r="M1088" s="9">
        <f>AVERAGEIF(F1088:F2438,F1088,K1088:K2438)</f>
        <v>3.94</v>
      </c>
      <c r="N1088" s="4">
        <v>727</v>
      </c>
      <c r="O1088" s="4">
        <f t="shared" si="99"/>
        <v>11.276797634493366</v>
      </c>
      <c r="P1088" s="18">
        <f t="shared" si="100"/>
        <v>1962173</v>
      </c>
      <c r="Q1088" s="15" t="str" cm="1">
        <f t="array" ref="Q1088">_xlfn.IFS(G1088&lt;200,"&lt;₹200",G1088&lt;=500,"₹200-₹500",G1088&gt;500,"&gt;₹500")</f>
        <v>&gt;₹500</v>
      </c>
      <c r="R1088" t="s">
        <v>11980</v>
      </c>
      <c r="S1088" t="s">
        <v>11984</v>
      </c>
      <c r="T1088" t="s">
        <v>11985</v>
      </c>
    </row>
    <row r="1089" spans="1:20" x14ac:dyDescent="0.25">
      <c r="A1089" t="s">
        <v>11716</v>
      </c>
      <c r="B1089" t="s">
        <v>11717</v>
      </c>
      <c r="C1089" t="s">
        <v>13156</v>
      </c>
      <c r="D1089" t="s">
        <v>13247</v>
      </c>
      <c r="E1089" t="s">
        <v>13248</v>
      </c>
      <c r="F1089" t="s">
        <v>13315</v>
      </c>
      <c r="G1089" s="17">
        <v>587</v>
      </c>
      <c r="H1089" s="17">
        <v>1295</v>
      </c>
      <c r="I1089" s="8">
        <v>0.55000000000000004</v>
      </c>
      <c r="J1089" s="8" t="str">
        <f t="shared" si="98"/>
        <v>Yes</v>
      </c>
      <c r="K1089" s="9">
        <v>4.0999999999999996</v>
      </c>
      <c r="L1089" s="9">
        <v>4</v>
      </c>
      <c r="M1089" s="9">
        <f>AVERAGEIF(F1089:F2439,F1089,K1089:K2439)</f>
        <v>4.0999999999999996</v>
      </c>
      <c r="N1089" s="4">
        <v>557</v>
      </c>
      <c r="O1089" s="4">
        <f t="shared" si="99"/>
        <v>11.261200215644072</v>
      </c>
      <c r="P1089" s="18">
        <f t="shared" si="100"/>
        <v>326959</v>
      </c>
      <c r="Q1089" s="15" t="str" cm="1">
        <f t="array" ref="Q1089">_xlfn.IFS(G1089&lt;200,"&lt;₹200",G1089&lt;=500,"₹200-₹500",G1089&gt;500,"&gt;₹500")</f>
        <v>&gt;₹500</v>
      </c>
      <c r="R1089" t="s">
        <v>11719</v>
      </c>
      <c r="S1089" t="s">
        <v>11723</v>
      </c>
      <c r="T1089" t="s">
        <v>11724</v>
      </c>
    </row>
    <row r="1090" spans="1:20" x14ac:dyDescent="0.25">
      <c r="A1090" t="s">
        <v>4461</v>
      </c>
      <c r="B1090" t="s">
        <v>4462</v>
      </c>
      <c r="C1090" t="s">
        <v>13075</v>
      </c>
      <c r="D1090" t="s">
        <v>13113</v>
      </c>
      <c r="E1090" t="s">
        <v>13117</v>
      </c>
      <c r="F1090" t="s">
        <v>13121</v>
      </c>
      <c r="G1090" s="17">
        <v>3799</v>
      </c>
      <c r="H1090" s="17">
        <v>5299</v>
      </c>
      <c r="I1090" s="8">
        <v>0.28000000000000003</v>
      </c>
      <c r="J1090" s="8" t="str">
        <f t="shared" ref="J1090:J1153" si="101">IF(I1090&gt;=50%,"Yes","No")</f>
        <v>No</v>
      </c>
      <c r="K1090" s="9">
        <v>3.5</v>
      </c>
      <c r="L1090" s="9">
        <v>4</v>
      </c>
      <c r="M1090" s="9">
        <f>AVERAGEIF(F1090:F2439,F1090,K1090:K2439)</f>
        <v>3.5</v>
      </c>
      <c r="N1090" s="4">
        <v>1641</v>
      </c>
      <c r="O1090" s="4">
        <f t="shared" ref="O1090:O1153" si="102">M1090*LOG10(N1090+1)</f>
        <v>11.253806034741977</v>
      </c>
      <c r="P1090" s="18">
        <f t="shared" ref="P1090:P1153" si="103">G1090*N1090</f>
        <v>6234159</v>
      </c>
      <c r="Q1090" s="15" t="str" cm="1">
        <f t="array" ref="Q1090">_xlfn.IFS(G1090&lt;200,"&lt;₹200",G1090&lt;=500,"₹200-₹500",G1090&gt;500,"&gt;₹500")</f>
        <v>&gt;₹500</v>
      </c>
      <c r="R1090" t="s">
        <v>4463</v>
      </c>
      <c r="S1090" t="s">
        <v>4467</v>
      </c>
      <c r="T1090" t="s">
        <v>4468</v>
      </c>
    </row>
    <row r="1091" spans="1:20" x14ac:dyDescent="0.25">
      <c r="A1091" t="s">
        <v>736</v>
      </c>
      <c r="B1091" t="s">
        <v>737</v>
      </c>
      <c r="C1091" t="s">
        <v>13084</v>
      </c>
      <c r="D1091" t="s">
        <v>13085</v>
      </c>
      <c r="E1091" t="s">
        <v>13086</v>
      </c>
      <c r="F1091" t="s">
        <v>13087</v>
      </c>
      <c r="G1091" s="17">
        <v>209</v>
      </c>
      <c r="H1091" s="17">
        <v>499</v>
      </c>
      <c r="I1091" s="8">
        <v>0.57999999999999996</v>
      </c>
      <c r="J1091" s="8" t="str">
        <f t="shared" si="101"/>
        <v>Yes</v>
      </c>
      <c r="K1091" s="9">
        <v>3.9</v>
      </c>
      <c r="L1091" s="9">
        <v>4</v>
      </c>
      <c r="M1091" s="9">
        <f>AVERAGEIF(F1091:F2440,F1091,K1091:K2440)</f>
        <v>4.1189189189189195</v>
      </c>
      <c r="N1091" s="4">
        <v>536</v>
      </c>
      <c r="O1091" s="4">
        <f t="shared" si="102"/>
        <v>11.244542733530063</v>
      </c>
      <c r="P1091" s="18">
        <f t="shared" si="103"/>
        <v>112024</v>
      </c>
      <c r="Q1091" s="15" t="str" cm="1">
        <f t="array" ref="Q1091">_xlfn.IFS(G1091&lt;200,"&lt;₹200",G1091&lt;=500,"₹200-₹500",G1091&gt;500,"&gt;₹500")</f>
        <v>₹200-₹500</v>
      </c>
      <c r="R1091" t="s">
        <v>738</v>
      </c>
      <c r="S1091" t="s">
        <v>742</v>
      </c>
      <c r="T1091" t="s">
        <v>743</v>
      </c>
    </row>
    <row r="1092" spans="1:20" x14ac:dyDescent="0.25">
      <c r="A1092" t="s">
        <v>12974</v>
      </c>
      <c r="B1092" t="s">
        <v>12975</v>
      </c>
      <c r="C1092" t="s">
        <v>13156</v>
      </c>
      <c r="D1092" t="s">
        <v>13247</v>
      </c>
      <c r="E1092" t="s">
        <v>13287</v>
      </c>
      <c r="F1092" t="s">
        <v>13288</v>
      </c>
      <c r="G1092" s="17">
        <v>379</v>
      </c>
      <c r="H1092" s="17">
        <v>919</v>
      </c>
      <c r="I1092" s="8">
        <v>0.59</v>
      </c>
      <c r="J1092" s="8" t="str">
        <f t="shared" si="101"/>
        <v>Yes</v>
      </c>
      <c r="K1092" s="9">
        <v>4</v>
      </c>
      <c r="L1092" s="9">
        <v>4</v>
      </c>
      <c r="M1092" s="9">
        <f>AVERAGEIF(F1092:F2442,F1092,K1092:K2442)</f>
        <v>3.7</v>
      </c>
      <c r="N1092" s="4">
        <v>1090</v>
      </c>
      <c r="O1092" s="4">
        <f t="shared" si="102"/>
        <v>11.239951577176866</v>
      </c>
      <c r="P1092" s="18">
        <f t="shared" si="103"/>
        <v>413110</v>
      </c>
      <c r="Q1092" s="15" t="str" cm="1">
        <f t="array" ref="Q1092">_xlfn.IFS(G1092&lt;200,"&lt;₹200",G1092&lt;=500,"₹200-₹500",G1092&gt;500,"&gt;₹500")</f>
        <v>₹200-₹500</v>
      </c>
      <c r="R1092" t="s">
        <v>12976</v>
      </c>
      <c r="S1092" t="s">
        <v>12980</v>
      </c>
      <c r="T1092" t="s">
        <v>12981</v>
      </c>
    </row>
    <row r="1093" spans="1:20" x14ac:dyDescent="0.25">
      <c r="A1093" t="s">
        <v>10356</v>
      </c>
      <c r="B1093" t="s">
        <v>10357</v>
      </c>
      <c r="C1093" t="s">
        <v>13156</v>
      </c>
      <c r="D1093" t="s">
        <v>13247</v>
      </c>
      <c r="E1093" t="s">
        <v>13248</v>
      </c>
      <c r="F1093" t="s">
        <v>13302</v>
      </c>
      <c r="G1093" s="17">
        <v>474</v>
      </c>
      <c r="H1093" s="17">
        <v>1299</v>
      </c>
      <c r="I1093" s="8">
        <v>0.64</v>
      </c>
      <c r="J1093" s="8" t="str">
        <f t="shared" si="101"/>
        <v>Yes</v>
      </c>
      <c r="K1093" s="9">
        <v>4.0999999999999996</v>
      </c>
      <c r="L1093" s="9">
        <v>4</v>
      </c>
      <c r="M1093" s="9">
        <f t="shared" ref="M1093:M1107" si="104">AVERAGEIF(F1093:F2442,F1093,K1093:K2442)</f>
        <v>4.0999999999999996</v>
      </c>
      <c r="N1093" s="4">
        <v>550</v>
      </c>
      <c r="O1093" s="4">
        <f t="shared" si="102"/>
        <v>11.238721555292317</v>
      </c>
      <c r="P1093" s="18">
        <f t="shared" si="103"/>
        <v>260700</v>
      </c>
      <c r="Q1093" s="15" t="str" cm="1">
        <f t="array" ref="Q1093">_xlfn.IFS(G1093&lt;200,"&lt;₹200",G1093&lt;=500,"₹200-₹500",G1093&gt;500,"&gt;₹500")</f>
        <v>₹200-₹500</v>
      </c>
      <c r="R1093" t="s">
        <v>10359</v>
      </c>
      <c r="S1093" t="s">
        <v>10363</v>
      </c>
      <c r="T1093" t="s">
        <v>10364</v>
      </c>
    </row>
    <row r="1094" spans="1:20" x14ac:dyDescent="0.25">
      <c r="A1094" t="s">
        <v>7539</v>
      </c>
      <c r="B1094" t="s">
        <v>7540</v>
      </c>
      <c r="C1094" t="s">
        <v>13075</v>
      </c>
      <c r="D1094" t="s">
        <v>13150</v>
      </c>
      <c r="E1094" t="s">
        <v>13328</v>
      </c>
      <c r="F1094" t="s">
        <v>13328</v>
      </c>
      <c r="G1094" s="17">
        <v>116</v>
      </c>
      <c r="H1094" s="17">
        <v>200</v>
      </c>
      <c r="I1094" s="8">
        <v>0.42</v>
      </c>
      <c r="J1094" s="8" t="str">
        <f t="shared" si="101"/>
        <v>No</v>
      </c>
      <c r="K1094" s="9">
        <v>4.4000000000000004</v>
      </c>
      <c r="L1094" s="9">
        <v>4</v>
      </c>
      <c r="M1094" s="9">
        <f t="shared" si="104"/>
        <v>4.4000000000000004</v>
      </c>
      <c r="N1094" s="4">
        <v>357</v>
      </c>
      <c r="O1094" s="4">
        <f t="shared" si="102"/>
        <v>11.237085317233049</v>
      </c>
      <c r="P1094" s="18">
        <f t="shared" si="103"/>
        <v>41412</v>
      </c>
      <c r="Q1094" s="15" t="str" cm="1">
        <f t="array" ref="Q1094">_xlfn.IFS(G1094&lt;200,"&lt;₹200",G1094&lt;=500,"₹200-₹500",G1094&gt;500,"&gt;₹500")</f>
        <v>&lt;₹200</v>
      </c>
      <c r="R1094" t="s">
        <v>7541</v>
      </c>
      <c r="S1094" t="s">
        <v>7545</v>
      </c>
      <c r="T1094" t="s">
        <v>7546</v>
      </c>
    </row>
    <row r="1095" spans="1:20" x14ac:dyDescent="0.25">
      <c r="A1095" t="s">
        <v>8387</v>
      </c>
      <c r="B1095" t="s">
        <v>8388</v>
      </c>
      <c r="C1095" t="s">
        <v>13084</v>
      </c>
      <c r="D1095" t="s">
        <v>13085</v>
      </c>
      <c r="E1095" t="s">
        <v>13172</v>
      </c>
      <c r="F1095" t="s">
        <v>13224</v>
      </c>
      <c r="G1095" s="17">
        <v>1519</v>
      </c>
      <c r="H1095" s="17">
        <v>3499</v>
      </c>
      <c r="I1095" s="8">
        <v>0.56999999999999995</v>
      </c>
      <c r="J1095" s="8" t="str">
        <f t="shared" si="101"/>
        <v>Yes</v>
      </c>
      <c r="K1095" s="9">
        <v>4.3</v>
      </c>
      <c r="L1095" s="9">
        <v>4</v>
      </c>
      <c r="M1095" s="9">
        <f t="shared" si="104"/>
        <v>4.3</v>
      </c>
      <c r="N1095" s="4">
        <v>408</v>
      </c>
      <c r="O1095" s="4">
        <f t="shared" si="102"/>
        <v>11.230410224431569</v>
      </c>
      <c r="P1095" s="18">
        <f t="shared" si="103"/>
        <v>619752</v>
      </c>
      <c r="Q1095" s="15" t="str" cm="1">
        <f t="array" ref="Q1095">_xlfn.IFS(G1095&lt;200,"&lt;₹200",G1095&lt;=500,"₹200-₹500",G1095&gt;500,"&gt;₹500")</f>
        <v>&gt;₹500</v>
      </c>
      <c r="R1095" t="s">
        <v>8389</v>
      </c>
      <c r="S1095" t="s">
        <v>8393</v>
      </c>
      <c r="T1095" t="s">
        <v>8394</v>
      </c>
    </row>
    <row r="1096" spans="1:20" x14ac:dyDescent="0.25">
      <c r="A1096" t="s">
        <v>2467</v>
      </c>
      <c r="B1096" t="s">
        <v>2468</v>
      </c>
      <c r="C1096" t="s">
        <v>13084</v>
      </c>
      <c r="D1096" t="s">
        <v>13085</v>
      </c>
      <c r="E1096" t="s">
        <v>13086</v>
      </c>
      <c r="F1096" t="s">
        <v>13087</v>
      </c>
      <c r="G1096" s="17">
        <v>417.44</v>
      </c>
      <c r="H1096" s="17">
        <v>670</v>
      </c>
      <c r="I1096" s="8">
        <v>0.38</v>
      </c>
      <c r="J1096" s="8" t="str">
        <f t="shared" si="101"/>
        <v>No</v>
      </c>
      <c r="K1096" s="9">
        <v>3.9</v>
      </c>
      <c r="L1096" s="9">
        <v>4</v>
      </c>
      <c r="M1096" s="9">
        <f t="shared" si="104"/>
        <v>4.125</v>
      </c>
      <c r="N1096" s="4">
        <v>523</v>
      </c>
      <c r="O1096" s="4">
        <f t="shared" si="102"/>
        <v>11.217241558807872</v>
      </c>
      <c r="P1096" s="18">
        <f t="shared" si="103"/>
        <v>218321.12</v>
      </c>
      <c r="Q1096" s="15" t="str" cm="1">
        <f t="array" ref="Q1096">_xlfn.IFS(G1096&lt;200,"&lt;₹200",G1096&lt;=500,"₹200-₹500",G1096&gt;500,"&gt;₹500")</f>
        <v>₹200-₹500</v>
      </c>
      <c r="R1096" t="s">
        <v>2469</v>
      </c>
      <c r="S1096" t="s">
        <v>2473</v>
      </c>
      <c r="T1096" t="s">
        <v>2474</v>
      </c>
    </row>
    <row r="1097" spans="1:20" x14ac:dyDescent="0.25">
      <c r="A1097" t="s">
        <v>10264</v>
      </c>
      <c r="B1097" t="s">
        <v>10265</v>
      </c>
      <c r="C1097" t="s">
        <v>13156</v>
      </c>
      <c r="D1097" t="s">
        <v>13247</v>
      </c>
      <c r="E1097" t="s">
        <v>13299</v>
      </c>
      <c r="F1097" t="s">
        <v>13300</v>
      </c>
      <c r="G1097" s="17">
        <v>1484</v>
      </c>
      <c r="H1097" s="17">
        <v>2499</v>
      </c>
      <c r="I1097" s="8">
        <v>0.41</v>
      </c>
      <c r="J1097" s="8" t="str">
        <f t="shared" si="101"/>
        <v>No</v>
      </c>
      <c r="K1097" s="9">
        <v>3.7</v>
      </c>
      <c r="L1097" s="9">
        <v>4</v>
      </c>
      <c r="M1097" s="9">
        <f t="shared" si="104"/>
        <v>3.7</v>
      </c>
      <c r="N1097" s="4">
        <v>1067</v>
      </c>
      <c r="O1097" s="4">
        <f t="shared" si="102"/>
        <v>11.20571363496239</v>
      </c>
      <c r="P1097" s="18">
        <f t="shared" si="103"/>
        <v>1583428</v>
      </c>
      <c r="Q1097" s="15" t="str" cm="1">
        <f t="array" ref="Q1097">_xlfn.IFS(G1097&lt;200,"&lt;₹200",G1097&lt;=500,"₹200-₹500",G1097&gt;500,"&gt;₹500")</f>
        <v>&gt;₹500</v>
      </c>
      <c r="R1097" t="s">
        <v>10267</v>
      </c>
      <c r="S1097" t="s">
        <v>10271</v>
      </c>
      <c r="T1097" t="s">
        <v>10272</v>
      </c>
    </row>
    <row r="1098" spans="1:20" x14ac:dyDescent="0.25">
      <c r="A1098" t="s">
        <v>10930</v>
      </c>
      <c r="B1098" t="s">
        <v>10931</v>
      </c>
      <c r="C1098" t="s">
        <v>13156</v>
      </c>
      <c r="D1098" t="s">
        <v>13247</v>
      </c>
      <c r="E1098" t="s">
        <v>13254</v>
      </c>
      <c r="F1098" t="s">
        <v>13272</v>
      </c>
      <c r="G1098" s="17">
        <v>3179</v>
      </c>
      <c r="H1098" s="17">
        <v>6999</v>
      </c>
      <c r="I1098" s="8">
        <v>0.55000000000000004</v>
      </c>
      <c r="J1098" s="8" t="str">
        <f t="shared" si="101"/>
        <v>Yes</v>
      </c>
      <c r="K1098" s="9">
        <v>4</v>
      </c>
      <c r="L1098" s="9">
        <v>4</v>
      </c>
      <c r="M1098" s="9">
        <f t="shared" si="104"/>
        <v>3.9</v>
      </c>
      <c r="N1098" s="4">
        <v>743</v>
      </c>
      <c r="O1098" s="4">
        <f t="shared" si="102"/>
        <v>11.199134448628927</v>
      </c>
      <c r="P1098" s="18">
        <f t="shared" si="103"/>
        <v>2361997</v>
      </c>
      <c r="Q1098" s="15" t="str" cm="1">
        <f t="array" ref="Q1098">_xlfn.IFS(G1098&lt;200,"&lt;₹200",G1098&lt;=500,"₹200-₹500",G1098&gt;500,"&gt;₹500")</f>
        <v>&gt;₹500</v>
      </c>
      <c r="R1098" t="s">
        <v>10932</v>
      </c>
      <c r="S1098" t="s">
        <v>10936</v>
      </c>
      <c r="T1098" t="s">
        <v>10937</v>
      </c>
    </row>
    <row r="1099" spans="1:20" x14ac:dyDescent="0.25">
      <c r="A1099" t="s">
        <v>4776</v>
      </c>
      <c r="B1099" t="s">
        <v>4777</v>
      </c>
      <c r="C1099" t="s">
        <v>13075</v>
      </c>
      <c r="D1099" t="s">
        <v>13111</v>
      </c>
      <c r="E1099" t="s">
        <v>13112</v>
      </c>
      <c r="F1099" t="s">
        <v>13112</v>
      </c>
      <c r="G1099" s="17">
        <v>2999</v>
      </c>
      <c r="H1099" s="17">
        <v>11999</v>
      </c>
      <c r="I1099" s="8">
        <v>0.75</v>
      </c>
      <c r="J1099" s="8" t="str">
        <f t="shared" si="101"/>
        <v>Yes</v>
      </c>
      <c r="K1099" s="9">
        <v>4.4000000000000004</v>
      </c>
      <c r="L1099" s="9">
        <v>4</v>
      </c>
      <c r="M1099" s="9">
        <f t="shared" si="104"/>
        <v>3.8769230769230769</v>
      </c>
      <c r="N1099" s="4">
        <v>768</v>
      </c>
      <c r="O1099" s="4">
        <f t="shared" si="102"/>
        <v>11.188514425076317</v>
      </c>
      <c r="P1099" s="18">
        <f t="shared" si="103"/>
        <v>2303232</v>
      </c>
      <c r="Q1099" s="15" t="str" cm="1">
        <f t="array" ref="Q1099">_xlfn.IFS(G1099&lt;200,"&lt;₹200",G1099&lt;=500,"₹200-₹500",G1099&gt;500,"&gt;₹500")</f>
        <v>&gt;₹500</v>
      </c>
      <c r="R1099" t="s">
        <v>4778</v>
      </c>
      <c r="S1099" t="s">
        <v>4782</v>
      </c>
      <c r="T1099" t="s">
        <v>13043</v>
      </c>
    </row>
    <row r="1100" spans="1:20" x14ac:dyDescent="0.25">
      <c r="A1100" t="s">
        <v>4251</v>
      </c>
      <c r="B1100" t="s">
        <v>4252</v>
      </c>
      <c r="C1100" t="s">
        <v>13075</v>
      </c>
      <c r="D1100" t="s">
        <v>13111</v>
      </c>
      <c r="E1100" t="s">
        <v>13112</v>
      </c>
      <c r="F1100" t="s">
        <v>13112</v>
      </c>
      <c r="G1100" s="17">
        <v>2499</v>
      </c>
      <c r="H1100" s="17">
        <v>5999</v>
      </c>
      <c r="I1100" s="8">
        <v>0.57999999999999996</v>
      </c>
      <c r="J1100" s="8" t="str">
        <f t="shared" si="101"/>
        <v>Yes</v>
      </c>
      <c r="K1100" s="9">
        <v>3.7</v>
      </c>
      <c r="L1100" s="9">
        <v>4</v>
      </c>
      <c r="M1100" s="9">
        <f t="shared" si="104"/>
        <v>3.8333333333333326</v>
      </c>
      <c r="N1100" s="4">
        <v>828</v>
      </c>
      <c r="O1100" s="4">
        <f t="shared" si="102"/>
        <v>11.187792367109379</v>
      </c>
      <c r="P1100" s="18">
        <f t="shared" si="103"/>
        <v>2069172</v>
      </c>
      <c r="Q1100" s="15" t="str" cm="1">
        <f t="array" ref="Q1100">_xlfn.IFS(G1100&lt;200,"&lt;₹200",G1100&lt;=500,"₹200-₹500",G1100&gt;500,"&gt;₹500")</f>
        <v>&gt;₹500</v>
      </c>
      <c r="R1100" t="s">
        <v>4253</v>
      </c>
      <c r="S1100" t="s">
        <v>4257</v>
      </c>
      <c r="T1100" t="s">
        <v>4258</v>
      </c>
    </row>
    <row r="1101" spans="1:20" x14ac:dyDescent="0.25">
      <c r="A1101" t="s">
        <v>7152</v>
      </c>
      <c r="B1101" t="s">
        <v>7153</v>
      </c>
      <c r="C1101" t="s">
        <v>13075</v>
      </c>
      <c r="D1101" t="s">
        <v>13122</v>
      </c>
      <c r="E1101" t="s">
        <v>13123</v>
      </c>
      <c r="F1101" t="s">
        <v>13124</v>
      </c>
      <c r="G1101" s="17">
        <v>1599</v>
      </c>
      <c r="H1101" s="17">
        <v>3490</v>
      </c>
      <c r="I1101" s="8">
        <v>0.54</v>
      </c>
      <c r="J1101" s="8" t="str">
        <f t="shared" si="101"/>
        <v>Yes</v>
      </c>
      <c r="K1101" s="9">
        <v>3.7</v>
      </c>
      <c r="L1101" s="9">
        <v>4</v>
      </c>
      <c r="M1101" s="9">
        <f t="shared" si="104"/>
        <v>3.95</v>
      </c>
      <c r="N1101" s="4">
        <v>676</v>
      </c>
      <c r="O1101" s="4">
        <f t="shared" si="102"/>
        <v>11.180825241306321</v>
      </c>
      <c r="P1101" s="18">
        <f t="shared" si="103"/>
        <v>1080924</v>
      </c>
      <c r="Q1101" s="15" t="str" cm="1">
        <f t="array" ref="Q1101">_xlfn.IFS(G1101&lt;200,"&lt;₹200",G1101&lt;=500,"₹200-₹500",G1101&gt;500,"&gt;₹500")</f>
        <v>&gt;₹500</v>
      </c>
      <c r="R1101" t="s">
        <v>7154</v>
      </c>
      <c r="S1101" t="s">
        <v>7158</v>
      </c>
      <c r="T1101" t="s">
        <v>7159</v>
      </c>
    </row>
    <row r="1102" spans="1:20" x14ac:dyDescent="0.25">
      <c r="A1102" t="s">
        <v>2065</v>
      </c>
      <c r="B1102" t="s">
        <v>2066</v>
      </c>
      <c r="C1102" t="s">
        <v>13075</v>
      </c>
      <c r="D1102" t="s">
        <v>13091</v>
      </c>
      <c r="E1102" t="s">
        <v>13093</v>
      </c>
      <c r="F1102" t="s">
        <v>13094</v>
      </c>
      <c r="G1102" s="17">
        <v>32990</v>
      </c>
      <c r="H1102" s="17">
        <v>56790</v>
      </c>
      <c r="I1102" s="8">
        <v>0.42</v>
      </c>
      <c r="J1102" s="8" t="str">
        <f t="shared" si="101"/>
        <v>No</v>
      </c>
      <c r="K1102" s="9">
        <v>4.3</v>
      </c>
      <c r="L1102" s="9">
        <v>4</v>
      </c>
      <c r="M1102" s="9">
        <f t="shared" si="104"/>
        <v>4.05</v>
      </c>
      <c r="N1102" s="4">
        <v>567</v>
      </c>
      <c r="O1102" s="4">
        <f t="shared" si="102"/>
        <v>11.155110759629626</v>
      </c>
      <c r="P1102" s="18">
        <f t="shared" si="103"/>
        <v>18705330</v>
      </c>
      <c r="Q1102" s="15" t="str" cm="1">
        <f t="array" ref="Q1102">_xlfn.IFS(G1102&lt;200,"&lt;₹200",G1102&lt;=500,"₹200-₹500",G1102&gt;500,"&gt;₹500")</f>
        <v>&gt;₹500</v>
      </c>
      <c r="R1102" t="s">
        <v>2067</v>
      </c>
      <c r="S1102" t="s">
        <v>2071</v>
      </c>
      <c r="T1102" t="s">
        <v>2072</v>
      </c>
    </row>
    <row r="1103" spans="1:20" x14ac:dyDescent="0.25">
      <c r="A1103" t="s">
        <v>6710</v>
      </c>
      <c r="B1103" t="s">
        <v>6711</v>
      </c>
      <c r="C1103" t="s">
        <v>13152</v>
      </c>
      <c r="D1103" t="s">
        <v>13153</v>
      </c>
      <c r="E1103" t="s">
        <v>13154</v>
      </c>
      <c r="F1103" t="s">
        <v>13211</v>
      </c>
      <c r="G1103" s="17">
        <v>99</v>
      </c>
      <c r="H1103" s="17">
        <v>99</v>
      </c>
      <c r="I1103" s="8">
        <v>0</v>
      </c>
      <c r="J1103" s="8" t="str">
        <f t="shared" si="101"/>
        <v>No</v>
      </c>
      <c r="K1103" s="9">
        <v>4.3</v>
      </c>
      <c r="L1103" s="9">
        <v>4</v>
      </c>
      <c r="M1103" s="9">
        <f t="shared" si="104"/>
        <v>4.3</v>
      </c>
      <c r="N1103" s="4">
        <v>388</v>
      </c>
      <c r="O1103" s="4">
        <f t="shared" si="102"/>
        <v>11.136783285700544</v>
      </c>
      <c r="P1103" s="18">
        <f t="shared" si="103"/>
        <v>38412</v>
      </c>
      <c r="Q1103" s="15" t="str" cm="1">
        <f t="array" ref="Q1103">_xlfn.IFS(G1103&lt;200,"&lt;₹200",G1103&lt;=500,"₹200-₹500",G1103&gt;500,"&gt;₹500")</f>
        <v>&lt;₹200</v>
      </c>
      <c r="R1103" t="s">
        <v>6713</v>
      </c>
      <c r="S1103" t="s">
        <v>6717</v>
      </c>
      <c r="T1103" t="s">
        <v>6718</v>
      </c>
    </row>
    <row r="1104" spans="1:20" x14ac:dyDescent="0.25">
      <c r="A1104" t="s">
        <v>9774</v>
      </c>
      <c r="B1104" t="s">
        <v>9775</v>
      </c>
      <c r="C1104" t="s">
        <v>13156</v>
      </c>
      <c r="D1104" t="s">
        <v>13247</v>
      </c>
      <c r="E1104" t="s">
        <v>13254</v>
      </c>
      <c r="F1104" t="s">
        <v>13255</v>
      </c>
      <c r="G1104" s="17">
        <v>453</v>
      </c>
      <c r="H1104" s="17">
        <v>999</v>
      </c>
      <c r="I1104" s="8">
        <v>0.55000000000000004</v>
      </c>
      <c r="J1104" s="8" t="str">
        <f t="shared" si="101"/>
        <v>Yes</v>
      </c>
      <c r="K1104" s="9">
        <v>4.3</v>
      </c>
      <c r="L1104" s="9">
        <v>4</v>
      </c>
      <c r="M1104" s="9">
        <f t="shared" si="104"/>
        <v>3.9937500000000008</v>
      </c>
      <c r="N1104" s="4">
        <v>610</v>
      </c>
      <c r="O1104" s="4">
        <f t="shared" si="102"/>
        <v>11.126752083406203</v>
      </c>
      <c r="P1104" s="18">
        <f t="shared" si="103"/>
        <v>276330</v>
      </c>
      <c r="Q1104" s="15" t="str" cm="1">
        <f t="array" ref="Q1104">_xlfn.IFS(G1104&lt;200,"&lt;₹200",G1104&lt;=500,"₹200-₹500",G1104&gt;500,"&gt;₹500")</f>
        <v>₹200-₹500</v>
      </c>
      <c r="R1104" t="s">
        <v>9776</v>
      </c>
      <c r="S1104" t="s">
        <v>9780</v>
      </c>
      <c r="T1104" t="s">
        <v>9781</v>
      </c>
    </row>
    <row r="1105" spans="1:20" x14ac:dyDescent="0.25">
      <c r="A1105" t="s">
        <v>1888</v>
      </c>
      <c r="B1105" t="s">
        <v>1889</v>
      </c>
      <c r="C1105" t="s">
        <v>13075</v>
      </c>
      <c r="D1105" t="s">
        <v>13091</v>
      </c>
      <c r="E1105" t="s">
        <v>13092</v>
      </c>
      <c r="F1105" t="s">
        <v>13095</v>
      </c>
      <c r="G1105" s="17">
        <v>299</v>
      </c>
      <c r="H1105" s="17">
        <v>999</v>
      </c>
      <c r="I1105" s="8">
        <v>0.7</v>
      </c>
      <c r="J1105" s="8" t="str">
        <f t="shared" si="101"/>
        <v>Yes</v>
      </c>
      <c r="K1105" s="9">
        <v>3.8</v>
      </c>
      <c r="L1105" s="9">
        <v>4</v>
      </c>
      <c r="M1105" s="9">
        <f t="shared" si="104"/>
        <v>3.7473684210526326</v>
      </c>
      <c r="N1105" s="4">
        <v>928</v>
      </c>
      <c r="O1105" s="4">
        <f t="shared" si="102"/>
        <v>11.122248359807756</v>
      </c>
      <c r="P1105" s="18">
        <f t="shared" si="103"/>
        <v>277472</v>
      </c>
      <c r="Q1105" s="15" t="str" cm="1">
        <f t="array" ref="Q1105">_xlfn.IFS(G1105&lt;200,"&lt;₹200",G1105&lt;=500,"₹200-₹500",G1105&gt;500,"&gt;₹500")</f>
        <v>₹200-₹500</v>
      </c>
      <c r="R1105" t="s">
        <v>1890</v>
      </c>
      <c r="S1105" t="s">
        <v>1894</v>
      </c>
      <c r="T1105" t="s">
        <v>1895</v>
      </c>
    </row>
    <row r="1106" spans="1:20" x14ac:dyDescent="0.25">
      <c r="A1106" t="s">
        <v>1704</v>
      </c>
      <c r="B1106" t="s">
        <v>1705</v>
      </c>
      <c r="C1106" t="s">
        <v>13084</v>
      </c>
      <c r="D1106" t="s">
        <v>13085</v>
      </c>
      <c r="E1106" t="s">
        <v>13086</v>
      </c>
      <c r="F1106" t="s">
        <v>13087</v>
      </c>
      <c r="G1106" s="17">
        <v>320</v>
      </c>
      <c r="H1106" s="17">
        <v>599</v>
      </c>
      <c r="I1106" s="8">
        <v>0.47</v>
      </c>
      <c r="J1106" s="8" t="str">
        <f t="shared" si="101"/>
        <v>No</v>
      </c>
      <c r="K1106" s="9">
        <v>4.0999999999999996</v>
      </c>
      <c r="L1106" s="9">
        <v>4</v>
      </c>
      <c r="M1106" s="9">
        <f t="shared" si="104"/>
        <v>4.1314285714285717</v>
      </c>
      <c r="N1106" s="4">
        <v>491</v>
      </c>
      <c r="O1106" s="4">
        <f t="shared" si="102"/>
        <v>11.121661538861723</v>
      </c>
      <c r="P1106" s="18">
        <f t="shared" si="103"/>
        <v>157120</v>
      </c>
      <c r="Q1106" s="15" t="str" cm="1">
        <f t="array" ref="Q1106">_xlfn.IFS(G1106&lt;200,"&lt;₹200",G1106&lt;=500,"₹200-₹500",G1106&gt;500,"&gt;₹500")</f>
        <v>₹200-₹500</v>
      </c>
      <c r="R1106" t="s">
        <v>1706</v>
      </c>
      <c r="S1106" t="s">
        <v>1710</v>
      </c>
      <c r="T1106" t="s">
        <v>1711</v>
      </c>
    </row>
    <row r="1107" spans="1:20" x14ac:dyDescent="0.25">
      <c r="A1107" t="s">
        <v>4239</v>
      </c>
      <c r="B1107" t="s">
        <v>4240</v>
      </c>
      <c r="C1107" t="s">
        <v>13075</v>
      </c>
      <c r="D1107" t="s">
        <v>13111</v>
      </c>
      <c r="E1107" t="s">
        <v>13112</v>
      </c>
      <c r="F1107" t="s">
        <v>13112</v>
      </c>
      <c r="G1107" s="17">
        <v>4999</v>
      </c>
      <c r="H1107" s="17">
        <v>6999</v>
      </c>
      <c r="I1107" s="8">
        <v>0.28999999999999998</v>
      </c>
      <c r="J1107" s="8" t="str">
        <f t="shared" si="101"/>
        <v>No</v>
      </c>
      <c r="K1107" s="9">
        <v>3.8</v>
      </c>
      <c r="L1107" s="9">
        <v>4</v>
      </c>
      <c r="M1107" s="9">
        <f t="shared" si="104"/>
        <v>3.8454545454545452</v>
      </c>
      <c r="N1107" s="4">
        <v>758</v>
      </c>
      <c r="O1107" s="4">
        <f t="shared" si="102"/>
        <v>11.075838829125345</v>
      </c>
      <c r="P1107" s="18">
        <f t="shared" si="103"/>
        <v>3789242</v>
      </c>
      <c r="Q1107" s="15" t="str" cm="1">
        <f t="array" ref="Q1107">_xlfn.IFS(G1107&lt;200,"&lt;₹200",G1107&lt;=500,"₹200-₹500",G1107&gt;500,"&gt;₹500")</f>
        <v>&gt;₹500</v>
      </c>
      <c r="R1107" t="s">
        <v>4241</v>
      </c>
      <c r="S1107" t="s">
        <v>4245</v>
      </c>
      <c r="T1107" t="s">
        <v>4246</v>
      </c>
    </row>
    <row r="1108" spans="1:20" x14ac:dyDescent="0.25">
      <c r="A1108" t="s">
        <v>11666</v>
      </c>
      <c r="B1108" t="s">
        <v>11667</v>
      </c>
      <c r="C1108" t="s">
        <v>13156</v>
      </c>
      <c r="D1108" t="s">
        <v>13247</v>
      </c>
      <c r="E1108" t="s">
        <v>13254</v>
      </c>
      <c r="F1108" t="s">
        <v>13255</v>
      </c>
      <c r="G1108" s="17">
        <v>2575</v>
      </c>
      <c r="H1108" s="17">
        <v>6700</v>
      </c>
      <c r="I1108" s="8">
        <v>0.62</v>
      </c>
      <c r="J1108" s="8" t="str">
        <f t="shared" si="101"/>
        <v>Yes</v>
      </c>
      <c r="K1108" s="9">
        <v>4.2</v>
      </c>
      <c r="L1108" s="9">
        <v>4</v>
      </c>
      <c r="M1108" s="9">
        <f>AVERAGEIF(F1108:F2458,F1108,K1108:K2458)</f>
        <v>3.973333333333334</v>
      </c>
      <c r="N1108" s="4">
        <v>611</v>
      </c>
      <c r="O1108" s="4">
        <f t="shared" si="102"/>
        <v>11.072692317325032</v>
      </c>
      <c r="P1108" s="18">
        <f t="shared" si="103"/>
        <v>1573325</v>
      </c>
      <c r="Q1108" s="15" t="str" cm="1">
        <f t="array" ref="Q1108">_xlfn.IFS(G1108&lt;200,"&lt;₹200",G1108&lt;=500,"₹200-₹500",G1108&gt;500,"&gt;₹500")</f>
        <v>&gt;₹500</v>
      </c>
      <c r="R1108" t="s">
        <v>11668</v>
      </c>
      <c r="S1108" t="s">
        <v>11672</v>
      </c>
      <c r="T1108" t="s">
        <v>11673</v>
      </c>
    </row>
    <row r="1109" spans="1:20" x14ac:dyDescent="0.25">
      <c r="A1109" t="s">
        <v>2089</v>
      </c>
      <c r="B1109" t="s">
        <v>2090</v>
      </c>
      <c r="C1109" t="s">
        <v>13084</v>
      </c>
      <c r="D1109" t="s">
        <v>13085</v>
      </c>
      <c r="E1109" t="s">
        <v>13086</v>
      </c>
      <c r="F1109" t="s">
        <v>13087</v>
      </c>
      <c r="G1109" s="17">
        <v>599</v>
      </c>
      <c r="H1109" s="17">
        <v>849</v>
      </c>
      <c r="I1109" s="8">
        <v>0.28999999999999998</v>
      </c>
      <c r="J1109" s="8" t="str">
        <f t="shared" si="101"/>
        <v>No</v>
      </c>
      <c r="K1109" s="9">
        <v>4.5</v>
      </c>
      <c r="L1109" s="9">
        <v>5</v>
      </c>
      <c r="M1109" s="9">
        <f t="shared" ref="M1109:M1114" si="105">AVERAGEIF(F1109:F2458,F1109,K1109:K2458)</f>
        <v>4.132352941176471</v>
      </c>
      <c r="N1109" s="4">
        <v>474</v>
      </c>
      <c r="O1109" s="4">
        <f t="shared" si="102"/>
        <v>11.061042710361582</v>
      </c>
      <c r="P1109" s="18">
        <f t="shared" si="103"/>
        <v>283926</v>
      </c>
      <c r="Q1109" s="15" t="str" cm="1">
        <f t="array" ref="Q1109">_xlfn.IFS(G1109&lt;200,"&lt;₹200",G1109&lt;=500,"₹200-₹500",G1109&gt;500,"&gt;₹500")</f>
        <v>&gt;₹500</v>
      </c>
      <c r="R1109" t="s">
        <v>1468</v>
      </c>
      <c r="S1109" t="s">
        <v>2094</v>
      </c>
      <c r="T1109" t="s">
        <v>2095</v>
      </c>
    </row>
    <row r="1110" spans="1:20" x14ac:dyDescent="0.25">
      <c r="A1110" t="s">
        <v>10651</v>
      </c>
      <c r="B1110" t="s">
        <v>10652</v>
      </c>
      <c r="C1110" t="s">
        <v>13156</v>
      </c>
      <c r="D1110" t="s">
        <v>13250</v>
      </c>
      <c r="E1110" t="s">
        <v>13263</v>
      </c>
      <c r="F1110" t="s">
        <v>13264</v>
      </c>
      <c r="G1110" s="17">
        <v>2599</v>
      </c>
      <c r="H1110" s="17">
        <v>4560</v>
      </c>
      <c r="I1110" s="8">
        <v>0.43</v>
      </c>
      <c r="J1110" s="8" t="str">
        <f t="shared" si="101"/>
        <v>No</v>
      </c>
      <c r="K1110" s="9">
        <v>4.4000000000000004</v>
      </c>
      <c r="L1110" s="9">
        <v>4</v>
      </c>
      <c r="M1110" s="9">
        <f t="shared" si="105"/>
        <v>3.933333333333334</v>
      </c>
      <c r="N1110" s="4">
        <v>646</v>
      </c>
      <c r="O1110" s="4">
        <f t="shared" si="102"/>
        <v>11.056223503963558</v>
      </c>
      <c r="P1110" s="18">
        <f t="shared" si="103"/>
        <v>1678954</v>
      </c>
      <c r="Q1110" s="15" t="str" cm="1">
        <f t="array" ref="Q1110">_xlfn.IFS(G1110&lt;200,"&lt;₹200",G1110&lt;=500,"₹200-₹500",G1110&gt;500,"&gt;₹500")</f>
        <v>&gt;₹500</v>
      </c>
      <c r="R1110" t="s">
        <v>10653</v>
      </c>
      <c r="S1110" t="s">
        <v>10657</v>
      </c>
      <c r="T1110" t="s">
        <v>10658</v>
      </c>
    </row>
    <row r="1111" spans="1:20" x14ac:dyDescent="0.25">
      <c r="A1111" t="s">
        <v>7952</v>
      </c>
      <c r="B1111" t="s">
        <v>7953</v>
      </c>
      <c r="C1111" t="s">
        <v>13152</v>
      </c>
      <c r="D1111" t="s">
        <v>13153</v>
      </c>
      <c r="E1111" t="s">
        <v>13154</v>
      </c>
      <c r="F1111" t="s">
        <v>13155</v>
      </c>
      <c r="G1111" s="17">
        <v>300</v>
      </c>
      <c r="H1111" s="17">
        <v>300</v>
      </c>
      <c r="I1111" s="8">
        <v>0</v>
      </c>
      <c r="J1111" s="8" t="str">
        <f t="shared" si="101"/>
        <v>No</v>
      </c>
      <c r="K1111" s="9">
        <v>4.2</v>
      </c>
      <c r="L1111" s="9">
        <v>4</v>
      </c>
      <c r="M1111" s="9">
        <f t="shared" si="105"/>
        <v>4.2</v>
      </c>
      <c r="N1111" s="4">
        <v>419</v>
      </c>
      <c r="O1111" s="4">
        <f t="shared" si="102"/>
        <v>11.017647019671182</v>
      </c>
      <c r="P1111" s="18">
        <f t="shared" si="103"/>
        <v>125700</v>
      </c>
      <c r="Q1111" s="15" t="str" cm="1">
        <f t="array" ref="Q1111">_xlfn.IFS(G1111&lt;200,"&lt;₹200",G1111&lt;=500,"₹200-₹500",G1111&gt;500,"&gt;₹500")</f>
        <v>₹200-₹500</v>
      </c>
      <c r="R1111" t="s">
        <v>7954</v>
      </c>
      <c r="S1111" t="s">
        <v>7958</v>
      </c>
      <c r="T1111" t="s">
        <v>7959</v>
      </c>
    </row>
    <row r="1112" spans="1:20" x14ac:dyDescent="0.25">
      <c r="A1112" t="s">
        <v>1560</v>
      </c>
      <c r="B1112" t="s">
        <v>1561</v>
      </c>
      <c r="C1112" t="s">
        <v>13084</v>
      </c>
      <c r="D1112" t="s">
        <v>13088</v>
      </c>
      <c r="E1112" t="s">
        <v>13089</v>
      </c>
      <c r="F1112" t="s">
        <v>13090</v>
      </c>
      <c r="G1112" s="17">
        <v>199</v>
      </c>
      <c r="H1112" s="17">
        <v>499</v>
      </c>
      <c r="I1112" s="8">
        <v>0.6</v>
      </c>
      <c r="J1112" s="8" t="str">
        <f t="shared" si="101"/>
        <v>Yes</v>
      </c>
      <c r="K1112" s="9">
        <v>3.7</v>
      </c>
      <c r="L1112" s="9">
        <v>4</v>
      </c>
      <c r="M1112" s="9">
        <f t="shared" si="105"/>
        <v>3.95</v>
      </c>
      <c r="N1112" s="4">
        <v>612</v>
      </c>
      <c r="O1112" s="4">
        <f t="shared" si="102"/>
        <v>11.01046887434774</v>
      </c>
      <c r="P1112" s="18">
        <f t="shared" si="103"/>
        <v>121788</v>
      </c>
      <c r="Q1112" s="15" t="str" cm="1">
        <f t="array" ref="Q1112">_xlfn.IFS(G1112&lt;200,"&lt;₹200",G1112&lt;=500,"₹200-₹500",G1112&gt;500,"&gt;₹500")</f>
        <v>&lt;₹200</v>
      </c>
      <c r="R1112" t="s">
        <v>1562</v>
      </c>
      <c r="S1112" t="s">
        <v>1566</v>
      </c>
      <c r="T1112" t="s">
        <v>1567</v>
      </c>
    </row>
    <row r="1113" spans="1:20" x14ac:dyDescent="0.25">
      <c r="A1113" t="s">
        <v>9100</v>
      </c>
      <c r="B1113" t="s">
        <v>9101</v>
      </c>
      <c r="C1113" t="s">
        <v>13156</v>
      </c>
      <c r="D1113" t="s">
        <v>13247</v>
      </c>
      <c r="E1113" t="s">
        <v>13254</v>
      </c>
      <c r="F1113" t="s">
        <v>13255</v>
      </c>
      <c r="G1113" s="17">
        <v>1099</v>
      </c>
      <c r="H1113" s="17">
        <v>1999</v>
      </c>
      <c r="I1113" s="8">
        <v>0.45</v>
      </c>
      <c r="J1113" s="8" t="str">
        <f t="shared" si="101"/>
        <v>No</v>
      </c>
      <c r="K1113" s="9">
        <v>4</v>
      </c>
      <c r="L1113" s="9">
        <v>4</v>
      </c>
      <c r="M1113" s="9">
        <f t="shared" si="105"/>
        <v>3.9571428571428577</v>
      </c>
      <c r="N1113" s="4">
        <v>604</v>
      </c>
      <c r="O1113" s="4">
        <f t="shared" si="102"/>
        <v>11.007803411124772</v>
      </c>
      <c r="P1113" s="18">
        <f t="shared" si="103"/>
        <v>663796</v>
      </c>
      <c r="Q1113" s="15" t="str" cm="1">
        <f t="array" ref="Q1113">_xlfn.IFS(G1113&lt;200,"&lt;₹200",G1113&lt;=500,"₹200-₹500",G1113&gt;500,"&gt;₹500")</f>
        <v>&gt;₹500</v>
      </c>
      <c r="R1113" t="s">
        <v>9102</v>
      </c>
      <c r="S1113" t="s">
        <v>9106</v>
      </c>
      <c r="T1113" t="s">
        <v>9107</v>
      </c>
    </row>
    <row r="1114" spans="1:20" x14ac:dyDescent="0.25">
      <c r="A1114" t="s">
        <v>4701</v>
      </c>
      <c r="B1114" t="s">
        <v>4702</v>
      </c>
      <c r="C1114" t="s">
        <v>13075</v>
      </c>
      <c r="D1114" t="s">
        <v>13113</v>
      </c>
      <c r="E1114" t="s">
        <v>13114</v>
      </c>
      <c r="F1114" t="s">
        <v>13127</v>
      </c>
      <c r="G1114" s="17">
        <v>1799</v>
      </c>
      <c r="H1114" s="17">
        <v>3999</v>
      </c>
      <c r="I1114" s="8">
        <v>0.55000000000000004</v>
      </c>
      <c r="J1114" s="8" t="str">
        <f t="shared" si="101"/>
        <v>Yes</v>
      </c>
      <c r="K1114" s="9">
        <v>4.5999999999999996</v>
      </c>
      <c r="L1114" s="9">
        <v>5</v>
      </c>
      <c r="M1114" s="9">
        <f t="shared" si="105"/>
        <v>4.5999999999999996</v>
      </c>
      <c r="N1114" s="4">
        <v>245</v>
      </c>
      <c r="O1114" s="4">
        <f t="shared" si="102"/>
        <v>10.998301492675544</v>
      </c>
      <c r="P1114" s="18">
        <f t="shared" si="103"/>
        <v>440755</v>
      </c>
      <c r="Q1114" s="15" t="str" cm="1">
        <f t="array" ref="Q1114">_xlfn.IFS(G1114&lt;200,"&lt;₹200",G1114&lt;=500,"₹200-₹500",G1114&gt;500,"&gt;₹500")</f>
        <v>&gt;₹500</v>
      </c>
      <c r="R1114" t="s">
        <v>4703</v>
      </c>
      <c r="S1114" t="s">
        <v>4707</v>
      </c>
      <c r="T1114" t="s">
        <v>4708</v>
      </c>
    </row>
    <row r="1115" spans="1:20" x14ac:dyDescent="0.25">
      <c r="A1115" t="s">
        <v>11506</v>
      </c>
      <c r="B1115" t="s">
        <v>11507</v>
      </c>
      <c r="C1115" t="s">
        <v>13156</v>
      </c>
      <c r="D1115" t="s">
        <v>13247</v>
      </c>
      <c r="E1115" t="s">
        <v>13248</v>
      </c>
      <c r="F1115" t="s">
        <v>13305</v>
      </c>
      <c r="G1115" s="17">
        <v>499</v>
      </c>
      <c r="H1115" s="17">
        <v>2199</v>
      </c>
      <c r="I1115" s="8">
        <v>0.77</v>
      </c>
      <c r="J1115" s="8" t="str">
        <f t="shared" si="101"/>
        <v>Yes</v>
      </c>
      <c r="K1115" s="9">
        <v>3.1</v>
      </c>
      <c r="L1115" s="9">
        <v>3</v>
      </c>
      <c r="M1115" s="9">
        <f>AVERAGEIF(F1115:F2465,F1115,K1115:K2465)</f>
        <v>3.1</v>
      </c>
      <c r="N1115" s="4">
        <v>3527</v>
      </c>
      <c r="O1115" s="4">
        <f t="shared" si="102"/>
        <v>10.997338587025324</v>
      </c>
      <c r="P1115" s="18">
        <f t="shared" si="103"/>
        <v>1759973</v>
      </c>
      <c r="Q1115" s="15" t="str" cm="1">
        <f t="array" ref="Q1115">_xlfn.IFS(G1115&lt;200,"&lt;₹200",G1115&lt;=500,"₹200-₹500",G1115&gt;500,"&gt;₹500")</f>
        <v>₹200-₹500</v>
      </c>
      <c r="R1115" t="s">
        <v>11508</v>
      </c>
      <c r="S1115" t="s">
        <v>11512</v>
      </c>
      <c r="T1115" t="s">
        <v>11513</v>
      </c>
    </row>
    <row r="1116" spans="1:20" x14ac:dyDescent="0.25">
      <c r="A1116" t="s">
        <v>11596</v>
      </c>
      <c r="B1116" t="s">
        <v>11597</v>
      </c>
      <c r="C1116" t="s">
        <v>13156</v>
      </c>
      <c r="D1116" t="s">
        <v>13247</v>
      </c>
      <c r="E1116" t="s">
        <v>13254</v>
      </c>
      <c r="F1116" t="s">
        <v>13272</v>
      </c>
      <c r="G1116" s="17">
        <v>1799</v>
      </c>
      <c r="H1116" s="17">
        <v>3295</v>
      </c>
      <c r="I1116" s="8">
        <v>0.45</v>
      </c>
      <c r="J1116" s="8" t="str">
        <f t="shared" si="101"/>
        <v>No</v>
      </c>
      <c r="K1116" s="9">
        <v>3.8</v>
      </c>
      <c r="L1116" s="9">
        <v>4</v>
      </c>
      <c r="M1116" s="9">
        <f>AVERAGEIF(F1116:F2466,F1116,K1116:K2466)</f>
        <v>3.875</v>
      </c>
      <c r="N1116" s="4">
        <v>687</v>
      </c>
      <c r="O1116" s="4">
        <f t="shared" si="102"/>
        <v>10.995655198162606</v>
      </c>
      <c r="P1116" s="18">
        <f t="shared" si="103"/>
        <v>1235913</v>
      </c>
      <c r="Q1116" s="15" t="str" cm="1">
        <f t="array" ref="Q1116">_xlfn.IFS(G1116&lt;200,"&lt;₹200",G1116&lt;=500,"₹200-₹500",G1116&gt;500,"&gt;₹500")</f>
        <v>&gt;₹500</v>
      </c>
      <c r="R1116" t="s">
        <v>11598</v>
      </c>
      <c r="S1116" t="s">
        <v>11602</v>
      </c>
      <c r="T1116" t="s">
        <v>11603</v>
      </c>
    </row>
    <row r="1117" spans="1:20" x14ac:dyDescent="0.25">
      <c r="A1117" t="s">
        <v>7429</v>
      </c>
      <c r="B1117" t="s">
        <v>7430</v>
      </c>
      <c r="C1117" t="s">
        <v>13084</v>
      </c>
      <c r="D1117" t="s">
        <v>13085</v>
      </c>
      <c r="E1117" t="s">
        <v>13136</v>
      </c>
      <c r="F1117" t="s">
        <v>13144</v>
      </c>
      <c r="G1117" s="17">
        <v>499</v>
      </c>
      <c r="H1117" s="17">
        <v>1299</v>
      </c>
      <c r="I1117" s="8">
        <v>0.62</v>
      </c>
      <c r="J1117" s="8" t="str">
        <f t="shared" si="101"/>
        <v>Yes</v>
      </c>
      <c r="K1117" s="9">
        <v>4.5</v>
      </c>
      <c r="L1117" s="9">
        <v>5</v>
      </c>
      <c r="M1117" s="9">
        <f>AVERAGEIF(F1117:F2466,F1117,K1117:K2466)</f>
        <v>4.166666666666667</v>
      </c>
      <c r="N1117" s="4">
        <v>434</v>
      </c>
      <c r="O1117" s="4">
        <f t="shared" si="102"/>
        <v>10.993705237310991</v>
      </c>
      <c r="P1117" s="18">
        <f t="shared" si="103"/>
        <v>216566</v>
      </c>
      <c r="Q1117" s="15" t="str" cm="1">
        <f t="array" ref="Q1117">_xlfn.IFS(G1117&lt;200,"&lt;₹200",G1117&lt;=500,"₹200-₹500",G1117&gt;500,"&gt;₹500")</f>
        <v>₹200-₹500</v>
      </c>
      <c r="R1117" t="s">
        <v>7431</v>
      </c>
      <c r="S1117" t="s">
        <v>7435</v>
      </c>
      <c r="T1117" t="s">
        <v>7436</v>
      </c>
    </row>
    <row r="1118" spans="1:20" x14ac:dyDescent="0.25">
      <c r="A1118" t="s">
        <v>9814</v>
      </c>
      <c r="B1118" t="s">
        <v>9815</v>
      </c>
      <c r="C1118" t="s">
        <v>13156</v>
      </c>
      <c r="D1118" t="s">
        <v>13247</v>
      </c>
      <c r="E1118" t="s">
        <v>13248</v>
      </c>
      <c r="F1118" t="s">
        <v>13261</v>
      </c>
      <c r="G1118" s="17">
        <v>2799</v>
      </c>
      <c r="H1118" s="17">
        <v>3499</v>
      </c>
      <c r="I1118" s="8">
        <v>0.2</v>
      </c>
      <c r="J1118" s="8" t="str">
        <f t="shared" si="101"/>
        <v>No</v>
      </c>
      <c r="K1118" s="9">
        <v>4.5</v>
      </c>
      <c r="L1118" s="9">
        <v>5</v>
      </c>
      <c r="M1118" s="9">
        <f>AVERAGEIF(F1118:F2467,F1118,K1118:K2467)</f>
        <v>4.0125000000000002</v>
      </c>
      <c r="N1118" s="4">
        <v>546</v>
      </c>
      <c r="O1118" s="4">
        <f t="shared" si="102"/>
        <v>10.986174146912893</v>
      </c>
      <c r="P1118" s="18">
        <f t="shared" si="103"/>
        <v>1528254</v>
      </c>
      <c r="Q1118" s="15" t="str" cm="1">
        <f t="array" ref="Q1118">_xlfn.IFS(G1118&lt;200,"&lt;₹200",G1118&lt;=500,"₹200-₹500",G1118&gt;500,"&gt;₹500")</f>
        <v>&gt;₹500</v>
      </c>
      <c r="R1118" t="s">
        <v>9816</v>
      </c>
      <c r="S1118" t="s">
        <v>9820</v>
      </c>
      <c r="T1118" t="s">
        <v>9821</v>
      </c>
    </row>
    <row r="1119" spans="1:20" x14ac:dyDescent="0.25">
      <c r="A1119" t="s">
        <v>386</v>
      </c>
      <c r="B1119" t="s">
        <v>387</v>
      </c>
      <c r="C1119" t="s">
        <v>13084</v>
      </c>
      <c r="D1119" t="s">
        <v>13085</v>
      </c>
      <c r="E1119" t="s">
        <v>13086</v>
      </c>
      <c r="F1119" t="s">
        <v>13087</v>
      </c>
      <c r="G1119" s="17">
        <v>970</v>
      </c>
      <c r="H1119" s="17">
        <v>1999</v>
      </c>
      <c r="I1119" s="8">
        <v>0.51</v>
      </c>
      <c r="J1119" s="8" t="str">
        <f t="shared" si="101"/>
        <v>Yes</v>
      </c>
      <c r="K1119" s="9">
        <v>4.2</v>
      </c>
      <c r="L1119" s="9">
        <v>4</v>
      </c>
      <c r="M1119" s="9">
        <f>AVERAGEIF(F1119:F2468,F1119,K1119:K2468)</f>
        <v>4.1212121212121211</v>
      </c>
      <c r="N1119" s="4">
        <v>462</v>
      </c>
      <c r="O1119" s="4">
        <f t="shared" si="102"/>
        <v>10.985424690255808</v>
      </c>
      <c r="P1119" s="18">
        <f t="shared" si="103"/>
        <v>448140</v>
      </c>
      <c r="Q1119" s="15" t="str" cm="1">
        <f t="array" ref="Q1119">_xlfn.IFS(G1119&lt;200,"&lt;₹200",G1119&lt;=500,"₹200-₹500",G1119&gt;500,"&gt;₹500")</f>
        <v>&gt;₹500</v>
      </c>
      <c r="R1119" t="s">
        <v>388</v>
      </c>
      <c r="S1119" t="s">
        <v>392</v>
      </c>
      <c r="T1119" t="s">
        <v>393</v>
      </c>
    </row>
    <row r="1120" spans="1:20" x14ac:dyDescent="0.25">
      <c r="A1120" t="s">
        <v>12532</v>
      </c>
      <c r="B1120" t="s">
        <v>12533</v>
      </c>
      <c r="C1120" t="s">
        <v>13156</v>
      </c>
      <c r="D1120" t="s">
        <v>13247</v>
      </c>
      <c r="E1120" t="s">
        <v>13287</v>
      </c>
      <c r="F1120" t="s">
        <v>13297</v>
      </c>
      <c r="G1120" s="17">
        <v>4999</v>
      </c>
      <c r="H1120" s="17">
        <v>24999</v>
      </c>
      <c r="I1120" s="8">
        <v>0.8</v>
      </c>
      <c r="J1120" s="8" t="str">
        <f t="shared" si="101"/>
        <v>Yes</v>
      </c>
      <c r="K1120" s="9">
        <v>4.5</v>
      </c>
      <c r="L1120" s="9">
        <v>5</v>
      </c>
      <c r="M1120" s="9">
        <f>AVERAGEIF(F1120:F2470,F1120,K1120:K2470)</f>
        <v>4.4666666666666659</v>
      </c>
      <c r="N1120" s="4">
        <v>287</v>
      </c>
      <c r="O1120" s="4">
        <f t="shared" si="102"/>
        <v>10.985286445324563</v>
      </c>
      <c r="P1120" s="18">
        <f t="shared" si="103"/>
        <v>1434713</v>
      </c>
      <c r="Q1120" s="15" t="str" cm="1">
        <f t="array" ref="Q1120">_xlfn.IFS(G1120&lt;200,"&lt;₹200",G1120&lt;=500,"₹200-₹500",G1120&gt;500,"&gt;₹500")</f>
        <v>&gt;₹500</v>
      </c>
      <c r="R1120" t="s">
        <v>12534</v>
      </c>
      <c r="S1120" t="s">
        <v>12538</v>
      </c>
      <c r="T1120" t="s">
        <v>12539</v>
      </c>
    </row>
    <row r="1121" spans="1:20" x14ac:dyDescent="0.25">
      <c r="A1121" t="s">
        <v>1784</v>
      </c>
      <c r="B1121" t="s">
        <v>1785</v>
      </c>
      <c r="C1121" t="s">
        <v>13075</v>
      </c>
      <c r="D1121" t="s">
        <v>13091</v>
      </c>
      <c r="E1121" t="s">
        <v>13092</v>
      </c>
      <c r="F1121" t="s">
        <v>13095</v>
      </c>
      <c r="G1121" s="17">
        <v>349</v>
      </c>
      <c r="H1121" s="17">
        <v>999</v>
      </c>
      <c r="I1121" s="8">
        <v>0.65</v>
      </c>
      <c r="J1121" s="8" t="str">
        <f t="shared" si="101"/>
        <v>Yes</v>
      </c>
      <c r="K1121" s="9">
        <v>4</v>
      </c>
      <c r="L1121" s="9">
        <v>4</v>
      </c>
      <c r="M1121" s="9">
        <f>AVERAGEIF(F1121:F2470,F1121,K1121:K2470)</f>
        <v>3.7459459459459468</v>
      </c>
      <c r="N1121" s="4">
        <v>839</v>
      </c>
      <c r="O1121" s="4">
        <f t="shared" si="102"/>
        <v>10.954192136437213</v>
      </c>
      <c r="P1121" s="18">
        <f t="shared" si="103"/>
        <v>292811</v>
      </c>
      <c r="Q1121" s="15" t="str" cm="1">
        <f t="array" ref="Q1121">_xlfn.IFS(G1121&lt;200,"&lt;₹200",G1121&lt;=500,"₹200-₹500",G1121&gt;500,"&gt;₹500")</f>
        <v>₹200-₹500</v>
      </c>
      <c r="R1121" t="s">
        <v>1786</v>
      </c>
      <c r="S1121" t="s">
        <v>1790</v>
      </c>
      <c r="T1121" t="s">
        <v>1791</v>
      </c>
    </row>
    <row r="1122" spans="1:20" x14ac:dyDescent="0.25">
      <c r="A1122" t="s">
        <v>4609</v>
      </c>
      <c r="B1122" t="s">
        <v>4610</v>
      </c>
      <c r="C1122" t="s">
        <v>13075</v>
      </c>
      <c r="D1122" t="s">
        <v>13113</v>
      </c>
      <c r="E1122" t="s">
        <v>13114</v>
      </c>
      <c r="F1122" t="s">
        <v>13138</v>
      </c>
      <c r="G1122" s="17">
        <v>99</v>
      </c>
      <c r="H1122" s="17">
        <v>999</v>
      </c>
      <c r="I1122" s="8">
        <v>0.9</v>
      </c>
      <c r="J1122" s="8" t="str">
        <f t="shared" si="101"/>
        <v>Yes</v>
      </c>
      <c r="K1122" s="9">
        <v>4.4000000000000004</v>
      </c>
      <c r="L1122" s="9">
        <v>4</v>
      </c>
      <c r="M1122" s="9">
        <f>AVERAGEIF(F1122:F2471,F1122,K1122:K2471)</f>
        <v>4.4000000000000004</v>
      </c>
      <c r="N1122" s="4">
        <v>305</v>
      </c>
      <c r="O1122" s="4">
        <f t="shared" si="102"/>
        <v>10.937174276518954</v>
      </c>
      <c r="P1122" s="18">
        <f t="shared" si="103"/>
        <v>30195</v>
      </c>
      <c r="Q1122" s="15" t="str" cm="1">
        <f t="array" ref="Q1122">_xlfn.IFS(G1122&lt;200,"&lt;₹200",G1122&lt;=500,"₹200-₹500",G1122&gt;500,"&gt;₹500")</f>
        <v>&lt;₹200</v>
      </c>
      <c r="R1122" t="s">
        <v>4612</v>
      </c>
      <c r="S1122" t="s">
        <v>4616</v>
      </c>
      <c r="T1122" t="s">
        <v>4617</v>
      </c>
    </row>
    <row r="1123" spans="1:20" x14ac:dyDescent="0.25">
      <c r="A1123" t="s">
        <v>621</v>
      </c>
      <c r="B1123" t="s">
        <v>622</v>
      </c>
      <c r="C1123" t="s">
        <v>13084</v>
      </c>
      <c r="D1123" t="s">
        <v>13085</v>
      </c>
      <c r="E1123" t="s">
        <v>13086</v>
      </c>
      <c r="F1123" t="s">
        <v>13087</v>
      </c>
      <c r="G1123" s="17">
        <v>263</v>
      </c>
      <c r="H1123" s="17">
        <v>699</v>
      </c>
      <c r="I1123" s="8">
        <v>0.62</v>
      </c>
      <c r="J1123" s="8" t="str">
        <f t="shared" si="101"/>
        <v>Yes</v>
      </c>
      <c r="K1123" s="9">
        <v>4.0999999999999996</v>
      </c>
      <c r="L1123" s="9">
        <v>4</v>
      </c>
      <c r="M1123" s="9">
        <f>AVERAGEIF(F1123:F2472,F1123,K1123:K2472)</f>
        <v>4.1187500000000004</v>
      </c>
      <c r="N1123" s="4">
        <v>450</v>
      </c>
      <c r="O1123" s="4">
        <f t="shared" si="102"/>
        <v>10.93188963185985</v>
      </c>
      <c r="P1123" s="18">
        <f t="shared" si="103"/>
        <v>118350</v>
      </c>
      <c r="Q1123" s="15" t="str" cm="1">
        <f t="array" ref="Q1123">_xlfn.IFS(G1123&lt;200,"&lt;₹200",G1123&lt;=500,"₹200-₹500",G1123&gt;500,"&gt;₹500")</f>
        <v>₹200-₹500</v>
      </c>
      <c r="R1123" t="s">
        <v>623</v>
      </c>
      <c r="S1123" t="s">
        <v>627</v>
      </c>
      <c r="T1123" t="s">
        <v>628</v>
      </c>
    </row>
    <row r="1124" spans="1:20" x14ac:dyDescent="0.25">
      <c r="A1124" t="s">
        <v>4551</v>
      </c>
      <c r="B1124" t="s">
        <v>4552</v>
      </c>
      <c r="C1124" t="s">
        <v>13075</v>
      </c>
      <c r="D1124" t="s">
        <v>13111</v>
      </c>
      <c r="E1124" t="s">
        <v>13112</v>
      </c>
      <c r="F1124" t="s">
        <v>13112</v>
      </c>
      <c r="G1124" s="17">
        <v>899</v>
      </c>
      <c r="H1124" s="17">
        <v>3499</v>
      </c>
      <c r="I1124" s="8">
        <v>0.74</v>
      </c>
      <c r="J1124" s="8" t="str">
        <f t="shared" si="101"/>
        <v>Yes</v>
      </c>
      <c r="K1124" s="9">
        <v>3</v>
      </c>
      <c r="L1124" s="9">
        <v>3</v>
      </c>
      <c r="M1124" s="9">
        <f>AVERAGEIF(F1124:F2473,F1124,K1124:K2473)</f>
        <v>3.85</v>
      </c>
      <c r="N1124" s="4">
        <v>681</v>
      </c>
      <c r="O1124" s="4">
        <f t="shared" si="102"/>
        <v>10.910069842427443</v>
      </c>
      <c r="P1124" s="18">
        <f t="shared" si="103"/>
        <v>612219</v>
      </c>
      <c r="Q1124" s="15" t="str" cm="1">
        <f t="array" ref="Q1124">_xlfn.IFS(G1124&lt;200,"&lt;₹200",G1124&lt;=500,"₹200-₹500",G1124&gt;500,"&gt;₹500")</f>
        <v>&gt;₹500</v>
      </c>
      <c r="R1124" t="s">
        <v>4553</v>
      </c>
      <c r="S1124" t="s">
        <v>4557</v>
      </c>
      <c r="T1124" t="s">
        <v>4558</v>
      </c>
    </row>
    <row r="1125" spans="1:20" x14ac:dyDescent="0.25">
      <c r="A1125" t="s">
        <v>12131</v>
      </c>
      <c r="B1125" t="s">
        <v>12132</v>
      </c>
      <c r="C1125" t="s">
        <v>13156</v>
      </c>
      <c r="D1125" t="s">
        <v>13247</v>
      </c>
      <c r="E1125" t="s">
        <v>13287</v>
      </c>
      <c r="F1125" t="s">
        <v>13288</v>
      </c>
      <c r="G1125" s="17">
        <v>215</v>
      </c>
      <c r="H1125" s="17">
        <v>1499</v>
      </c>
      <c r="I1125" s="8">
        <v>0.86</v>
      </c>
      <c r="J1125" s="8" t="str">
        <f t="shared" si="101"/>
        <v>Yes</v>
      </c>
      <c r="K1125" s="9">
        <v>3.9</v>
      </c>
      <c r="L1125" s="9">
        <v>4</v>
      </c>
      <c r="M1125" s="9">
        <f>AVERAGEIF(F1125:F2475,F1125,K1125:K2475)</f>
        <v>3.625</v>
      </c>
      <c r="N1125" s="4">
        <v>1004</v>
      </c>
      <c r="O1125" s="4">
        <f t="shared" si="102"/>
        <v>10.882851973867341</v>
      </c>
      <c r="P1125" s="18">
        <f t="shared" si="103"/>
        <v>215860</v>
      </c>
      <c r="Q1125" s="15" t="str" cm="1">
        <f t="array" ref="Q1125">_xlfn.IFS(G1125&lt;200,"&lt;₹200",G1125&lt;=500,"₹200-₹500",G1125&gt;500,"&gt;₹500")</f>
        <v>₹200-₹500</v>
      </c>
      <c r="R1125" t="s">
        <v>12133</v>
      </c>
      <c r="S1125" t="s">
        <v>12137</v>
      </c>
      <c r="T1125" t="s">
        <v>12138</v>
      </c>
    </row>
    <row r="1126" spans="1:20" x14ac:dyDescent="0.25">
      <c r="A1126" t="s">
        <v>11477</v>
      </c>
      <c r="B1126" t="s">
        <v>11478</v>
      </c>
      <c r="C1126" t="s">
        <v>13156</v>
      </c>
      <c r="D1126" t="s">
        <v>13250</v>
      </c>
      <c r="E1126" t="s">
        <v>13263</v>
      </c>
      <c r="F1126" t="s">
        <v>13264</v>
      </c>
      <c r="G1126" s="17">
        <v>1049</v>
      </c>
      <c r="H1126" s="17">
        <v>2499</v>
      </c>
      <c r="I1126" s="8">
        <v>0.57999999999999996</v>
      </c>
      <c r="J1126" s="8" t="str">
        <f t="shared" si="101"/>
        <v>Yes</v>
      </c>
      <c r="K1126" s="9">
        <v>3.7</v>
      </c>
      <c r="L1126" s="9">
        <v>4</v>
      </c>
      <c r="M1126" s="9">
        <f>AVERAGEIF(F1126:F2476,F1126,K1126:K2476)</f>
        <v>3.875</v>
      </c>
      <c r="N1126" s="4">
        <v>638</v>
      </c>
      <c r="O1126" s="4">
        <f t="shared" si="102"/>
        <v>10.871315825363801</v>
      </c>
      <c r="P1126" s="18">
        <f t="shared" si="103"/>
        <v>669262</v>
      </c>
      <c r="Q1126" s="15" t="str" cm="1">
        <f t="array" ref="Q1126">_xlfn.IFS(G1126&lt;200,"&lt;₹200",G1126&lt;=500,"₹200-₹500",G1126&gt;500,"&gt;₹500")</f>
        <v>&gt;₹500</v>
      </c>
      <c r="R1126" t="s">
        <v>10942</v>
      </c>
      <c r="S1126" t="s">
        <v>11482</v>
      </c>
      <c r="T1126" t="s">
        <v>11483</v>
      </c>
    </row>
    <row r="1127" spans="1:20" x14ac:dyDescent="0.25">
      <c r="A1127" t="s">
        <v>847</v>
      </c>
      <c r="B1127" t="s">
        <v>848</v>
      </c>
      <c r="C1127" t="s">
        <v>13084</v>
      </c>
      <c r="D1127" t="s">
        <v>13085</v>
      </c>
      <c r="E1127" t="s">
        <v>13086</v>
      </c>
      <c r="F1127" t="s">
        <v>13087</v>
      </c>
      <c r="G1127" s="17">
        <v>199</v>
      </c>
      <c r="H1127" s="17">
        <v>999</v>
      </c>
      <c r="I1127" s="8">
        <v>0.8</v>
      </c>
      <c r="J1127" s="8" t="str">
        <f t="shared" si="101"/>
        <v>Yes</v>
      </c>
      <c r="K1127" s="9">
        <v>4.0999999999999996</v>
      </c>
      <c r="L1127" s="9">
        <v>4</v>
      </c>
      <c r="M1127" s="9">
        <f>AVERAGEIF(F1127:F2476,F1127,K1127:K2476)</f>
        <v>4.1193548387096781</v>
      </c>
      <c r="N1127" s="4">
        <v>425</v>
      </c>
      <c r="O1127" s="4">
        <f t="shared" si="102"/>
        <v>10.83147115501346</v>
      </c>
      <c r="P1127" s="18">
        <f t="shared" si="103"/>
        <v>84575</v>
      </c>
      <c r="Q1127" s="15" t="str" cm="1">
        <f t="array" ref="Q1127">_xlfn.IFS(G1127&lt;200,"&lt;₹200",G1127&lt;=500,"₹200-₹500",G1127&gt;500,"&gt;₹500")</f>
        <v>&lt;₹200</v>
      </c>
      <c r="R1127" t="s">
        <v>849</v>
      </c>
      <c r="S1127" t="s">
        <v>853</v>
      </c>
      <c r="T1127" t="s">
        <v>854</v>
      </c>
    </row>
    <row r="1128" spans="1:20" x14ac:dyDescent="0.25">
      <c r="A1128" t="s">
        <v>11866</v>
      </c>
      <c r="B1128" t="s">
        <v>11867</v>
      </c>
      <c r="C1128" t="s">
        <v>13156</v>
      </c>
      <c r="D1128" t="s">
        <v>13250</v>
      </c>
      <c r="E1128" t="s">
        <v>13263</v>
      </c>
      <c r="F1128" t="s">
        <v>13264</v>
      </c>
      <c r="G1128" s="17">
        <v>2790</v>
      </c>
      <c r="H1128" s="17">
        <v>4890</v>
      </c>
      <c r="I1128" s="8">
        <v>0.43</v>
      </c>
      <c r="J1128" s="8" t="str">
        <f t="shared" si="101"/>
        <v>No</v>
      </c>
      <c r="K1128" s="9">
        <v>3.9</v>
      </c>
      <c r="L1128" s="9">
        <v>4</v>
      </c>
      <c r="M1128" s="9">
        <f>AVERAGEIF(F1128:F2478,F1128,K1128:K2478)</f>
        <v>3.9</v>
      </c>
      <c r="N1128" s="4">
        <v>588</v>
      </c>
      <c r="O1128" s="4">
        <f t="shared" si="102"/>
        <v>10.803449649669696</v>
      </c>
      <c r="P1128" s="18">
        <f t="shared" si="103"/>
        <v>1640520</v>
      </c>
      <c r="Q1128" s="15" t="str" cm="1">
        <f t="array" ref="Q1128">_xlfn.IFS(G1128&lt;200,"&lt;₹200",G1128&lt;=500,"₹200-₹500",G1128&gt;500,"&gt;₹500")</f>
        <v>&gt;₹500</v>
      </c>
      <c r="R1128" t="s">
        <v>11868</v>
      </c>
      <c r="S1128" t="s">
        <v>11872</v>
      </c>
      <c r="T1128" t="s">
        <v>11873</v>
      </c>
    </row>
    <row r="1129" spans="1:20" x14ac:dyDescent="0.25">
      <c r="A1129" t="s">
        <v>12502</v>
      </c>
      <c r="B1129" t="s">
        <v>12503</v>
      </c>
      <c r="C1129" t="s">
        <v>13156</v>
      </c>
      <c r="D1129" t="s">
        <v>13247</v>
      </c>
      <c r="E1129" t="s">
        <v>13248</v>
      </c>
      <c r="F1129" t="s">
        <v>13262</v>
      </c>
      <c r="G1129" s="17">
        <v>3041.67</v>
      </c>
      <c r="H1129" s="17">
        <v>5999</v>
      </c>
      <c r="I1129" s="8">
        <v>0.49</v>
      </c>
      <c r="J1129" s="8" t="str">
        <f t="shared" si="101"/>
        <v>No</v>
      </c>
      <c r="K1129" s="9">
        <v>4</v>
      </c>
      <c r="L1129" s="9">
        <v>4</v>
      </c>
      <c r="M1129" s="9">
        <f>AVERAGEIF(F1129:F2479,F1129,K1129:K2479)</f>
        <v>3.7333333333333329</v>
      </c>
      <c r="N1129" s="4">
        <v>777</v>
      </c>
      <c r="O1129" s="4">
        <f t="shared" si="102"/>
        <v>10.792990495428171</v>
      </c>
      <c r="P1129" s="18">
        <f t="shared" si="103"/>
        <v>2363377.59</v>
      </c>
      <c r="Q1129" s="15" t="str" cm="1">
        <f t="array" ref="Q1129">_xlfn.IFS(G1129&lt;200,"&lt;₹200",G1129&lt;=500,"₹200-₹500",G1129&gt;500,"&gt;₹500")</f>
        <v>&gt;₹500</v>
      </c>
      <c r="R1129" t="s">
        <v>12504</v>
      </c>
      <c r="S1129" t="s">
        <v>12508</v>
      </c>
      <c r="T1129" t="s">
        <v>12509</v>
      </c>
    </row>
    <row r="1130" spans="1:20" x14ac:dyDescent="0.25">
      <c r="A1130" t="s">
        <v>631</v>
      </c>
      <c r="B1130" t="s">
        <v>632</v>
      </c>
      <c r="C1130" t="s">
        <v>13075</v>
      </c>
      <c r="D1130" t="s">
        <v>13091</v>
      </c>
      <c r="E1130" t="s">
        <v>13093</v>
      </c>
      <c r="F1130" t="s">
        <v>13096</v>
      </c>
      <c r="G1130" s="17">
        <v>7999</v>
      </c>
      <c r="H1130" s="17">
        <v>14990</v>
      </c>
      <c r="I1130" s="8">
        <v>0.47</v>
      </c>
      <c r="J1130" s="8" t="str">
        <f t="shared" si="101"/>
        <v>No</v>
      </c>
      <c r="K1130" s="9">
        <v>4.3</v>
      </c>
      <c r="L1130" s="9">
        <v>4</v>
      </c>
      <c r="M1130" s="9">
        <f>AVERAGEIF(F1130:F2479,F1130,K1130:K2479)</f>
        <v>4.05</v>
      </c>
      <c r="N1130" s="4">
        <v>457</v>
      </c>
      <c r="O1130" s="4">
        <f t="shared" si="102"/>
        <v>10.776505185915669</v>
      </c>
      <c r="P1130" s="18">
        <f t="shared" si="103"/>
        <v>3655543</v>
      </c>
      <c r="Q1130" s="15" t="str" cm="1">
        <f t="array" ref="Q1130">_xlfn.IFS(G1130&lt;200,"&lt;₹200",G1130&lt;=500,"₹200-₹500",G1130&gt;500,"&gt;₹500")</f>
        <v>&gt;₹500</v>
      </c>
      <c r="R1130" t="s">
        <v>633</v>
      </c>
      <c r="S1130" t="s">
        <v>637</v>
      </c>
      <c r="T1130" t="s">
        <v>638</v>
      </c>
    </row>
    <row r="1131" spans="1:20" x14ac:dyDescent="0.25">
      <c r="A1131" t="s">
        <v>7192</v>
      </c>
      <c r="B1131" t="s">
        <v>7193</v>
      </c>
      <c r="C1131" t="s">
        <v>13084</v>
      </c>
      <c r="D1131" t="s">
        <v>13201</v>
      </c>
      <c r="E1131" t="s">
        <v>13221</v>
      </c>
      <c r="F1131" t="s">
        <v>13221</v>
      </c>
      <c r="G1131" s="17">
        <v>199</v>
      </c>
      <c r="H1131" s="17">
        <v>999</v>
      </c>
      <c r="I1131" s="8">
        <v>0.8</v>
      </c>
      <c r="J1131" s="8" t="str">
        <f t="shared" si="101"/>
        <v>Yes</v>
      </c>
      <c r="K1131" s="9">
        <v>4.2</v>
      </c>
      <c r="L1131" s="9">
        <v>4</v>
      </c>
      <c r="M1131" s="9">
        <f>AVERAGEIF(F1131:F2480,F1131,K1131:K2480)</f>
        <v>4.2</v>
      </c>
      <c r="N1131" s="4">
        <v>362</v>
      </c>
      <c r="O1131" s="4">
        <f t="shared" si="102"/>
        <v>10.751607825151673</v>
      </c>
      <c r="P1131" s="18">
        <f t="shared" si="103"/>
        <v>72038</v>
      </c>
      <c r="Q1131" s="15" t="str" cm="1">
        <f t="array" ref="Q1131">_xlfn.IFS(G1131&lt;200,"&lt;₹200",G1131&lt;=500,"₹200-₹500",G1131&gt;500,"&gt;₹500")</f>
        <v>&lt;₹200</v>
      </c>
      <c r="R1131" t="s">
        <v>7195</v>
      </c>
      <c r="S1131" t="s">
        <v>7199</v>
      </c>
      <c r="T1131" t="s">
        <v>7200</v>
      </c>
    </row>
    <row r="1132" spans="1:20" x14ac:dyDescent="0.25">
      <c r="A1132" t="s">
        <v>11626</v>
      </c>
      <c r="B1132" t="s">
        <v>11627</v>
      </c>
      <c r="C1132" t="s">
        <v>13156</v>
      </c>
      <c r="D1132" t="s">
        <v>13250</v>
      </c>
      <c r="E1132" t="s">
        <v>13263</v>
      </c>
      <c r="F1132" t="s">
        <v>13264</v>
      </c>
      <c r="G1132" s="17">
        <v>3645</v>
      </c>
      <c r="H1132" s="17">
        <v>6070</v>
      </c>
      <c r="I1132" s="8">
        <v>0.4</v>
      </c>
      <c r="J1132" s="8" t="str">
        <f t="shared" si="101"/>
        <v>No</v>
      </c>
      <c r="K1132" s="9">
        <v>4.2</v>
      </c>
      <c r="L1132" s="9">
        <v>4</v>
      </c>
      <c r="M1132" s="9">
        <f>AVERAGEIF(F1132:F2482,F1132,K1132:K2482)</f>
        <v>3.9000000000000004</v>
      </c>
      <c r="N1132" s="4">
        <v>561</v>
      </c>
      <c r="O1132" s="4">
        <f t="shared" si="102"/>
        <v>10.723971630719339</v>
      </c>
      <c r="P1132" s="18">
        <f t="shared" si="103"/>
        <v>2044845</v>
      </c>
      <c r="Q1132" s="15" t="str" cm="1">
        <f t="array" ref="Q1132">_xlfn.IFS(G1132&lt;200,"&lt;₹200",G1132&lt;=500,"₹200-₹500",G1132&gt;500,"&gt;₹500")</f>
        <v>&gt;₹500</v>
      </c>
      <c r="R1132" t="s">
        <v>11628</v>
      </c>
      <c r="S1132" t="s">
        <v>11632</v>
      </c>
      <c r="T1132" t="s">
        <v>11633</v>
      </c>
    </row>
    <row r="1133" spans="1:20" x14ac:dyDescent="0.25">
      <c r="A1133" t="s">
        <v>2731</v>
      </c>
      <c r="B1133" t="s">
        <v>2732</v>
      </c>
      <c r="C1133" t="s">
        <v>13075</v>
      </c>
      <c r="D1133" t="s">
        <v>13091</v>
      </c>
      <c r="E1133" t="s">
        <v>13092</v>
      </c>
      <c r="F1133" t="s">
        <v>13087</v>
      </c>
      <c r="G1133" s="17">
        <v>699</v>
      </c>
      <c r="H1133" s="17">
        <v>1899</v>
      </c>
      <c r="I1133" s="8">
        <v>0.63</v>
      </c>
      <c r="J1133" s="8" t="str">
        <f t="shared" si="101"/>
        <v>Yes</v>
      </c>
      <c r="K1133" s="9">
        <v>4.4000000000000004</v>
      </c>
      <c r="L1133" s="9">
        <v>4</v>
      </c>
      <c r="M1133" s="9">
        <f>AVERAGEIF(F1133:F2482,F1133,K1133:K2482)</f>
        <v>4.120000000000001</v>
      </c>
      <c r="N1133" s="4">
        <v>390</v>
      </c>
      <c r="O1133" s="4">
        <f t="shared" si="102"/>
        <v>10.679768240470974</v>
      </c>
      <c r="P1133" s="18">
        <f t="shared" si="103"/>
        <v>272610</v>
      </c>
      <c r="Q1133" s="15" t="str" cm="1">
        <f t="array" ref="Q1133">_xlfn.IFS(G1133&lt;200,"&lt;₹200",G1133&lt;=500,"₹200-₹500",G1133&gt;500,"&gt;₹500")</f>
        <v>&gt;₹500</v>
      </c>
      <c r="R1133" t="s">
        <v>2733</v>
      </c>
      <c r="S1133" t="s">
        <v>2737</v>
      </c>
      <c r="T1133" t="s">
        <v>2738</v>
      </c>
    </row>
    <row r="1134" spans="1:20" x14ac:dyDescent="0.25">
      <c r="A1134" t="s">
        <v>6091</v>
      </c>
      <c r="B1134" t="s">
        <v>6092</v>
      </c>
      <c r="C1134" t="s">
        <v>13084</v>
      </c>
      <c r="D1134" t="s">
        <v>13085</v>
      </c>
      <c r="E1134" t="s">
        <v>13141</v>
      </c>
      <c r="F1134" t="s">
        <v>13143</v>
      </c>
      <c r="G1134" s="17">
        <v>289</v>
      </c>
      <c r="H1134" s="17">
        <v>999</v>
      </c>
      <c r="I1134" s="8">
        <v>0.71</v>
      </c>
      <c r="J1134" s="8" t="str">
        <f t="shared" si="101"/>
        <v>Yes</v>
      </c>
      <c r="K1134" s="9">
        <v>4.0999999999999996</v>
      </c>
      <c r="L1134" s="9">
        <v>4</v>
      </c>
      <c r="M1134" s="9">
        <f>AVERAGEIF(F1134:F2483,F1134,K1134:K2483)</f>
        <v>4.0999999999999996</v>
      </c>
      <c r="N1134" s="4">
        <v>401</v>
      </c>
      <c r="O1134" s="4">
        <f t="shared" si="102"/>
        <v>10.677326817646325</v>
      </c>
      <c r="P1134" s="18">
        <f t="shared" si="103"/>
        <v>115889</v>
      </c>
      <c r="Q1134" s="15" t="str" cm="1">
        <f t="array" ref="Q1134">_xlfn.IFS(G1134&lt;200,"&lt;₹200",G1134&lt;=500,"₹200-₹500",G1134&gt;500,"&gt;₹500")</f>
        <v>₹200-₹500</v>
      </c>
      <c r="R1134" t="s">
        <v>6093</v>
      </c>
      <c r="S1134" t="s">
        <v>6097</v>
      </c>
      <c r="T1134" t="s">
        <v>6098</v>
      </c>
    </row>
    <row r="1135" spans="1:20" x14ac:dyDescent="0.25">
      <c r="A1135" t="s">
        <v>2906</v>
      </c>
      <c r="B1135" t="s">
        <v>2907</v>
      </c>
      <c r="C1135" t="s">
        <v>13075</v>
      </c>
      <c r="D1135" t="s">
        <v>13091</v>
      </c>
      <c r="E1135" t="s">
        <v>13103</v>
      </c>
      <c r="F1135" t="s">
        <v>13104</v>
      </c>
      <c r="G1135" s="17">
        <v>1299</v>
      </c>
      <c r="H1135" s="17">
        <v>2499</v>
      </c>
      <c r="I1135" s="8">
        <v>0.48</v>
      </c>
      <c r="J1135" s="8" t="str">
        <f t="shared" si="101"/>
        <v>No</v>
      </c>
      <c r="K1135" s="9">
        <v>4.3</v>
      </c>
      <c r="L1135" s="9">
        <v>4</v>
      </c>
      <c r="M1135" s="9">
        <f>AVERAGEIF(F1135:F2484,F1135,K1135:K2484)</f>
        <v>4.3</v>
      </c>
      <c r="N1135" s="4">
        <v>301</v>
      </c>
      <c r="O1135" s="4">
        <f t="shared" si="102"/>
        <v>10.664029854715746</v>
      </c>
      <c r="P1135" s="18">
        <f t="shared" si="103"/>
        <v>390999</v>
      </c>
      <c r="Q1135" s="15" t="str" cm="1">
        <f t="array" ref="Q1135">_xlfn.IFS(G1135&lt;200,"&lt;₹200",G1135&lt;=500,"₹200-₹500",G1135&gt;500,"&gt;₹500")</f>
        <v>&gt;₹500</v>
      </c>
      <c r="R1135" t="s">
        <v>2908</v>
      </c>
      <c r="S1135" t="s">
        <v>2912</v>
      </c>
      <c r="T1135" t="s">
        <v>2913</v>
      </c>
    </row>
    <row r="1136" spans="1:20" x14ac:dyDescent="0.25">
      <c r="A1136" t="s">
        <v>2447</v>
      </c>
      <c r="B1136" t="s">
        <v>2448</v>
      </c>
      <c r="C1136" t="s">
        <v>13075</v>
      </c>
      <c r="D1136" t="s">
        <v>13091</v>
      </c>
      <c r="E1136" t="s">
        <v>13092</v>
      </c>
      <c r="F1136" t="s">
        <v>13095</v>
      </c>
      <c r="G1136" s="17">
        <v>299</v>
      </c>
      <c r="H1136" s="17">
        <v>599</v>
      </c>
      <c r="I1136" s="8">
        <v>0.5</v>
      </c>
      <c r="J1136" s="8" t="str">
        <f t="shared" si="101"/>
        <v>Yes</v>
      </c>
      <c r="K1136" s="9">
        <v>3.7</v>
      </c>
      <c r="L1136" s="9">
        <v>4</v>
      </c>
      <c r="M1136" s="9">
        <f>AVERAGEIF(F1136:F2485,F1136,K1136:K2485)</f>
        <v>3.7388888888888903</v>
      </c>
      <c r="N1136" s="4">
        <v>708</v>
      </c>
      <c r="O1136" s="4">
        <f t="shared" si="102"/>
        <v>10.658249534878914</v>
      </c>
      <c r="P1136" s="18">
        <f t="shared" si="103"/>
        <v>211692</v>
      </c>
      <c r="Q1136" s="15" t="str" cm="1">
        <f t="array" ref="Q1136">_xlfn.IFS(G1136&lt;200,"&lt;₹200",G1136&lt;=500,"₹200-₹500",G1136&gt;500,"&gt;₹500")</f>
        <v>₹200-₹500</v>
      </c>
      <c r="R1136" t="s">
        <v>2449</v>
      </c>
      <c r="S1136" t="s">
        <v>2453</v>
      </c>
      <c r="T1136" t="s">
        <v>2454</v>
      </c>
    </row>
    <row r="1137" spans="1:20" x14ac:dyDescent="0.25">
      <c r="A1137" t="s">
        <v>12954</v>
      </c>
      <c r="B1137" t="s">
        <v>12955</v>
      </c>
      <c r="C1137" t="s">
        <v>13156</v>
      </c>
      <c r="D1137" t="s">
        <v>13250</v>
      </c>
      <c r="E1137" t="s">
        <v>13251</v>
      </c>
      <c r="F1137" t="s">
        <v>13252</v>
      </c>
      <c r="G1137" s="17">
        <v>949</v>
      </c>
      <c r="H1137" s="17">
        <v>2299</v>
      </c>
      <c r="I1137" s="8">
        <v>0.59</v>
      </c>
      <c r="J1137" s="8" t="str">
        <f t="shared" si="101"/>
        <v>Yes</v>
      </c>
      <c r="K1137" s="9">
        <v>3.6</v>
      </c>
      <c r="L1137" s="9">
        <v>4</v>
      </c>
      <c r="M1137" s="9">
        <f>AVERAGEIF(F1137:F2487,F1137,K1137:K2487)</f>
        <v>3.8846153846153846</v>
      </c>
      <c r="N1137" s="4">
        <v>550</v>
      </c>
      <c r="O1137" s="4">
        <f t="shared" si="102"/>
        <v>10.648319672462703</v>
      </c>
      <c r="P1137" s="18">
        <f t="shared" si="103"/>
        <v>521950</v>
      </c>
      <c r="Q1137" s="15" t="str" cm="1">
        <f t="array" ref="Q1137">_xlfn.IFS(G1137&lt;200,"&lt;₹200",G1137&lt;=500,"₹200-₹500",G1137&gt;500,"&gt;₹500")</f>
        <v>&gt;₹500</v>
      </c>
      <c r="R1137" t="s">
        <v>12956</v>
      </c>
      <c r="S1137" t="s">
        <v>12960</v>
      </c>
      <c r="T1137" t="s">
        <v>12961</v>
      </c>
    </row>
    <row r="1138" spans="1:20" x14ac:dyDescent="0.25">
      <c r="A1138" t="s">
        <v>1342</v>
      </c>
      <c r="B1138" t="s">
        <v>1343</v>
      </c>
      <c r="C1138" t="s">
        <v>13084</v>
      </c>
      <c r="D1138" t="s">
        <v>13085</v>
      </c>
      <c r="E1138" t="s">
        <v>13086</v>
      </c>
      <c r="F1138" t="s">
        <v>13087</v>
      </c>
      <c r="G1138" s="17">
        <v>368</v>
      </c>
      <c r="H1138" s="17">
        <v>699</v>
      </c>
      <c r="I1138" s="8">
        <v>0.47</v>
      </c>
      <c r="J1138" s="8" t="str">
        <f t="shared" si="101"/>
        <v>No</v>
      </c>
      <c r="K1138" s="9">
        <v>4.2</v>
      </c>
      <c r="L1138" s="9">
        <v>4</v>
      </c>
      <c r="M1138" s="9">
        <f t="shared" ref="M1138:M1148" si="106">AVERAGEIF(F1138:F2487,F1138,K1138:K2487)</f>
        <v>4.1103448275862071</v>
      </c>
      <c r="N1138" s="4">
        <v>387</v>
      </c>
      <c r="O1138" s="4">
        <f t="shared" si="102"/>
        <v>10.640991092787225</v>
      </c>
      <c r="P1138" s="18">
        <f t="shared" si="103"/>
        <v>142416</v>
      </c>
      <c r="Q1138" s="15" t="str" cm="1">
        <f t="array" ref="Q1138">_xlfn.IFS(G1138&lt;200,"&lt;₹200",G1138&lt;=500,"₹200-₹500",G1138&gt;500,"&gt;₹500")</f>
        <v>₹200-₹500</v>
      </c>
      <c r="R1138" t="s">
        <v>1344</v>
      </c>
      <c r="S1138" t="s">
        <v>1348</v>
      </c>
      <c r="T1138" t="s">
        <v>1349</v>
      </c>
    </row>
    <row r="1139" spans="1:20" x14ac:dyDescent="0.25">
      <c r="A1139" t="s">
        <v>2319</v>
      </c>
      <c r="B1139" t="s">
        <v>2320</v>
      </c>
      <c r="C1139" t="s">
        <v>13075</v>
      </c>
      <c r="D1139" t="s">
        <v>13098</v>
      </c>
      <c r="E1139" t="s">
        <v>13105</v>
      </c>
      <c r="F1139" t="s">
        <v>13106</v>
      </c>
      <c r="G1139" s="17">
        <v>4699</v>
      </c>
      <c r="H1139" s="17">
        <v>4699</v>
      </c>
      <c r="I1139" s="8">
        <v>0</v>
      </c>
      <c r="J1139" s="8" t="str">
        <f t="shared" si="101"/>
        <v>No</v>
      </c>
      <c r="K1139" s="9">
        <v>4.5</v>
      </c>
      <c r="L1139" s="9">
        <v>5</v>
      </c>
      <c r="M1139" s="9">
        <f t="shared" si="106"/>
        <v>4.5</v>
      </c>
      <c r="N1139" s="4">
        <v>224</v>
      </c>
      <c r="O1139" s="4">
        <f t="shared" si="102"/>
        <v>10.584821331501132</v>
      </c>
      <c r="P1139" s="18">
        <f t="shared" si="103"/>
        <v>1052576</v>
      </c>
      <c r="Q1139" s="15" t="str" cm="1">
        <f t="array" ref="Q1139">_xlfn.IFS(G1139&lt;200,"&lt;₹200",G1139&lt;=500,"₹200-₹500",G1139&gt;500,"&gt;₹500")</f>
        <v>&gt;₹500</v>
      </c>
      <c r="R1139" t="s">
        <v>2322</v>
      </c>
      <c r="S1139" t="s">
        <v>2326</v>
      </c>
      <c r="T1139" t="s">
        <v>2327</v>
      </c>
    </row>
    <row r="1140" spans="1:20" x14ac:dyDescent="0.25">
      <c r="A1140" t="s">
        <v>7690</v>
      </c>
      <c r="B1140" t="s">
        <v>7691</v>
      </c>
      <c r="C1140" t="s">
        <v>13075</v>
      </c>
      <c r="D1140" t="s">
        <v>13122</v>
      </c>
      <c r="E1140" t="s">
        <v>13226</v>
      </c>
      <c r="F1140" t="s">
        <v>13226</v>
      </c>
      <c r="G1140" s="17">
        <v>99</v>
      </c>
      <c r="H1140" s="17">
        <v>999</v>
      </c>
      <c r="I1140" s="8">
        <v>0.9</v>
      </c>
      <c r="J1140" s="8" t="str">
        <f t="shared" si="101"/>
        <v>Yes</v>
      </c>
      <c r="K1140" s="9">
        <v>3.8</v>
      </c>
      <c r="L1140" s="9">
        <v>4</v>
      </c>
      <c r="M1140" s="9">
        <f t="shared" si="106"/>
        <v>3.8</v>
      </c>
      <c r="N1140" s="4">
        <v>594</v>
      </c>
      <c r="O1140" s="4">
        <f t="shared" si="102"/>
        <v>10.543164469768488</v>
      </c>
      <c r="P1140" s="18">
        <f t="shared" si="103"/>
        <v>58806</v>
      </c>
      <c r="Q1140" s="15" t="str" cm="1">
        <f t="array" ref="Q1140">_xlfn.IFS(G1140&lt;200,"&lt;₹200",G1140&lt;=500,"₹200-₹500",G1140&gt;500,"&gt;₹500")</f>
        <v>&lt;₹200</v>
      </c>
      <c r="R1140" t="s">
        <v>7693</v>
      </c>
      <c r="S1140" t="s">
        <v>7697</v>
      </c>
      <c r="T1140" t="s">
        <v>7698</v>
      </c>
    </row>
    <row r="1141" spans="1:20" x14ac:dyDescent="0.25">
      <c r="A1141" t="s">
        <v>4677</v>
      </c>
      <c r="B1141" t="s">
        <v>4678</v>
      </c>
      <c r="C1141" t="s">
        <v>13075</v>
      </c>
      <c r="D1141" t="s">
        <v>13111</v>
      </c>
      <c r="E1141" t="s">
        <v>13112</v>
      </c>
      <c r="F1141" t="s">
        <v>13112</v>
      </c>
      <c r="G1141" s="17">
        <v>265</v>
      </c>
      <c r="H1141" s="17">
        <v>999</v>
      </c>
      <c r="I1141" s="8">
        <v>0.73</v>
      </c>
      <c r="J1141" s="8" t="str">
        <f t="shared" si="101"/>
        <v>Yes</v>
      </c>
      <c r="K1141" s="9">
        <v>3.7</v>
      </c>
      <c r="L1141" s="9">
        <v>4</v>
      </c>
      <c r="M1141" s="9">
        <f t="shared" si="106"/>
        <v>3.9444444444444446</v>
      </c>
      <c r="N1141" s="4">
        <v>465</v>
      </c>
      <c r="O1141" s="4">
        <f t="shared" si="102"/>
        <v>10.525300004721668</v>
      </c>
      <c r="P1141" s="18">
        <f t="shared" si="103"/>
        <v>123225</v>
      </c>
      <c r="Q1141" s="15" t="str" cm="1">
        <f t="array" ref="Q1141">_xlfn.IFS(G1141&lt;200,"&lt;₹200",G1141&lt;=500,"₹200-₹500",G1141&gt;500,"&gt;₹500")</f>
        <v>₹200-₹500</v>
      </c>
      <c r="R1141" t="s">
        <v>4679</v>
      </c>
      <c r="S1141" t="s">
        <v>4683</v>
      </c>
      <c r="T1141" t="s">
        <v>4684</v>
      </c>
    </row>
    <row r="1142" spans="1:20" x14ac:dyDescent="0.25">
      <c r="A1142" t="s">
        <v>330</v>
      </c>
      <c r="B1142" t="s">
        <v>331</v>
      </c>
      <c r="C1142" t="s">
        <v>13084</v>
      </c>
      <c r="D1142" t="s">
        <v>13085</v>
      </c>
      <c r="E1142" t="s">
        <v>13086</v>
      </c>
      <c r="F1142" t="s">
        <v>13087</v>
      </c>
      <c r="G1142" s="17">
        <v>599</v>
      </c>
      <c r="H1142" s="17">
        <v>599</v>
      </c>
      <c r="I1142" s="8">
        <v>0</v>
      </c>
      <c r="J1142" s="8" t="str">
        <f t="shared" si="101"/>
        <v>No</v>
      </c>
      <c r="K1142" s="9">
        <v>4.3</v>
      </c>
      <c r="L1142" s="9">
        <v>4</v>
      </c>
      <c r="M1142" s="9">
        <f t="shared" si="106"/>
        <v>4.1071428571428577</v>
      </c>
      <c r="N1142" s="4">
        <v>355</v>
      </c>
      <c r="O1142" s="4">
        <f t="shared" si="102"/>
        <v>10.479169634531454</v>
      </c>
      <c r="P1142" s="18">
        <f t="shared" si="103"/>
        <v>212645</v>
      </c>
      <c r="Q1142" s="15" t="str" cm="1">
        <f t="array" ref="Q1142">_xlfn.IFS(G1142&lt;200,"&lt;₹200",G1142&lt;=500,"₹200-₹500",G1142&gt;500,"&gt;₹500")</f>
        <v>&gt;₹500</v>
      </c>
      <c r="R1142" t="s">
        <v>332</v>
      </c>
      <c r="S1142" t="s">
        <v>336</v>
      </c>
      <c r="T1142" t="s">
        <v>337</v>
      </c>
    </row>
    <row r="1143" spans="1:20" x14ac:dyDescent="0.25">
      <c r="A1143" t="s">
        <v>1939</v>
      </c>
      <c r="B1143" t="s">
        <v>1940</v>
      </c>
      <c r="C1143" t="s">
        <v>13084</v>
      </c>
      <c r="D1143" t="s">
        <v>13085</v>
      </c>
      <c r="E1143" t="s">
        <v>13086</v>
      </c>
      <c r="F1143" t="s">
        <v>13087</v>
      </c>
      <c r="G1143" s="17">
        <v>848.99</v>
      </c>
      <c r="H1143" s="17">
        <v>1490</v>
      </c>
      <c r="I1143" s="8">
        <v>0.43</v>
      </c>
      <c r="J1143" s="8" t="str">
        <f t="shared" si="101"/>
        <v>No</v>
      </c>
      <c r="K1143" s="9">
        <v>3.9</v>
      </c>
      <c r="L1143" s="9">
        <v>4</v>
      </c>
      <c r="M1143" s="9">
        <f t="shared" si="106"/>
        <v>4.1000000000000005</v>
      </c>
      <c r="N1143" s="4">
        <v>356</v>
      </c>
      <c r="O1143" s="4">
        <f t="shared" si="102"/>
        <v>10.465939686059993</v>
      </c>
      <c r="P1143" s="18">
        <f t="shared" si="103"/>
        <v>302240.44</v>
      </c>
      <c r="Q1143" s="15" t="str" cm="1">
        <f t="array" ref="Q1143">_xlfn.IFS(G1143&lt;200,"&lt;₹200",G1143&lt;=500,"₹200-₹500",G1143&gt;500,"&gt;₹500")</f>
        <v>&gt;₹500</v>
      </c>
      <c r="R1143" t="s">
        <v>1941</v>
      </c>
      <c r="S1143" t="s">
        <v>1945</v>
      </c>
      <c r="T1143" t="s">
        <v>1946</v>
      </c>
    </row>
    <row r="1144" spans="1:20" x14ac:dyDescent="0.25">
      <c r="A1144" t="s">
        <v>7004</v>
      </c>
      <c r="B1144" t="s">
        <v>7005</v>
      </c>
      <c r="C1144" t="s">
        <v>13084</v>
      </c>
      <c r="D1144" t="s">
        <v>13085</v>
      </c>
      <c r="E1144" t="s">
        <v>13141</v>
      </c>
      <c r="F1144" t="s">
        <v>13143</v>
      </c>
      <c r="G1144" s="17">
        <v>469</v>
      </c>
      <c r="H1144" s="17">
        <v>1499</v>
      </c>
      <c r="I1144" s="8">
        <v>0.69</v>
      </c>
      <c r="J1144" s="8" t="str">
        <f t="shared" si="101"/>
        <v>Yes</v>
      </c>
      <c r="K1144" s="9">
        <v>4.0999999999999996</v>
      </c>
      <c r="L1144" s="9">
        <v>4</v>
      </c>
      <c r="M1144" s="9">
        <f t="shared" si="106"/>
        <v>4.0999999999999996</v>
      </c>
      <c r="N1144" s="4">
        <v>352</v>
      </c>
      <c r="O1144" s="4">
        <f t="shared" si="102"/>
        <v>10.445876292090071</v>
      </c>
      <c r="P1144" s="18">
        <f t="shared" si="103"/>
        <v>165088</v>
      </c>
      <c r="Q1144" s="15" t="str" cm="1">
        <f t="array" ref="Q1144">_xlfn.IFS(G1144&lt;200,"&lt;₹200",G1144&lt;=500,"₹200-₹500",G1144&gt;500,"&gt;₹500")</f>
        <v>₹200-₹500</v>
      </c>
      <c r="R1144" t="s">
        <v>7006</v>
      </c>
      <c r="S1144" t="s">
        <v>7010</v>
      </c>
      <c r="T1144" t="s">
        <v>7011</v>
      </c>
    </row>
    <row r="1145" spans="1:20" x14ac:dyDescent="0.25">
      <c r="A1145" t="s">
        <v>9395</v>
      </c>
      <c r="B1145" t="s">
        <v>9396</v>
      </c>
      <c r="C1145" t="s">
        <v>13156</v>
      </c>
      <c r="D1145" t="s">
        <v>13250</v>
      </c>
      <c r="E1145" t="s">
        <v>13251</v>
      </c>
      <c r="F1145" t="s">
        <v>13280</v>
      </c>
      <c r="G1145" s="17">
        <v>1409</v>
      </c>
      <c r="H1145" s="17">
        <v>1639</v>
      </c>
      <c r="I1145" s="8">
        <v>0.14000000000000001</v>
      </c>
      <c r="J1145" s="8" t="str">
        <f t="shared" si="101"/>
        <v>No</v>
      </c>
      <c r="K1145" s="9">
        <v>3.7</v>
      </c>
      <c r="L1145" s="9">
        <v>4</v>
      </c>
      <c r="M1145" s="9">
        <f t="shared" si="106"/>
        <v>3.6</v>
      </c>
      <c r="N1145" s="4">
        <v>787</v>
      </c>
      <c r="O1145" s="4">
        <f t="shared" si="102"/>
        <v>10.427494382962399</v>
      </c>
      <c r="P1145" s="18">
        <f t="shared" si="103"/>
        <v>1108883</v>
      </c>
      <c r="Q1145" s="15" t="str" cm="1">
        <f t="array" ref="Q1145">_xlfn.IFS(G1145&lt;200,"&lt;₹200",G1145&lt;=500,"₹200-₹500",G1145&gt;500,"&gt;₹500")</f>
        <v>&gt;₹500</v>
      </c>
      <c r="R1145" t="s">
        <v>9398</v>
      </c>
      <c r="S1145" t="s">
        <v>9402</v>
      </c>
      <c r="T1145" t="s">
        <v>9403</v>
      </c>
    </row>
    <row r="1146" spans="1:20" x14ac:dyDescent="0.25">
      <c r="A1146" t="s">
        <v>726</v>
      </c>
      <c r="B1146" t="s">
        <v>727</v>
      </c>
      <c r="C1146" t="s">
        <v>13075</v>
      </c>
      <c r="D1146" t="s">
        <v>13091</v>
      </c>
      <c r="E1146" t="s">
        <v>13093</v>
      </c>
      <c r="F1146" t="s">
        <v>13094</v>
      </c>
      <c r="G1146" s="17">
        <v>10901</v>
      </c>
      <c r="H1146" s="17">
        <v>30990</v>
      </c>
      <c r="I1146" s="8">
        <v>0.65</v>
      </c>
      <c r="J1146" s="8" t="str">
        <f t="shared" si="101"/>
        <v>Yes</v>
      </c>
      <c r="K1146" s="9">
        <v>4.0999999999999996</v>
      </c>
      <c r="L1146" s="9">
        <v>4</v>
      </c>
      <c r="M1146" s="9">
        <f t="shared" si="106"/>
        <v>4</v>
      </c>
      <c r="N1146" s="4">
        <v>398</v>
      </c>
      <c r="O1146" s="4">
        <f t="shared" si="102"/>
        <v>10.403891582746994</v>
      </c>
      <c r="P1146" s="18">
        <f t="shared" si="103"/>
        <v>4338598</v>
      </c>
      <c r="Q1146" s="15" t="str" cm="1">
        <f t="array" ref="Q1146">_xlfn.IFS(G1146&lt;200,"&lt;₹200",G1146&lt;=500,"₹200-₹500",G1146&gt;500,"&gt;₹500")</f>
        <v>&gt;₹500</v>
      </c>
      <c r="R1146" t="s">
        <v>728</v>
      </c>
      <c r="S1146" t="s">
        <v>732</v>
      </c>
      <c r="T1146" t="s">
        <v>733</v>
      </c>
    </row>
    <row r="1147" spans="1:20" x14ac:dyDescent="0.25">
      <c r="A1147" t="s">
        <v>10611</v>
      </c>
      <c r="B1147" t="s">
        <v>10612</v>
      </c>
      <c r="C1147" t="s">
        <v>13156</v>
      </c>
      <c r="D1147" t="s">
        <v>13247</v>
      </c>
      <c r="E1147" t="s">
        <v>13254</v>
      </c>
      <c r="F1147" t="s">
        <v>13272</v>
      </c>
      <c r="G1147" s="17">
        <v>1547</v>
      </c>
      <c r="H1147" s="17">
        <v>2890</v>
      </c>
      <c r="I1147" s="8">
        <v>0.46</v>
      </c>
      <c r="J1147" s="8" t="str">
        <f t="shared" si="101"/>
        <v>No</v>
      </c>
      <c r="K1147" s="9">
        <v>3.9</v>
      </c>
      <c r="L1147" s="9">
        <v>4</v>
      </c>
      <c r="M1147" s="9">
        <f t="shared" si="106"/>
        <v>3.9</v>
      </c>
      <c r="N1147" s="4">
        <v>463</v>
      </c>
      <c r="O1147" s="4">
        <f t="shared" si="102"/>
        <v>10.399420124164035</v>
      </c>
      <c r="P1147" s="18">
        <f t="shared" si="103"/>
        <v>716261</v>
      </c>
      <c r="Q1147" s="15" t="str" cm="1">
        <f t="array" ref="Q1147">_xlfn.IFS(G1147&lt;200,"&lt;₹200",G1147&lt;=500,"₹200-₹500",G1147&gt;500,"&gt;₹500")</f>
        <v>&gt;₹500</v>
      </c>
      <c r="R1147" t="s">
        <v>10613</v>
      </c>
      <c r="S1147" t="s">
        <v>10617</v>
      </c>
      <c r="T1147" t="s">
        <v>10618</v>
      </c>
    </row>
    <row r="1148" spans="1:20" x14ac:dyDescent="0.25">
      <c r="A1148" t="s">
        <v>4541</v>
      </c>
      <c r="B1148" t="s">
        <v>4542</v>
      </c>
      <c r="C1148" t="s">
        <v>13075</v>
      </c>
      <c r="D1148" t="s">
        <v>13111</v>
      </c>
      <c r="E1148" t="s">
        <v>13112</v>
      </c>
      <c r="F1148" t="s">
        <v>13112</v>
      </c>
      <c r="G1148" s="17">
        <v>499</v>
      </c>
      <c r="H1148" s="17">
        <v>1899</v>
      </c>
      <c r="I1148" s="8">
        <v>0.74</v>
      </c>
      <c r="J1148" s="8" t="str">
        <f t="shared" si="101"/>
        <v>Yes</v>
      </c>
      <c r="K1148" s="9">
        <v>4.0999999999999996</v>
      </c>
      <c r="L1148" s="9">
        <v>4</v>
      </c>
      <c r="M1148" s="9">
        <f t="shared" si="106"/>
        <v>3.9750000000000001</v>
      </c>
      <c r="N1148" s="4">
        <v>412</v>
      </c>
      <c r="O1148" s="4">
        <f t="shared" si="102"/>
        <v>10.398401455334195</v>
      </c>
      <c r="P1148" s="18">
        <f t="shared" si="103"/>
        <v>205588</v>
      </c>
      <c r="Q1148" s="15" t="str" cm="1">
        <f t="array" ref="Q1148">_xlfn.IFS(G1148&lt;200,"&lt;₹200",G1148&lt;=500,"₹200-₹500",G1148&gt;500,"&gt;₹500")</f>
        <v>₹200-₹500</v>
      </c>
      <c r="R1148" t="s">
        <v>4543</v>
      </c>
      <c r="S1148" t="s">
        <v>4547</v>
      </c>
      <c r="T1148" t="s">
        <v>4548</v>
      </c>
    </row>
    <row r="1149" spans="1:20" x14ac:dyDescent="0.25">
      <c r="A1149" t="s">
        <v>11566</v>
      </c>
      <c r="B1149" t="s">
        <v>11567</v>
      </c>
      <c r="C1149" t="s">
        <v>13156</v>
      </c>
      <c r="D1149" t="s">
        <v>13247</v>
      </c>
      <c r="E1149" t="s">
        <v>13248</v>
      </c>
      <c r="F1149" t="s">
        <v>13273</v>
      </c>
      <c r="G1149" s="17">
        <v>419</v>
      </c>
      <c r="H1149" s="17">
        <v>999</v>
      </c>
      <c r="I1149" s="8">
        <v>0.57999999999999996</v>
      </c>
      <c r="J1149" s="8" t="str">
        <f t="shared" si="101"/>
        <v>Yes</v>
      </c>
      <c r="K1149" s="9">
        <v>4.4000000000000004</v>
      </c>
      <c r="L1149" s="9">
        <v>4</v>
      </c>
      <c r="M1149" s="9">
        <f>AVERAGEIF(F1149:F2499,F1149,K1149:K2499)</f>
        <v>4.4000000000000004</v>
      </c>
      <c r="N1149" s="4">
        <v>227</v>
      </c>
      <c r="O1149" s="4">
        <f t="shared" si="102"/>
        <v>10.374913326801998</v>
      </c>
      <c r="P1149" s="18">
        <f t="shared" si="103"/>
        <v>95113</v>
      </c>
      <c r="Q1149" s="15" t="str" cm="1">
        <f t="array" ref="Q1149">_xlfn.IFS(G1149&lt;200,"&lt;₹200",G1149&lt;=500,"₹200-₹500",G1149&gt;500,"&gt;₹500")</f>
        <v>₹200-₹500</v>
      </c>
      <c r="R1149" t="s">
        <v>11568</v>
      </c>
      <c r="S1149" t="s">
        <v>11572</v>
      </c>
      <c r="T1149" t="s">
        <v>11573</v>
      </c>
    </row>
    <row r="1150" spans="1:20" x14ac:dyDescent="0.25">
      <c r="A1150" t="s">
        <v>1051</v>
      </c>
      <c r="B1150" t="s">
        <v>1052</v>
      </c>
      <c r="C1150" t="s">
        <v>13075</v>
      </c>
      <c r="D1150" t="s">
        <v>13091</v>
      </c>
      <c r="E1150" t="s">
        <v>13092</v>
      </c>
      <c r="F1150" t="s">
        <v>13095</v>
      </c>
      <c r="G1150" s="17">
        <v>1299</v>
      </c>
      <c r="H1150" s="17">
        <v>1999</v>
      </c>
      <c r="I1150" s="8">
        <v>0.35</v>
      </c>
      <c r="J1150" s="8" t="str">
        <f t="shared" si="101"/>
        <v>No</v>
      </c>
      <c r="K1150" s="9">
        <v>3.6</v>
      </c>
      <c r="L1150" s="9">
        <v>4</v>
      </c>
      <c r="M1150" s="9">
        <f>AVERAGEIF(F1150:F2499,F1150,K1150:K2499)</f>
        <v>3.74</v>
      </c>
      <c r="N1150" s="4">
        <v>590</v>
      </c>
      <c r="O1150" s="4">
        <f t="shared" si="102"/>
        <v>10.365737178495896</v>
      </c>
      <c r="P1150" s="18">
        <f t="shared" si="103"/>
        <v>766410</v>
      </c>
      <c r="Q1150" s="15" t="str" cm="1">
        <f t="array" ref="Q1150">_xlfn.IFS(G1150&lt;200,"&lt;₹200",G1150&lt;=500,"₹200-₹500",G1150&gt;500,"&gt;₹500")</f>
        <v>&gt;₹500</v>
      </c>
      <c r="R1150" t="s">
        <v>1053</v>
      </c>
      <c r="S1150" t="s">
        <v>1057</v>
      </c>
      <c r="T1150" t="s">
        <v>1058</v>
      </c>
    </row>
    <row r="1151" spans="1:20" x14ac:dyDescent="0.25">
      <c r="A1151" t="s">
        <v>6615</v>
      </c>
      <c r="B1151" t="s">
        <v>6616</v>
      </c>
      <c r="C1151" t="s">
        <v>13084</v>
      </c>
      <c r="D1151" t="s">
        <v>13085</v>
      </c>
      <c r="E1151" t="s">
        <v>13136</v>
      </c>
      <c r="F1151" t="s">
        <v>13137</v>
      </c>
      <c r="G1151" s="17">
        <v>69</v>
      </c>
      <c r="H1151" s="17">
        <v>299</v>
      </c>
      <c r="I1151" s="8">
        <v>0.77</v>
      </c>
      <c r="J1151" s="8" t="str">
        <f t="shared" si="101"/>
        <v>Yes</v>
      </c>
      <c r="K1151" s="9">
        <v>4.3</v>
      </c>
      <c r="L1151" s="9">
        <v>4</v>
      </c>
      <c r="M1151" s="9">
        <f>AVERAGEIF(F1151:F2500,F1151,K1151:K2500)</f>
        <v>4.3</v>
      </c>
      <c r="N1151" s="4">
        <v>255</v>
      </c>
      <c r="O1151" s="4">
        <f t="shared" si="102"/>
        <v>10.355431850840953</v>
      </c>
      <c r="P1151" s="18">
        <f t="shared" si="103"/>
        <v>17595</v>
      </c>
      <c r="Q1151" s="15" t="str" cm="1">
        <f t="array" ref="Q1151">_xlfn.IFS(G1151&lt;200,"&lt;₹200",G1151&lt;=500,"₹200-₹500",G1151&gt;500,"&gt;₹500")</f>
        <v>&lt;₹200</v>
      </c>
      <c r="R1151" t="s">
        <v>6617</v>
      </c>
      <c r="S1151" t="s">
        <v>6621</v>
      </c>
      <c r="T1151" t="s">
        <v>6622</v>
      </c>
    </row>
    <row r="1152" spans="1:20" x14ac:dyDescent="0.25">
      <c r="A1152" t="s">
        <v>1586</v>
      </c>
      <c r="B1152" t="s">
        <v>1587</v>
      </c>
      <c r="C1152" t="s">
        <v>13075</v>
      </c>
      <c r="D1152" t="s">
        <v>13091</v>
      </c>
      <c r="E1152" t="s">
        <v>13092</v>
      </c>
      <c r="F1152" t="s">
        <v>13095</v>
      </c>
      <c r="G1152" s="17">
        <v>799</v>
      </c>
      <c r="H1152" s="17">
        <v>1999</v>
      </c>
      <c r="I1152" s="8">
        <v>0.6</v>
      </c>
      <c r="J1152" s="8" t="str">
        <f t="shared" si="101"/>
        <v>Yes</v>
      </c>
      <c r="K1152" s="9">
        <v>3.3</v>
      </c>
      <c r="L1152" s="9">
        <v>3</v>
      </c>
      <c r="M1152" s="9">
        <f>AVERAGEIF(F1152:F2501,F1152,K1152:K2501)</f>
        <v>3.744117647058824</v>
      </c>
      <c r="N1152" s="4">
        <v>576</v>
      </c>
      <c r="O1152" s="4">
        <f t="shared" si="102"/>
        <v>10.338167088668373</v>
      </c>
      <c r="P1152" s="18">
        <f t="shared" si="103"/>
        <v>460224</v>
      </c>
      <c r="Q1152" s="15" t="str" cm="1">
        <f t="array" ref="Q1152">_xlfn.IFS(G1152&lt;200,"&lt;₹200",G1152&lt;=500,"₹200-₹500",G1152&gt;500,"&gt;₹500")</f>
        <v>&gt;₹500</v>
      </c>
      <c r="R1152" t="s">
        <v>1588</v>
      </c>
      <c r="S1152" t="s">
        <v>1592</v>
      </c>
      <c r="T1152" t="s">
        <v>1593</v>
      </c>
    </row>
    <row r="1153" spans="1:20" x14ac:dyDescent="0.25">
      <c r="A1153" t="s">
        <v>9693</v>
      </c>
      <c r="B1153" t="s">
        <v>9694</v>
      </c>
      <c r="C1153" t="s">
        <v>13156</v>
      </c>
      <c r="D1153" t="s">
        <v>13247</v>
      </c>
      <c r="E1153" t="s">
        <v>13248</v>
      </c>
      <c r="F1153" t="s">
        <v>13290</v>
      </c>
      <c r="G1153" s="17">
        <v>1599</v>
      </c>
      <c r="H1153" s="17">
        <v>2900</v>
      </c>
      <c r="I1153" s="8">
        <v>0.45</v>
      </c>
      <c r="J1153" s="8" t="str">
        <f t="shared" si="101"/>
        <v>No</v>
      </c>
      <c r="K1153" s="9">
        <v>3.7</v>
      </c>
      <c r="L1153" s="9">
        <v>4</v>
      </c>
      <c r="M1153" s="9">
        <f>AVERAGEIF(F1153:F2502,F1153,K1153:K2502)</f>
        <v>3.9</v>
      </c>
      <c r="N1153" s="4">
        <v>441</v>
      </c>
      <c r="O1153" s="4">
        <f t="shared" si="102"/>
        <v>10.317146850461459</v>
      </c>
      <c r="P1153" s="18">
        <f t="shared" si="103"/>
        <v>705159</v>
      </c>
      <c r="Q1153" s="15" t="str" cm="1">
        <f t="array" ref="Q1153">_xlfn.IFS(G1153&lt;200,"&lt;₹200",G1153&lt;=500,"₹200-₹500",G1153&gt;500,"&gt;₹500")</f>
        <v>&gt;₹500</v>
      </c>
      <c r="R1153" t="s">
        <v>9696</v>
      </c>
      <c r="S1153" t="s">
        <v>9700</v>
      </c>
      <c r="T1153" t="s">
        <v>9701</v>
      </c>
    </row>
    <row r="1154" spans="1:20" x14ac:dyDescent="0.25">
      <c r="A1154" t="s">
        <v>12422</v>
      </c>
      <c r="B1154" t="s">
        <v>12423</v>
      </c>
      <c r="C1154" t="s">
        <v>13156</v>
      </c>
      <c r="D1154" t="s">
        <v>13247</v>
      </c>
      <c r="E1154" t="s">
        <v>13254</v>
      </c>
      <c r="F1154" t="s">
        <v>13279</v>
      </c>
      <c r="G1154" s="17">
        <v>4899</v>
      </c>
      <c r="H1154" s="17">
        <v>8999</v>
      </c>
      <c r="I1154" s="8">
        <v>0.46</v>
      </c>
      <c r="J1154" s="8" t="str">
        <f t="shared" ref="J1154:J1217" si="107">IF(I1154&gt;=50%,"Yes","No")</f>
        <v>No</v>
      </c>
      <c r="K1154" s="9">
        <v>4.0999999999999996</v>
      </c>
      <c r="L1154" s="9">
        <v>4</v>
      </c>
      <c r="M1154" s="9">
        <f>AVERAGEIF(F1154:F2504,F1154,K1154:K2504)</f>
        <v>4.1500000000000004</v>
      </c>
      <c r="N1154" s="4">
        <v>297</v>
      </c>
      <c r="O1154" s="4">
        <f t="shared" ref="O1154:O1217" si="108">M1154*LOG10(N1154+1)</f>
        <v>10.267997495916461</v>
      </c>
      <c r="P1154" s="18">
        <f t="shared" ref="P1154:P1217" si="109">G1154*N1154</f>
        <v>1455003</v>
      </c>
      <c r="Q1154" s="15" t="str" cm="1">
        <f t="array" ref="Q1154">_xlfn.IFS(G1154&lt;200,"&lt;₹200",G1154&lt;=500,"₹200-₹500",G1154&gt;500,"&gt;₹500")</f>
        <v>&gt;₹500</v>
      </c>
      <c r="R1154" t="s">
        <v>12424</v>
      </c>
      <c r="S1154" t="s">
        <v>12428</v>
      </c>
      <c r="T1154" t="s">
        <v>12429</v>
      </c>
    </row>
    <row r="1155" spans="1:20" x14ac:dyDescent="0.25">
      <c r="A1155" t="s">
        <v>2811</v>
      </c>
      <c r="B1155" t="s">
        <v>2812</v>
      </c>
      <c r="C1155" t="s">
        <v>13075</v>
      </c>
      <c r="D1155" t="s">
        <v>13091</v>
      </c>
      <c r="E1155" t="s">
        <v>13092</v>
      </c>
      <c r="F1155" t="s">
        <v>13095</v>
      </c>
      <c r="G1155" s="17">
        <v>199</v>
      </c>
      <c r="H1155" s="17">
        <v>499</v>
      </c>
      <c r="I1155" s="8">
        <v>0.6</v>
      </c>
      <c r="J1155" s="8" t="str">
        <f t="shared" si="107"/>
        <v>Yes</v>
      </c>
      <c r="K1155" s="9">
        <v>3.8</v>
      </c>
      <c r="L1155" s="9">
        <v>4</v>
      </c>
      <c r="M1155" s="9">
        <f>AVERAGEIF(F1155:F2504,F1155,K1155:K2504)</f>
        <v>3.7575757575757578</v>
      </c>
      <c r="N1155" s="4">
        <v>538</v>
      </c>
      <c r="O1155" s="4">
        <f t="shared" si="108"/>
        <v>10.264151723731988</v>
      </c>
      <c r="P1155" s="18">
        <f t="shared" si="109"/>
        <v>107062</v>
      </c>
      <c r="Q1155" s="15" t="str" cm="1">
        <f t="array" ref="Q1155">_xlfn.IFS(G1155&lt;200,"&lt;₹200",G1155&lt;=500,"₹200-₹500",G1155&gt;500,"&gt;₹500")</f>
        <v>&lt;₹200</v>
      </c>
      <c r="R1155" t="s">
        <v>2813</v>
      </c>
      <c r="S1155" t="s">
        <v>2817</v>
      </c>
      <c r="T1155" t="s">
        <v>2818</v>
      </c>
    </row>
    <row r="1156" spans="1:20" x14ac:dyDescent="0.25">
      <c r="A1156" t="s">
        <v>7863</v>
      </c>
      <c r="B1156" t="s">
        <v>7864</v>
      </c>
      <c r="C1156" t="s">
        <v>13084</v>
      </c>
      <c r="D1156" t="s">
        <v>13085</v>
      </c>
      <c r="E1156" t="s">
        <v>13141</v>
      </c>
      <c r="F1156" t="s">
        <v>13159</v>
      </c>
      <c r="G1156" s="17">
        <v>1409</v>
      </c>
      <c r="H1156" s="17">
        <v>2199</v>
      </c>
      <c r="I1156" s="8">
        <v>0.36</v>
      </c>
      <c r="J1156" s="8" t="str">
        <f t="shared" si="107"/>
        <v>No</v>
      </c>
      <c r="K1156" s="9">
        <v>3.9</v>
      </c>
      <c r="L1156" s="9">
        <v>4</v>
      </c>
      <c r="M1156" s="9">
        <f>AVERAGEIF(F1156:F2505,F1156,K1156:K2505)</f>
        <v>3.9</v>
      </c>
      <c r="N1156" s="4">
        <v>427</v>
      </c>
      <c r="O1156" s="4">
        <f t="shared" si="108"/>
        <v>10.262630699151371</v>
      </c>
      <c r="P1156" s="18">
        <f t="shared" si="109"/>
        <v>601643</v>
      </c>
      <c r="Q1156" s="15" t="str" cm="1">
        <f t="array" ref="Q1156">_xlfn.IFS(G1156&lt;200,"&lt;₹200",G1156&lt;=500,"₹200-₹500",G1156&gt;500,"&gt;₹500")</f>
        <v>&gt;₹500</v>
      </c>
      <c r="R1156" t="s">
        <v>7865</v>
      </c>
      <c r="S1156" t="s">
        <v>7869</v>
      </c>
      <c r="T1156" t="s">
        <v>7870</v>
      </c>
    </row>
    <row r="1157" spans="1:20" x14ac:dyDescent="0.25">
      <c r="A1157" t="s">
        <v>516</v>
      </c>
      <c r="B1157" t="s">
        <v>517</v>
      </c>
      <c r="C1157" t="s">
        <v>13084</v>
      </c>
      <c r="D1157" t="s">
        <v>13085</v>
      </c>
      <c r="E1157" t="s">
        <v>13086</v>
      </c>
      <c r="F1157" t="s">
        <v>13087</v>
      </c>
      <c r="G1157" s="17">
        <v>199</v>
      </c>
      <c r="H1157" s="17">
        <v>349</v>
      </c>
      <c r="I1157" s="8">
        <v>0.43</v>
      </c>
      <c r="J1157" s="8" t="str">
        <f t="shared" si="107"/>
        <v>No</v>
      </c>
      <c r="K1157" s="9">
        <v>4.0999999999999996</v>
      </c>
      <c r="L1157" s="9">
        <v>4</v>
      </c>
      <c r="M1157" s="9">
        <f>AVERAGEIF(F1157:F2506,F1157,K1157:K2506)</f>
        <v>4.1076923076923082</v>
      </c>
      <c r="N1157" s="4">
        <v>314</v>
      </c>
      <c r="O1157" s="4">
        <f t="shared" si="108"/>
        <v>10.262291044028052</v>
      </c>
      <c r="P1157" s="18">
        <f t="shared" si="109"/>
        <v>62486</v>
      </c>
      <c r="Q1157" s="15" t="str" cm="1">
        <f t="array" ref="Q1157">_xlfn.IFS(G1157&lt;200,"&lt;₹200",G1157&lt;=500,"₹200-₹500",G1157&gt;500,"&gt;₹500")</f>
        <v>&lt;₹200</v>
      </c>
      <c r="R1157" t="s">
        <v>518</v>
      </c>
      <c r="S1157" t="s">
        <v>522</v>
      </c>
      <c r="T1157" t="s">
        <v>523</v>
      </c>
    </row>
    <row r="1158" spans="1:20" x14ac:dyDescent="0.25">
      <c r="A1158" t="s">
        <v>11706</v>
      </c>
      <c r="B1158" t="s">
        <v>11707</v>
      </c>
      <c r="C1158" t="s">
        <v>13156</v>
      </c>
      <c r="D1158" t="s">
        <v>13247</v>
      </c>
      <c r="E1158" t="s">
        <v>13254</v>
      </c>
      <c r="F1158" t="s">
        <v>13255</v>
      </c>
      <c r="G1158" s="17">
        <v>999</v>
      </c>
      <c r="H1158" s="17">
        <v>1500</v>
      </c>
      <c r="I1158" s="8">
        <v>0.33</v>
      </c>
      <c r="J1158" s="8" t="str">
        <f t="shared" si="107"/>
        <v>No</v>
      </c>
      <c r="K1158" s="9">
        <v>4.2</v>
      </c>
      <c r="L1158" s="9">
        <v>4</v>
      </c>
      <c r="M1158" s="9">
        <f>AVERAGEIF(F1158:F2508,F1158,K1158:K2508)</f>
        <v>3.9538461538461545</v>
      </c>
      <c r="N1158" s="4">
        <v>386</v>
      </c>
      <c r="O1158" s="4">
        <f t="shared" si="108"/>
        <v>10.231411046305544</v>
      </c>
      <c r="P1158" s="18">
        <f t="shared" si="109"/>
        <v>385614</v>
      </c>
      <c r="Q1158" s="15" t="str" cm="1">
        <f t="array" ref="Q1158">_xlfn.IFS(G1158&lt;200,"&lt;₹200",G1158&lt;=500,"₹200-₹500",G1158&gt;500,"&gt;₹500")</f>
        <v>&gt;₹500</v>
      </c>
      <c r="R1158" t="s">
        <v>11708</v>
      </c>
      <c r="S1158" t="s">
        <v>11712</v>
      </c>
      <c r="T1158" t="s">
        <v>11713</v>
      </c>
    </row>
    <row r="1159" spans="1:20" x14ac:dyDescent="0.25">
      <c r="A1159" t="s">
        <v>11195</v>
      </c>
      <c r="B1159" t="s">
        <v>11196</v>
      </c>
      <c r="C1159" t="s">
        <v>13156</v>
      </c>
      <c r="D1159" t="s">
        <v>13250</v>
      </c>
      <c r="E1159" t="s">
        <v>13263</v>
      </c>
      <c r="F1159" t="s">
        <v>13266</v>
      </c>
      <c r="G1159" s="17">
        <v>1499</v>
      </c>
      <c r="H1159" s="17">
        <v>3500</v>
      </c>
      <c r="I1159" s="8">
        <v>0.56999999999999995</v>
      </c>
      <c r="J1159" s="8" t="str">
        <f t="shared" si="107"/>
        <v>Yes</v>
      </c>
      <c r="K1159" s="9">
        <v>4.0999999999999996</v>
      </c>
      <c r="L1159" s="9">
        <v>4</v>
      </c>
      <c r="M1159" s="9">
        <f>AVERAGEIF(F1159:F2509,F1159,K1159:K2509)</f>
        <v>4.0999999999999996</v>
      </c>
      <c r="N1159" s="4">
        <v>303</v>
      </c>
      <c r="O1159" s="4">
        <f t="shared" si="108"/>
        <v>10.17978169279589</v>
      </c>
      <c r="P1159" s="18">
        <f t="shared" si="109"/>
        <v>454197</v>
      </c>
      <c r="Q1159" s="15" t="str" cm="1">
        <f t="array" ref="Q1159">_xlfn.IFS(G1159&lt;200,"&lt;₹200",G1159&lt;=500,"₹200-₹500",G1159&gt;500,"&gt;₹500")</f>
        <v>&gt;₹500</v>
      </c>
      <c r="R1159" t="s">
        <v>11197</v>
      </c>
      <c r="S1159" t="s">
        <v>11201</v>
      </c>
      <c r="T1159" t="s">
        <v>11202</v>
      </c>
    </row>
    <row r="1160" spans="1:20" x14ac:dyDescent="0.25">
      <c r="A1160" t="s">
        <v>9833</v>
      </c>
      <c r="B1160" t="s">
        <v>9834</v>
      </c>
      <c r="C1160" t="s">
        <v>13156</v>
      </c>
      <c r="D1160" t="s">
        <v>13250</v>
      </c>
      <c r="E1160" t="s">
        <v>13263</v>
      </c>
      <c r="F1160" t="s">
        <v>13264</v>
      </c>
      <c r="G1160" s="17">
        <v>2399</v>
      </c>
      <c r="H1160" s="17">
        <v>4590</v>
      </c>
      <c r="I1160" s="8">
        <v>0.48</v>
      </c>
      <c r="J1160" s="8" t="str">
        <f t="shared" si="107"/>
        <v>No</v>
      </c>
      <c r="K1160" s="9">
        <v>4.0999999999999996</v>
      </c>
      <c r="L1160" s="9">
        <v>4</v>
      </c>
      <c r="M1160" s="9">
        <f>AVERAGEIF(F1160:F2509,F1160,K1160:K2509)</f>
        <v>3.84</v>
      </c>
      <c r="N1160" s="4">
        <v>444</v>
      </c>
      <c r="O1160" s="4">
        <f t="shared" si="108"/>
        <v>10.169702442166777</v>
      </c>
      <c r="P1160" s="18">
        <f t="shared" si="109"/>
        <v>1065156</v>
      </c>
      <c r="Q1160" s="15" t="str" cm="1">
        <f t="array" ref="Q1160">_xlfn.IFS(G1160&lt;200,"&lt;₹200",G1160&lt;=500,"₹200-₹500",G1160&gt;500,"&gt;₹500")</f>
        <v>&gt;₹500</v>
      </c>
      <c r="R1160" t="s">
        <v>9835</v>
      </c>
      <c r="S1160" t="s">
        <v>9839</v>
      </c>
      <c r="T1160" t="s">
        <v>9840</v>
      </c>
    </row>
    <row r="1161" spans="1:20" x14ac:dyDescent="0.25">
      <c r="A1161" t="s">
        <v>1031</v>
      </c>
      <c r="B1161" t="s">
        <v>1032</v>
      </c>
      <c r="C1161" t="s">
        <v>13075</v>
      </c>
      <c r="D1161" t="s">
        <v>13091</v>
      </c>
      <c r="E1161" t="s">
        <v>13092</v>
      </c>
      <c r="F1161" t="s">
        <v>13095</v>
      </c>
      <c r="G1161" s="17">
        <v>399</v>
      </c>
      <c r="H1161" s="17">
        <v>1999</v>
      </c>
      <c r="I1161" s="8">
        <v>0.8</v>
      </c>
      <c r="J1161" s="8" t="str">
        <f t="shared" si="107"/>
        <v>Yes</v>
      </c>
      <c r="K1161" s="9">
        <v>4.5</v>
      </c>
      <c r="L1161" s="9">
        <v>5</v>
      </c>
      <c r="M1161" s="9">
        <f>AVERAGEIF(F1161:F2510,F1161,K1161:K2510)</f>
        <v>3.7562500000000001</v>
      </c>
      <c r="N1161" s="4">
        <v>505</v>
      </c>
      <c r="O1161" s="4">
        <f t="shared" si="108"/>
        <v>10.157465378879497</v>
      </c>
      <c r="P1161" s="18">
        <f t="shared" si="109"/>
        <v>201495</v>
      </c>
      <c r="Q1161" s="15" t="str" cm="1">
        <f t="array" ref="Q1161">_xlfn.IFS(G1161&lt;200,"&lt;₹200",G1161&lt;=500,"₹200-₹500",G1161&gt;500,"&gt;₹500")</f>
        <v>₹200-₹500</v>
      </c>
      <c r="R1161" t="s">
        <v>1033</v>
      </c>
      <c r="S1161" t="s">
        <v>1037</v>
      </c>
      <c r="T1161" t="s">
        <v>1038</v>
      </c>
    </row>
    <row r="1162" spans="1:20" x14ac:dyDescent="0.25">
      <c r="A1162" t="s">
        <v>2191</v>
      </c>
      <c r="B1162" t="s">
        <v>2192</v>
      </c>
      <c r="C1162" t="s">
        <v>13084</v>
      </c>
      <c r="D1162" t="s">
        <v>13085</v>
      </c>
      <c r="E1162" t="s">
        <v>13086</v>
      </c>
      <c r="F1162" t="s">
        <v>13087</v>
      </c>
      <c r="G1162" s="17">
        <v>129</v>
      </c>
      <c r="H1162" s="17">
        <v>1000</v>
      </c>
      <c r="I1162" s="8">
        <v>0.87</v>
      </c>
      <c r="J1162" s="8" t="str">
        <f t="shared" si="107"/>
        <v>Yes</v>
      </c>
      <c r="K1162" s="9">
        <v>3.9</v>
      </c>
      <c r="L1162" s="9">
        <v>4</v>
      </c>
      <c r="M1162" s="9">
        <f>AVERAGEIF(F1162:F2511,F1162,K1162:K2511)</f>
        <v>4.1080000000000005</v>
      </c>
      <c r="N1162" s="4">
        <v>295</v>
      </c>
      <c r="O1162" s="4">
        <f t="shared" si="108"/>
        <v>10.152066349030122</v>
      </c>
      <c r="P1162" s="18">
        <f t="shared" si="109"/>
        <v>38055</v>
      </c>
      <c r="Q1162" s="15" t="str" cm="1">
        <f t="array" ref="Q1162">_xlfn.IFS(G1162&lt;200,"&lt;₹200",G1162&lt;=500,"₹200-₹500",G1162&gt;500,"&gt;₹500")</f>
        <v>&lt;₹200</v>
      </c>
      <c r="R1162" t="s">
        <v>2193</v>
      </c>
      <c r="S1162" t="s">
        <v>2197</v>
      </c>
      <c r="T1162" t="s">
        <v>2198</v>
      </c>
    </row>
    <row r="1163" spans="1:20" x14ac:dyDescent="0.25">
      <c r="A1163" t="s">
        <v>11526</v>
      </c>
      <c r="B1163" t="s">
        <v>11527</v>
      </c>
      <c r="C1163" t="s">
        <v>13156</v>
      </c>
      <c r="D1163" t="s">
        <v>13247</v>
      </c>
      <c r="E1163" t="s">
        <v>13248</v>
      </c>
      <c r="F1163" t="s">
        <v>13274</v>
      </c>
      <c r="G1163" s="17">
        <v>299</v>
      </c>
      <c r="H1163" s="17">
        <v>595</v>
      </c>
      <c r="I1163" s="8">
        <v>0.5</v>
      </c>
      <c r="J1163" s="8" t="str">
        <f t="shared" si="107"/>
        <v>Yes</v>
      </c>
      <c r="K1163" s="9">
        <v>4</v>
      </c>
      <c r="L1163" s="9">
        <v>4</v>
      </c>
      <c r="M1163" s="9">
        <f>AVERAGEIF(F1163:F2513,F1163,K1163:K2513)</f>
        <v>4.05</v>
      </c>
      <c r="N1163" s="4">
        <v>314</v>
      </c>
      <c r="O1163" s="4">
        <f t="shared" si="108"/>
        <v>10.118157742847881</v>
      </c>
      <c r="P1163" s="18">
        <f t="shared" si="109"/>
        <v>93886</v>
      </c>
      <c r="Q1163" s="15" t="str" cm="1">
        <f t="array" ref="Q1163">_xlfn.IFS(G1163&lt;200,"&lt;₹200",G1163&lt;=500,"₹200-₹500",G1163&gt;500,"&gt;₹500")</f>
        <v>₹200-₹500</v>
      </c>
      <c r="R1163" t="s">
        <v>11528</v>
      </c>
      <c r="S1163" t="s">
        <v>11532</v>
      </c>
      <c r="T1163" t="s">
        <v>11533</v>
      </c>
    </row>
    <row r="1164" spans="1:20" x14ac:dyDescent="0.25">
      <c r="A1164" t="s">
        <v>2382</v>
      </c>
      <c r="B1164" t="s">
        <v>2383</v>
      </c>
      <c r="C1164" t="s">
        <v>13075</v>
      </c>
      <c r="D1164" t="s">
        <v>13091</v>
      </c>
      <c r="E1164" t="s">
        <v>13092</v>
      </c>
      <c r="F1164" t="s">
        <v>13095</v>
      </c>
      <c r="G1164" s="17">
        <v>349</v>
      </c>
      <c r="H1164" s="17">
        <v>999</v>
      </c>
      <c r="I1164" s="8">
        <v>0.65</v>
      </c>
      <c r="J1164" s="8" t="str">
        <f t="shared" si="107"/>
        <v>Yes</v>
      </c>
      <c r="K1164" s="9">
        <v>4.2</v>
      </c>
      <c r="L1164" s="9">
        <v>4</v>
      </c>
      <c r="M1164" s="9">
        <f>AVERAGEIF(F1164:F2513,F1164,K1164:K2513)</f>
        <v>3.7322580645161292</v>
      </c>
      <c r="N1164" s="4">
        <v>513</v>
      </c>
      <c r="O1164" s="4">
        <f t="shared" si="108"/>
        <v>10.118013963475917</v>
      </c>
      <c r="P1164" s="18">
        <f t="shared" si="109"/>
        <v>179037</v>
      </c>
      <c r="Q1164" s="15" t="str" cm="1">
        <f t="array" ref="Q1164">_xlfn.IFS(G1164&lt;200,"&lt;₹200",G1164&lt;=500,"₹200-₹500",G1164&gt;500,"&gt;₹500")</f>
        <v>₹200-₹500</v>
      </c>
      <c r="R1164" t="s">
        <v>2384</v>
      </c>
      <c r="S1164" t="s">
        <v>2388</v>
      </c>
      <c r="T1164" t="s">
        <v>2389</v>
      </c>
    </row>
    <row r="1165" spans="1:20" x14ac:dyDescent="0.25">
      <c r="A1165" t="s">
        <v>1661</v>
      </c>
      <c r="B1165" t="s">
        <v>1662</v>
      </c>
      <c r="C1165" t="s">
        <v>13075</v>
      </c>
      <c r="D1165" t="s">
        <v>13091</v>
      </c>
      <c r="E1165" t="s">
        <v>13093</v>
      </c>
      <c r="F1165" t="s">
        <v>13094</v>
      </c>
      <c r="G1165" s="17">
        <v>8990</v>
      </c>
      <c r="H1165" s="17">
        <v>18990</v>
      </c>
      <c r="I1165" s="8">
        <v>0.53</v>
      </c>
      <c r="J1165" s="8" t="str">
        <f t="shared" si="107"/>
        <v>Yes</v>
      </c>
      <c r="K1165" s="9">
        <v>3.9</v>
      </c>
      <c r="L1165" s="9">
        <v>4</v>
      </c>
      <c r="M1165" s="9">
        <f>AVERAGEIF(F1165:F2514,F1165,K1165:K2514)</f>
        <v>3.9749999999999996</v>
      </c>
      <c r="N1165" s="4">
        <v>350</v>
      </c>
      <c r="O1165" s="4">
        <f t="shared" si="108"/>
        <v>10.117595787951648</v>
      </c>
      <c r="P1165" s="18">
        <f t="shared" si="109"/>
        <v>3146500</v>
      </c>
      <c r="Q1165" s="15" t="str" cm="1">
        <f t="array" ref="Q1165">_xlfn.IFS(G1165&lt;200,"&lt;₹200",G1165&lt;=500,"₹200-₹500",G1165&gt;500,"&gt;₹500")</f>
        <v>&gt;₹500</v>
      </c>
      <c r="R1165" t="s">
        <v>1663</v>
      </c>
      <c r="S1165" t="s">
        <v>1667</v>
      </c>
      <c r="T1165" t="s">
        <v>1668</v>
      </c>
    </row>
    <row r="1166" spans="1:20" x14ac:dyDescent="0.25">
      <c r="A1166" t="s">
        <v>12211</v>
      </c>
      <c r="B1166" t="s">
        <v>12212</v>
      </c>
      <c r="C1166" t="s">
        <v>13156</v>
      </c>
      <c r="D1166" t="s">
        <v>13247</v>
      </c>
      <c r="E1166" t="s">
        <v>13248</v>
      </c>
      <c r="F1166" t="s">
        <v>13290</v>
      </c>
      <c r="G1166" s="17">
        <v>3685</v>
      </c>
      <c r="H1166" s="17">
        <v>5495</v>
      </c>
      <c r="I1166" s="8">
        <v>0.33</v>
      </c>
      <c r="J1166" s="8" t="str">
        <f t="shared" si="107"/>
        <v>No</v>
      </c>
      <c r="K1166" s="9">
        <v>4.0999999999999996</v>
      </c>
      <c r="L1166" s="9">
        <v>4</v>
      </c>
      <c r="M1166" s="9">
        <f>AVERAGEIF(F1166:F2516,F1166,K1166:K2516)</f>
        <v>4.0999999999999996</v>
      </c>
      <c r="N1166" s="4">
        <v>290</v>
      </c>
      <c r="O1166" s="4">
        <f t="shared" si="108"/>
        <v>10.10196125484222</v>
      </c>
      <c r="P1166" s="18">
        <f t="shared" si="109"/>
        <v>1068650</v>
      </c>
      <c r="Q1166" s="15" t="str" cm="1">
        <f t="array" ref="Q1166">_xlfn.IFS(G1166&lt;200,"&lt;₹200",G1166&lt;=500,"₹200-₹500",G1166&gt;500,"&gt;₹500")</f>
        <v>&gt;₹500</v>
      </c>
      <c r="R1166" t="s">
        <v>12213</v>
      </c>
      <c r="S1166" t="s">
        <v>12217</v>
      </c>
      <c r="T1166" t="s">
        <v>12218</v>
      </c>
    </row>
    <row r="1167" spans="1:20" x14ac:dyDescent="0.25">
      <c r="A1167" t="s">
        <v>9600</v>
      </c>
      <c r="B1167" t="s">
        <v>9601</v>
      </c>
      <c r="C1167" t="s">
        <v>13156</v>
      </c>
      <c r="D1167" t="s">
        <v>13247</v>
      </c>
      <c r="E1167" t="s">
        <v>13248</v>
      </c>
      <c r="F1167" t="s">
        <v>13249</v>
      </c>
      <c r="G1167" s="17">
        <v>1299</v>
      </c>
      <c r="H1167" s="17">
        <v>1999</v>
      </c>
      <c r="I1167" s="8">
        <v>0.35</v>
      </c>
      <c r="J1167" s="8" t="str">
        <f t="shared" si="107"/>
        <v>No</v>
      </c>
      <c r="K1167" s="9">
        <v>3.8</v>
      </c>
      <c r="L1167" s="9">
        <v>4</v>
      </c>
      <c r="M1167" s="9">
        <f t="shared" ref="M1167:M1179" si="110">AVERAGEIF(F1167:F2516,F1167,K1167:K2516)</f>
        <v>3.9749999999999996</v>
      </c>
      <c r="N1167" s="4">
        <v>311</v>
      </c>
      <c r="O1167" s="4">
        <f t="shared" si="108"/>
        <v>9.9142645112233101</v>
      </c>
      <c r="P1167" s="18">
        <f t="shared" si="109"/>
        <v>403989</v>
      </c>
      <c r="Q1167" s="15" t="str" cm="1">
        <f t="array" ref="Q1167">_xlfn.IFS(G1167&lt;200,"&lt;₹200",G1167&lt;=500,"₹200-₹500",G1167&gt;500,"&gt;₹500")</f>
        <v>&gt;₹500</v>
      </c>
      <c r="R1167" t="s">
        <v>9602</v>
      </c>
      <c r="S1167" t="s">
        <v>9606</v>
      </c>
      <c r="T1167" t="s">
        <v>9607</v>
      </c>
    </row>
    <row r="1168" spans="1:20" x14ac:dyDescent="0.25">
      <c r="A1168" t="s">
        <v>10910</v>
      </c>
      <c r="B1168" t="s">
        <v>10911</v>
      </c>
      <c r="C1168" t="s">
        <v>13156</v>
      </c>
      <c r="D1168" t="s">
        <v>13247</v>
      </c>
      <c r="E1168" t="s">
        <v>13248</v>
      </c>
      <c r="F1168" t="s">
        <v>13274</v>
      </c>
      <c r="G1168" s="17">
        <v>2079</v>
      </c>
      <c r="H1168" s="17">
        <v>3099</v>
      </c>
      <c r="I1168" s="8">
        <v>0.33</v>
      </c>
      <c r="J1168" s="8" t="str">
        <f t="shared" si="107"/>
        <v>No</v>
      </c>
      <c r="K1168" s="9">
        <v>4.0999999999999996</v>
      </c>
      <c r="L1168" s="9">
        <v>4</v>
      </c>
      <c r="M1168" s="9">
        <f t="shared" si="110"/>
        <v>4.0999999999999996</v>
      </c>
      <c r="N1168" s="4">
        <v>282</v>
      </c>
      <c r="O1168" s="4">
        <f t="shared" si="108"/>
        <v>10.052324385649589</v>
      </c>
      <c r="P1168" s="18">
        <f t="shared" si="109"/>
        <v>586278</v>
      </c>
      <c r="Q1168" s="15" t="str" cm="1">
        <f t="array" ref="Q1168">_xlfn.IFS(G1168&lt;200,"&lt;₹200",G1168&lt;=500,"₹200-₹500",G1168&gt;500,"&gt;₹500")</f>
        <v>&gt;₹500</v>
      </c>
      <c r="R1168" t="s">
        <v>10912</v>
      </c>
      <c r="S1168" t="s">
        <v>10916</v>
      </c>
      <c r="T1168" t="s">
        <v>10917</v>
      </c>
    </row>
    <row r="1169" spans="1:20" x14ac:dyDescent="0.25">
      <c r="A1169" t="s">
        <v>8483</v>
      </c>
      <c r="B1169" t="s">
        <v>8484</v>
      </c>
      <c r="C1169" t="s">
        <v>13084</v>
      </c>
      <c r="D1169" t="s">
        <v>13245</v>
      </c>
      <c r="E1169" t="s">
        <v>13246</v>
      </c>
      <c r="F1169" t="s">
        <v>13245</v>
      </c>
      <c r="G1169" s="17">
        <v>37247</v>
      </c>
      <c r="H1169" s="17">
        <v>59890</v>
      </c>
      <c r="I1169" s="8">
        <v>0.38</v>
      </c>
      <c r="J1169" s="8" t="str">
        <f t="shared" si="107"/>
        <v>No</v>
      </c>
      <c r="K1169" s="9">
        <v>4</v>
      </c>
      <c r="L1169" s="9">
        <v>4</v>
      </c>
      <c r="M1169" s="9">
        <f t="shared" si="110"/>
        <v>4</v>
      </c>
      <c r="N1169" s="4">
        <v>323</v>
      </c>
      <c r="O1169" s="4">
        <f t="shared" si="108"/>
        <v>10.042180040826448</v>
      </c>
      <c r="P1169" s="18">
        <f t="shared" si="109"/>
        <v>12030781</v>
      </c>
      <c r="Q1169" s="15" t="str" cm="1">
        <f t="array" ref="Q1169">_xlfn.IFS(G1169&lt;200,"&lt;₹200",G1169&lt;=500,"₹200-₹500",G1169&gt;500,"&gt;₹500")</f>
        <v>&gt;₹500</v>
      </c>
      <c r="R1169" t="s">
        <v>8486</v>
      </c>
      <c r="S1169" t="s">
        <v>8490</v>
      </c>
      <c r="T1169" t="s">
        <v>8491</v>
      </c>
    </row>
    <row r="1170" spans="1:20" x14ac:dyDescent="0.25">
      <c r="A1170" t="s">
        <v>460</v>
      </c>
      <c r="B1170" t="s">
        <v>461</v>
      </c>
      <c r="C1170" t="s">
        <v>13075</v>
      </c>
      <c r="D1170" t="s">
        <v>13091</v>
      </c>
      <c r="E1170" t="s">
        <v>13092</v>
      </c>
      <c r="F1170" t="s">
        <v>13095</v>
      </c>
      <c r="G1170" s="17">
        <v>399</v>
      </c>
      <c r="H1170" s="17">
        <v>999</v>
      </c>
      <c r="I1170" s="8">
        <v>0.6</v>
      </c>
      <c r="J1170" s="8" t="str">
        <f t="shared" si="107"/>
        <v>Yes</v>
      </c>
      <c r="K1170" s="9">
        <v>3.6</v>
      </c>
      <c r="L1170" s="9">
        <v>4</v>
      </c>
      <c r="M1170" s="9">
        <f t="shared" si="110"/>
        <v>3.7166666666666668</v>
      </c>
      <c r="N1170" s="4">
        <v>493</v>
      </c>
      <c r="O1170" s="4">
        <f t="shared" si="108"/>
        <v>10.011685160166222</v>
      </c>
      <c r="P1170" s="18">
        <f t="shared" si="109"/>
        <v>196707</v>
      </c>
      <c r="Q1170" s="15" t="str" cm="1">
        <f t="array" ref="Q1170">_xlfn.IFS(G1170&lt;200,"&lt;₹200",G1170&lt;=500,"₹200-₹500",G1170&gt;500,"&gt;₹500")</f>
        <v>₹200-₹500</v>
      </c>
      <c r="R1170" t="s">
        <v>463</v>
      </c>
      <c r="S1170" t="s">
        <v>467</v>
      </c>
      <c r="T1170" t="s">
        <v>468</v>
      </c>
    </row>
    <row r="1171" spans="1:20" x14ac:dyDescent="0.25">
      <c r="A1171" t="s">
        <v>6470</v>
      </c>
      <c r="B1171" t="s">
        <v>6471</v>
      </c>
      <c r="C1171" t="s">
        <v>13084</v>
      </c>
      <c r="D1171" t="s">
        <v>13085</v>
      </c>
      <c r="E1171" t="s">
        <v>13187</v>
      </c>
      <c r="F1171" t="s">
        <v>13188</v>
      </c>
      <c r="G1171" s="17">
        <v>89</v>
      </c>
      <c r="H1171" s="17">
        <v>99</v>
      </c>
      <c r="I1171" s="8">
        <v>0.1</v>
      </c>
      <c r="J1171" s="8" t="str">
        <f t="shared" si="107"/>
        <v>No</v>
      </c>
      <c r="K1171" s="9">
        <v>4.2</v>
      </c>
      <c r="L1171" s="9">
        <v>4</v>
      </c>
      <c r="M1171" s="9">
        <f t="shared" si="110"/>
        <v>4.2</v>
      </c>
      <c r="N1171" s="4">
        <v>241</v>
      </c>
      <c r="O1171" s="4">
        <f t="shared" si="108"/>
        <v>10.012024537117812</v>
      </c>
      <c r="P1171" s="18">
        <f t="shared" si="109"/>
        <v>21449</v>
      </c>
      <c r="Q1171" s="15" t="str" cm="1">
        <f t="array" ref="Q1171">_xlfn.IFS(G1171&lt;200,"&lt;₹200",G1171&lt;=500,"₹200-₹500",G1171&gt;500,"&gt;₹500")</f>
        <v>&lt;₹200</v>
      </c>
      <c r="R1171" t="s">
        <v>6472</v>
      </c>
      <c r="S1171" t="s">
        <v>6476</v>
      </c>
      <c r="T1171" t="s">
        <v>6477</v>
      </c>
    </row>
    <row r="1172" spans="1:20" x14ac:dyDescent="0.25">
      <c r="A1172" t="s">
        <v>1694</v>
      </c>
      <c r="B1172" t="s">
        <v>1695</v>
      </c>
      <c r="C1172" t="s">
        <v>13075</v>
      </c>
      <c r="D1172" t="s">
        <v>13091</v>
      </c>
      <c r="E1172" t="s">
        <v>13092</v>
      </c>
      <c r="F1172" t="s">
        <v>13095</v>
      </c>
      <c r="G1172" s="17">
        <v>299</v>
      </c>
      <c r="H1172" s="17">
        <v>1199</v>
      </c>
      <c r="I1172" s="8">
        <v>0.75</v>
      </c>
      <c r="J1172" s="8" t="str">
        <f t="shared" si="107"/>
        <v>Yes</v>
      </c>
      <c r="K1172" s="9">
        <v>3.7</v>
      </c>
      <c r="L1172" s="9">
        <v>4</v>
      </c>
      <c r="M1172" s="9">
        <f t="shared" si="110"/>
        <v>3.7206896551724133</v>
      </c>
      <c r="N1172" s="4">
        <v>490</v>
      </c>
      <c r="O1172" s="4">
        <f t="shared" si="108"/>
        <v>10.012679068967872</v>
      </c>
      <c r="P1172" s="18">
        <f t="shared" si="109"/>
        <v>146510</v>
      </c>
      <c r="Q1172" s="15" t="str" cm="1">
        <f t="array" ref="Q1172">_xlfn.IFS(G1172&lt;200,"&lt;₹200",G1172&lt;=500,"₹200-₹500",G1172&gt;500,"&gt;₹500")</f>
        <v>₹200-₹500</v>
      </c>
      <c r="R1172" t="s">
        <v>1696</v>
      </c>
      <c r="S1172" t="s">
        <v>1700</v>
      </c>
      <c r="T1172" t="s">
        <v>1701</v>
      </c>
    </row>
    <row r="1173" spans="1:20" x14ac:dyDescent="0.25">
      <c r="A1173" t="s">
        <v>2752</v>
      </c>
      <c r="B1173" t="s">
        <v>2753</v>
      </c>
      <c r="C1173" t="s">
        <v>13084</v>
      </c>
      <c r="D1173" t="s">
        <v>13085</v>
      </c>
      <c r="E1173" t="s">
        <v>13086</v>
      </c>
      <c r="F1173" t="s">
        <v>13087</v>
      </c>
      <c r="G1173" s="17">
        <v>129</v>
      </c>
      <c r="H1173" s="17">
        <v>599</v>
      </c>
      <c r="I1173" s="8">
        <v>0.78</v>
      </c>
      <c r="J1173" s="8" t="str">
        <f t="shared" si="107"/>
        <v>Yes</v>
      </c>
      <c r="K1173" s="9">
        <v>4.0999999999999996</v>
      </c>
      <c r="L1173" s="9">
        <v>4</v>
      </c>
      <c r="M1173" s="9">
        <f t="shared" si="110"/>
        <v>4.1166666666666663</v>
      </c>
      <c r="N1173" s="4">
        <v>265</v>
      </c>
      <c r="O1173" s="4">
        <f t="shared" si="108"/>
        <v>9.9824294041312243</v>
      </c>
      <c r="P1173" s="18">
        <f t="shared" si="109"/>
        <v>34185</v>
      </c>
      <c r="Q1173" s="15" t="str" cm="1">
        <f t="array" ref="Q1173">_xlfn.IFS(G1173&lt;200,"&lt;₹200",G1173&lt;=500,"₹200-₹500",G1173&gt;500,"&gt;₹500")</f>
        <v>&lt;₹200</v>
      </c>
      <c r="R1173" t="s">
        <v>2754</v>
      </c>
      <c r="S1173" t="s">
        <v>2758</v>
      </c>
      <c r="T1173" t="s">
        <v>2759</v>
      </c>
    </row>
    <row r="1174" spans="1:20" x14ac:dyDescent="0.25">
      <c r="A1174" t="s">
        <v>2004</v>
      </c>
      <c r="B1174" t="s">
        <v>2005</v>
      </c>
      <c r="C1174" t="s">
        <v>13075</v>
      </c>
      <c r="D1174" t="s">
        <v>13091</v>
      </c>
      <c r="E1174" t="s">
        <v>13092</v>
      </c>
      <c r="F1174" t="s">
        <v>13095</v>
      </c>
      <c r="G1174" s="17">
        <v>209</v>
      </c>
      <c r="H1174" s="17">
        <v>499</v>
      </c>
      <c r="I1174" s="8">
        <v>0.57999999999999996</v>
      </c>
      <c r="J1174" s="8" t="str">
        <f t="shared" si="107"/>
        <v>Yes</v>
      </c>
      <c r="K1174" s="9">
        <v>4</v>
      </c>
      <c r="L1174" s="9">
        <v>4</v>
      </c>
      <c r="M1174" s="9">
        <f t="shared" si="110"/>
        <v>3.7214285714285715</v>
      </c>
      <c r="N1174" s="4">
        <v>479</v>
      </c>
      <c r="O1174" s="4">
        <f t="shared" si="108"/>
        <v>9.9780477476620071</v>
      </c>
      <c r="P1174" s="18">
        <f t="shared" si="109"/>
        <v>100111</v>
      </c>
      <c r="Q1174" s="15" t="str" cm="1">
        <f t="array" ref="Q1174">_xlfn.IFS(G1174&lt;200,"&lt;₹200",G1174&lt;=500,"₹200-₹500",G1174&gt;500,"&gt;₹500")</f>
        <v>₹200-₹500</v>
      </c>
      <c r="R1174" t="s">
        <v>2006</v>
      </c>
      <c r="S1174" t="s">
        <v>2010</v>
      </c>
      <c r="T1174" t="s">
        <v>2011</v>
      </c>
    </row>
    <row r="1175" spans="1:20" x14ac:dyDescent="0.25">
      <c r="A1175" t="s">
        <v>11022</v>
      </c>
      <c r="B1175" t="s">
        <v>11023</v>
      </c>
      <c r="C1175" t="s">
        <v>13156</v>
      </c>
      <c r="D1175" t="s">
        <v>13250</v>
      </c>
      <c r="E1175" t="s">
        <v>13251</v>
      </c>
      <c r="F1175" t="s">
        <v>13252</v>
      </c>
      <c r="G1175" s="17">
        <v>3711</v>
      </c>
      <c r="H1175" s="17">
        <v>4495</v>
      </c>
      <c r="I1175" s="8">
        <v>0.17</v>
      </c>
      <c r="J1175" s="8" t="str">
        <f t="shared" si="107"/>
        <v>No</v>
      </c>
      <c r="K1175" s="9">
        <v>4.3</v>
      </c>
      <c r="L1175" s="9">
        <v>4</v>
      </c>
      <c r="M1175" s="9">
        <f t="shared" si="110"/>
        <v>3.9083333333333332</v>
      </c>
      <c r="N1175" s="4">
        <v>356</v>
      </c>
      <c r="O1175" s="4">
        <f t="shared" si="108"/>
        <v>9.9766782779718213</v>
      </c>
      <c r="P1175" s="18">
        <f t="shared" si="109"/>
        <v>1321116</v>
      </c>
      <c r="Q1175" s="15" t="str" cm="1">
        <f t="array" ref="Q1175">_xlfn.IFS(G1175&lt;200,"&lt;₹200",G1175&lt;=500,"₹200-₹500",G1175&gt;500,"&gt;₹500")</f>
        <v>&gt;₹500</v>
      </c>
      <c r="R1175" t="s">
        <v>11024</v>
      </c>
      <c r="S1175" t="s">
        <v>11028</v>
      </c>
      <c r="T1175" t="s">
        <v>11029</v>
      </c>
    </row>
    <row r="1176" spans="1:20" x14ac:dyDescent="0.25">
      <c r="A1176" t="s">
        <v>3075</v>
      </c>
      <c r="B1176" t="s">
        <v>3076</v>
      </c>
      <c r="C1176" t="s">
        <v>13075</v>
      </c>
      <c r="D1176" t="s">
        <v>13113</v>
      </c>
      <c r="E1176" t="s">
        <v>13117</v>
      </c>
      <c r="F1176" t="s">
        <v>13118</v>
      </c>
      <c r="G1176" s="17">
        <v>9499</v>
      </c>
      <c r="H1176" s="17">
        <v>11999</v>
      </c>
      <c r="I1176" s="8">
        <v>0.21</v>
      </c>
      <c r="J1176" s="8" t="str">
        <f t="shared" si="107"/>
        <v>No</v>
      </c>
      <c r="K1176" s="9">
        <v>4.2</v>
      </c>
      <c r="L1176" s="9">
        <v>4</v>
      </c>
      <c r="M1176" s="9">
        <f t="shared" si="110"/>
        <v>4.0600000000000005</v>
      </c>
      <c r="N1176" s="4">
        <v>284</v>
      </c>
      <c r="O1176" s="4">
        <f t="shared" si="108"/>
        <v>9.9666701316345527</v>
      </c>
      <c r="P1176" s="18">
        <f t="shared" si="109"/>
        <v>2697716</v>
      </c>
      <c r="Q1176" s="15" t="str" cm="1">
        <f t="array" ref="Q1176">_xlfn.IFS(G1176&lt;200,"&lt;₹200",G1176&lt;=500,"₹200-₹500",G1176&gt;500,"&gt;₹500")</f>
        <v>&gt;₹500</v>
      </c>
      <c r="R1176" t="s">
        <v>3077</v>
      </c>
      <c r="S1176" t="s">
        <v>3081</v>
      </c>
      <c r="T1176" t="s">
        <v>3082</v>
      </c>
    </row>
    <row r="1177" spans="1:20" x14ac:dyDescent="0.25">
      <c r="A1177" t="s">
        <v>2075</v>
      </c>
      <c r="B1177" t="s">
        <v>2076</v>
      </c>
      <c r="C1177" t="s">
        <v>13075</v>
      </c>
      <c r="D1177" t="s">
        <v>13091</v>
      </c>
      <c r="E1177" t="s">
        <v>13092</v>
      </c>
      <c r="F1177" t="s">
        <v>13095</v>
      </c>
      <c r="G1177" s="17">
        <v>299</v>
      </c>
      <c r="H1177" s="17">
        <v>1199</v>
      </c>
      <c r="I1177" s="8">
        <v>0.75</v>
      </c>
      <c r="J1177" s="8" t="str">
        <f t="shared" si="107"/>
        <v>Yes</v>
      </c>
      <c r="K1177" s="9">
        <v>3.5</v>
      </c>
      <c r="L1177" s="9">
        <v>4</v>
      </c>
      <c r="M1177" s="9">
        <f t="shared" si="110"/>
        <v>3.7111111111111108</v>
      </c>
      <c r="N1177" s="4">
        <v>466</v>
      </c>
      <c r="O1177" s="4">
        <f t="shared" si="108"/>
        <v>9.9061315345453487</v>
      </c>
      <c r="P1177" s="18">
        <f t="shared" si="109"/>
        <v>139334</v>
      </c>
      <c r="Q1177" s="15" t="str" cm="1">
        <f t="array" ref="Q1177">_xlfn.IFS(G1177&lt;200,"&lt;₹200",G1177&lt;=500,"₹200-₹500",G1177&gt;500,"&gt;₹500")</f>
        <v>₹200-₹500</v>
      </c>
      <c r="R1177" t="s">
        <v>2077</v>
      </c>
      <c r="S1177" t="s">
        <v>2081</v>
      </c>
      <c r="T1177" t="s">
        <v>2082</v>
      </c>
    </row>
    <row r="1178" spans="1:20" x14ac:dyDescent="0.25">
      <c r="A1178" t="s">
        <v>3130</v>
      </c>
      <c r="B1178" t="s">
        <v>3131</v>
      </c>
      <c r="C1178" t="s">
        <v>13075</v>
      </c>
      <c r="D1178" t="s">
        <v>13113</v>
      </c>
      <c r="E1178" t="s">
        <v>13117</v>
      </c>
      <c r="F1178" t="s">
        <v>13118</v>
      </c>
      <c r="G1178" s="17">
        <v>9499</v>
      </c>
      <c r="H1178" s="17">
        <v>11999</v>
      </c>
      <c r="I1178" s="8">
        <v>0.21</v>
      </c>
      <c r="J1178" s="8" t="str">
        <f t="shared" si="107"/>
        <v>No</v>
      </c>
      <c r="K1178" s="9">
        <v>4.2</v>
      </c>
      <c r="L1178" s="9">
        <v>4</v>
      </c>
      <c r="M1178" s="9">
        <f t="shared" si="110"/>
        <v>4.0250000000000004</v>
      </c>
      <c r="N1178" s="4">
        <v>284</v>
      </c>
      <c r="O1178" s="4">
        <f t="shared" si="108"/>
        <v>9.8807505615342546</v>
      </c>
      <c r="P1178" s="18">
        <f t="shared" si="109"/>
        <v>2697716</v>
      </c>
      <c r="Q1178" s="15" t="str" cm="1">
        <f t="array" ref="Q1178">_xlfn.IFS(G1178&lt;200,"&lt;₹200",G1178&lt;=500,"₹200-₹500",G1178&gt;500,"&gt;₹500")</f>
        <v>&gt;₹500</v>
      </c>
      <c r="R1178" t="s">
        <v>3077</v>
      </c>
      <c r="S1178" t="s">
        <v>3081</v>
      </c>
      <c r="T1178" t="s">
        <v>3082</v>
      </c>
    </row>
    <row r="1179" spans="1:20" x14ac:dyDescent="0.25">
      <c r="A1179" t="s">
        <v>10061</v>
      </c>
      <c r="B1179" t="s">
        <v>10062</v>
      </c>
      <c r="C1179" t="s">
        <v>13156</v>
      </c>
      <c r="D1179" t="s">
        <v>13247</v>
      </c>
      <c r="E1179" t="s">
        <v>13248</v>
      </c>
      <c r="F1179" t="s">
        <v>13249</v>
      </c>
      <c r="G1179" s="17">
        <v>999</v>
      </c>
      <c r="H1179" s="17">
        <v>1950</v>
      </c>
      <c r="I1179" s="8">
        <v>0.49</v>
      </c>
      <c r="J1179" s="8" t="str">
        <f t="shared" si="107"/>
        <v>No</v>
      </c>
      <c r="K1179" s="9">
        <v>3.8</v>
      </c>
      <c r="L1179" s="9">
        <v>4</v>
      </c>
      <c r="M1179" s="9">
        <f t="shared" si="110"/>
        <v>4.0333333333333332</v>
      </c>
      <c r="N1179" s="4">
        <v>305</v>
      </c>
      <c r="O1179" s="4">
        <f t="shared" si="108"/>
        <v>10.02574308680904</v>
      </c>
      <c r="P1179" s="18">
        <f t="shared" si="109"/>
        <v>304695</v>
      </c>
      <c r="Q1179" s="15" t="str" cm="1">
        <f t="array" ref="Q1179">_xlfn.IFS(G1179&lt;200,"&lt;₹200",G1179&lt;=500,"₹200-₹500",G1179&gt;500,"&gt;₹500")</f>
        <v>&gt;₹500</v>
      </c>
      <c r="R1179" t="s">
        <v>10063</v>
      </c>
      <c r="S1179" t="s">
        <v>10067</v>
      </c>
      <c r="T1179" t="s">
        <v>10068</v>
      </c>
    </row>
    <row r="1180" spans="1:20" x14ac:dyDescent="0.25">
      <c r="A1180" t="s">
        <v>11486</v>
      </c>
      <c r="B1180" t="s">
        <v>11487</v>
      </c>
      <c r="C1180" t="s">
        <v>13156</v>
      </c>
      <c r="D1180" t="s">
        <v>13250</v>
      </c>
      <c r="E1180" t="s">
        <v>13277</v>
      </c>
      <c r="F1180" t="s">
        <v>13311</v>
      </c>
      <c r="G1180" s="17">
        <v>2399</v>
      </c>
      <c r="H1180" s="17">
        <v>4200</v>
      </c>
      <c r="I1180" s="8">
        <v>0.43</v>
      </c>
      <c r="J1180" s="8" t="str">
        <f t="shared" si="107"/>
        <v>No</v>
      </c>
      <c r="K1180" s="9">
        <v>3.8</v>
      </c>
      <c r="L1180" s="9">
        <v>4</v>
      </c>
      <c r="M1180" s="9">
        <f>AVERAGEIF(F1180:F2530,F1180,K1180:K2530)</f>
        <v>3.8</v>
      </c>
      <c r="N1180" s="4">
        <v>397</v>
      </c>
      <c r="O1180" s="4">
        <f t="shared" si="108"/>
        <v>9.879555673880013</v>
      </c>
      <c r="P1180" s="18">
        <f t="shared" si="109"/>
        <v>952403</v>
      </c>
      <c r="Q1180" s="15" t="str" cm="1">
        <f t="array" ref="Q1180">_xlfn.IFS(G1180&lt;200,"&lt;₹200",G1180&lt;=500,"₹200-₹500",G1180&gt;500,"&gt;₹500")</f>
        <v>&gt;₹500</v>
      </c>
      <c r="R1180" t="s">
        <v>11488</v>
      </c>
      <c r="S1180" t="s">
        <v>11492</v>
      </c>
      <c r="T1180" t="s">
        <v>11493</v>
      </c>
    </row>
    <row r="1181" spans="1:20" x14ac:dyDescent="0.25">
      <c r="A1181" t="s">
        <v>11395</v>
      </c>
      <c r="B1181" t="s">
        <v>11396</v>
      </c>
      <c r="C1181" t="s">
        <v>13156</v>
      </c>
      <c r="D1181" t="s">
        <v>13268</v>
      </c>
      <c r="E1181" t="s">
        <v>13269</v>
      </c>
      <c r="F1181" t="s">
        <v>13270</v>
      </c>
      <c r="G1181" s="17">
        <v>395</v>
      </c>
      <c r="H1181" s="17">
        <v>499</v>
      </c>
      <c r="I1181" s="8">
        <v>0.21</v>
      </c>
      <c r="J1181" s="8" t="str">
        <f t="shared" si="107"/>
        <v>No</v>
      </c>
      <c r="K1181" s="9">
        <v>4</v>
      </c>
      <c r="L1181" s="9">
        <v>4</v>
      </c>
      <c r="M1181" s="9">
        <f>AVERAGEIF(F1181:F2531,F1181,K1181:K2531)</f>
        <v>3.9</v>
      </c>
      <c r="N1181" s="4">
        <v>330</v>
      </c>
      <c r="O1181" s="4">
        <f t="shared" si="108"/>
        <v>9.8273291757253034</v>
      </c>
      <c r="P1181" s="18">
        <f t="shared" si="109"/>
        <v>130350</v>
      </c>
      <c r="Q1181" s="15" t="str" cm="1">
        <f t="array" ref="Q1181">_xlfn.IFS(G1181&lt;200,"&lt;₹200",G1181&lt;=500,"₹200-₹500",G1181&gt;500,"&gt;₹500")</f>
        <v>₹200-₹500</v>
      </c>
      <c r="R1181" t="s">
        <v>11397</v>
      </c>
      <c r="S1181" t="s">
        <v>11401</v>
      </c>
      <c r="T1181" t="s">
        <v>11402</v>
      </c>
    </row>
    <row r="1182" spans="1:20" x14ac:dyDescent="0.25">
      <c r="A1182" t="s">
        <v>2108</v>
      </c>
      <c r="B1182" t="s">
        <v>2109</v>
      </c>
      <c r="C1182" t="s">
        <v>13084</v>
      </c>
      <c r="D1182" t="s">
        <v>13085</v>
      </c>
      <c r="E1182" t="s">
        <v>13086</v>
      </c>
      <c r="F1182" t="s">
        <v>13087</v>
      </c>
      <c r="G1182" s="17">
        <v>449</v>
      </c>
      <c r="H1182" s="17">
        <v>1099</v>
      </c>
      <c r="I1182" s="8">
        <v>0.59</v>
      </c>
      <c r="J1182" s="8" t="str">
        <f t="shared" si="107"/>
        <v>Yes</v>
      </c>
      <c r="K1182" s="9">
        <v>4</v>
      </c>
      <c r="L1182" s="9">
        <v>4</v>
      </c>
      <c r="M1182" s="9">
        <f>AVERAGEIF(F1182:F2531,F1182,K1182:K2531)</f>
        <v>4.1173913043478256</v>
      </c>
      <c r="N1182" s="4">
        <v>242</v>
      </c>
      <c r="O1182" s="4">
        <f t="shared" si="108"/>
        <v>9.8224745265113107</v>
      </c>
      <c r="P1182" s="18">
        <f t="shared" si="109"/>
        <v>108658</v>
      </c>
      <c r="Q1182" s="15" t="str" cm="1">
        <f t="array" ref="Q1182">_xlfn.IFS(G1182&lt;200,"&lt;₹200",G1182&lt;=500,"₹200-₹500",G1182&gt;500,"&gt;₹500")</f>
        <v>₹200-₹500</v>
      </c>
      <c r="R1182" t="s">
        <v>2110</v>
      </c>
      <c r="S1182" t="s">
        <v>2114</v>
      </c>
      <c r="T1182" t="s">
        <v>2115</v>
      </c>
    </row>
    <row r="1183" spans="1:20" x14ac:dyDescent="0.25">
      <c r="A1183" t="s">
        <v>1954</v>
      </c>
      <c r="B1183" t="s">
        <v>1955</v>
      </c>
      <c r="C1183" t="s">
        <v>13075</v>
      </c>
      <c r="D1183" t="s">
        <v>13091</v>
      </c>
      <c r="E1183" t="s">
        <v>13092</v>
      </c>
      <c r="F1183" t="s">
        <v>13095</v>
      </c>
      <c r="G1183" s="17">
        <v>299</v>
      </c>
      <c r="H1183" s="17">
        <v>899</v>
      </c>
      <c r="I1183" s="8">
        <v>0.67</v>
      </c>
      <c r="J1183" s="8" t="str">
        <f t="shared" si="107"/>
        <v>Yes</v>
      </c>
      <c r="K1183" s="9">
        <v>3.8</v>
      </c>
      <c r="L1183" s="9">
        <v>4</v>
      </c>
      <c r="M1183" s="9">
        <f>AVERAGEIF(F1183:F2532,F1183,K1183:K2532)</f>
        <v>3.7192307692307689</v>
      </c>
      <c r="N1183" s="4">
        <v>425</v>
      </c>
      <c r="O1183" s="4">
        <f t="shared" si="108"/>
        <v>9.7793810858935721</v>
      </c>
      <c r="P1183" s="18">
        <f t="shared" si="109"/>
        <v>127075</v>
      </c>
      <c r="Q1183" s="15" t="str" cm="1">
        <f t="array" ref="Q1183">_xlfn.IFS(G1183&lt;200,"&lt;₹200",G1183&lt;=500,"₹200-₹500",G1183&gt;500,"&gt;₹500")</f>
        <v>₹200-₹500</v>
      </c>
      <c r="R1183" t="s">
        <v>1956</v>
      </c>
      <c r="S1183" t="s">
        <v>1960</v>
      </c>
      <c r="T1183" t="s">
        <v>1961</v>
      </c>
    </row>
    <row r="1184" spans="1:20" x14ac:dyDescent="0.25">
      <c r="A1184" t="s">
        <v>11496</v>
      </c>
      <c r="B1184" t="s">
        <v>11497</v>
      </c>
      <c r="C1184" t="s">
        <v>13156</v>
      </c>
      <c r="D1184" t="s">
        <v>13247</v>
      </c>
      <c r="E1184" t="s">
        <v>13254</v>
      </c>
      <c r="F1184" t="s">
        <v>13272</v>
      </c>
      <c r="G1184" s="17">
        <v>2286</v>
      </c>
      <c r="H1184" s="17">
        <v>4495</v>
      </c>
      <c r="I1184" s="8">
        <v>0.49</v>
      </c>
      <c r="J1184" s="8" t="str">
        <f t="shared" si="107"/>
        <v>No</v>
      </c>
      <c r="K1184" s="9">
        <v>3.9</v>
      </c>
      <c r="L1184" s="9">
        <v>4</v>
      </c>
      <c r="M1184" s="9">
        <f>AVERAGEIF(F1184:F2534,F1184,K1184:K2534)</f>
        <v>3.9</v>
      </c>
      <c r="N1184" s="4">
        <v>326</v>
      </c>
      <c r="O1184" s="4">
        <f t="shared" si="108"/>
        <v>9.8067362353751157</v>
      </c>
      <c r="P1184" s="18">
        <f t="shared" si="109"/>
        <v>745236</v>
      </c>
      <c r="Q1184" s="15" t="str" cm="1">
        <f t="array" ref="Q1184">_xlfn.IFS(G1184&lt;200,"&lt;₹200",G1184&lt;=500,"₹200-₹500",G1184&gt;500,"&gt;₹500")</f>
        <v>&gt;₹500</v>
      </c>
      <c r="R1184" t="s">
        <v>11498</v>
      </c>
      <c r="S1184" t="s">
        <v>11502</v>
      </c>
      <c r="T1184" t="s">
        <v>11503</v>
      </c>
    </row>
    <row r="1185" spans="1:20" x14ac:dyDescent="0.25">
      <c r="A1185" t="s">
        <v>2098</v>
      </c>
      <c r="B1185" t="s">
        <v>2099</v>
      </c>
      <c r="C1185" t="s">
        <v>13075</v>
      </c>
      <c r="D1185" t="s">
        <v>13091</v>
      </c>
      <c r="E1185" t="s">
        <v>13092</v>
      </c>
      <c r="F1185" t="s">
        <v>13095</v>
      </c>
      <c r="G1185" s="17">
        <v>399</v>
      </c>
      <c r="H1185" s="17">
        <v>899</v>
      </c>
      <c r="I1185" s="8">
        <v>0.56000000000000005</v>
      </c>
      <c r="J1185" s="8" t="str">
        <f t="shared" si="107"/>
        <v>Yes</v>
      </c>
      <c r="K1185" s="9">
        <v>3.4</v>
      </c>
      <c r="L1185" s="9">
        <v>3</v>
      </c>
      <c r="M1185" s="9">
        <f t="shared" ref="M1185:M1191" si="111">AVERAGEIF(F1185:F2534,F1185,K1185:K2534)</f>
        <v>3.7159999999999997</v>
      </c>
      <c r="N1185" s="4">
        <v>431</v>
      </c>
      <c r="O1185" s="4">
        <f t="shared" si="108"/>
        <v>9.793457603164212</v>
      </c>
      <c r="P1185" s="18">
        <f t="shared" si="109"/>
        <v>171969</v>
      </c>
      <c r="Q1185" s="15" t="str" cm="1">
        <f t="array" ref="Q1185">_xlfn.IFS(G1185&lt;200,"&lt;₹200",G1185&lt;=500,"₹200-₹500",G1185&gt;500,"&gt;₹500")</f>
        <v>₹200-₹500</v>
      </c>
      <c r="R1185" t="s">
        <v>2100</v>
      </c>
      <c r="S1185" t="s">
        <v>2104</v>
      </c>
      <c r="T1185" t="s">
        <v>2105</v>
      </c>
    </row>
    <row r="1186" spans="1:20" x14ac:dyDescent="0.25">
      <c r="A1186" t="s">
        <v>2741</v>
      </c>
      <c r="B1186" t="s">
        <v>2742</v>
      </c>
      <c r="C1186" t="s">
        <v>13075</v>
      </c>
      <c r="D1186" t="s">
        <v>13091</v>
      </c>
      <c r="E1186" t="s">
        <v>13092</v>
      </c>
      <c r="F1186" t="s">
        <v>13110</v>
      </c>
      <c r="G1186" s="17">
        <v>2699</v>
      </c>
      <c r="H1186" s="17">
        <v>3500</v>
      </c>
      <c r="I1186" s="8">
        <v>0.23</v>
      </c>
      <c r="J1186" s="8" t="str">
        <f t="shared" si="107"/>
        <v>No</v>
      </c>
      <c r="K1186" s="9">
        <v>3.5</v>
      </c>
      <c r="L1186" s="9">
        <v>4</v>
      </c>
      <c r="M1186" s="9">
        <f t="shared" si="111"/>
        <v>3.5</v>
      </c>
      <c r="N1186" s="4">
        <v>621</v>
      </c>
      <c r="O1186" s="4">
        <f t="shared" si="108"/>
        <v>9.7782663464178654</v>
      </c>
      <c r="P1186" s="18">
        <f t="shared" si="109"/>
        <v>1676079</v>
      </c>
      <c r="Q1186" s="15" t="str" cm="1">
        <f t="array" ref="Q1186">_xlfn.IFS(G1186&lt;200,"&lt;₹200",G1186&lt;=500,"₹200-₹500",G1186&gt;500,"&gt;₹500")</f>
        <v>&gt;₹500</v>
      </c>
      <c r="R1186" t="s">
        <v>2744</v>
      </c>
      <c r="S1186" t="s">
        <v>2748</v>
      </c>
      <c r="T1186" t="s">
        <v>2749</v>
      </c>
    </row>
    <row r="1187" spans="1:20" x14ac:dyDescent="0.25">
      <c r="A1187" t="s">
        <v>3933</v>
      </c>
      <c r="B1187" t="s">
        <v>3934</v>
      </c>
      <c r="C1187" t="s">
        <v>13075</v>
      </c>
      <c r="D1187" t="s">
        <v>13113</v>
      </c>
      <c r="E1187" t="s">
        <v>13117</v>
      </c>
      <c r="F1187" t="s">
        <v>13118</v>
      </c>
      <c r="G1187" s="17">
        <v>10499</v>
      </c>
      <c r="H1187" s="17">
        <v>13499</v>
      </c>
      <c r="I1187" s="8">
        <v>0.22</v>
      </c>
      <c r="J1187" s="8" t="str">
        <f t="shared" si="107"/>
        <v>No</v>
      </c>
      <c r="K1187" s="9">
        <v>4.2</v>
      </c>
      <c r="L1187" s="9">
        <v>4</v>
      </c>
      <c r="M1187" s="9">
        <f t="shared" si="111"/>
        <v>3.9666666666666663</v>
      </c>
      <c r="N1187" s="4">
        <v>284</v>
      </c>
      <c r="O1187" s="4">
        <f t="shared" si="108"/>
        <v>9.7375512780337559</v>
      </c>
      <c r="P1187" s="18">
        <f t="shared" si="109"/>
        <v>2981716</v>
      </c>
      <c r="Q1187" s="15" t="str" cm="1">
        <f t="array" ref="Q1187">_xlfn.IFS(G1187&lt;200,"&lt;₹200",G1187&lt;=500,"₹200-₹500",G1187&gt;500,"&gt;₹500")</f>
        <v>&gt;₹500</v>
      </c>
      <c r="R1187" t="s">
        <v>3077</v>
      </c>
      <c r="S1187" t="s">
        <v>3081</v>
      </c>
      <c r="T1187" t="s">
        <v>3082</v>
      </c>
    </row>
    <row r="1188" spans="1:20" x14ac:dyDescent="0.25">
      <c r="A1188" t="s">
        <v>1754</v>
      </c>
      <c r="B1188" t="s">
        <v>1755</v>
      </c>
      <c r="C1188" t="s">
        <v>13075</v>
      </c>
      <c r="D1188" t="s">
        <v>13091</v>
      </c>
      <c r="E1188" t="s">
        <v>13092</v>
      </c>
      <c r="F1188" t="s">
        <v>13095</v>
      </c>
      <c r="G1188" s="17">
        <v>547</v>
      </c>
      <c r="H1188" s="17">
        <v>2999</v>
      </c>
      <c r="I1188" s="8">
        <v>0.82</v>
      </c>
      <c r="J1188" s="8" t="str">
        <f t="shared" si="107"/>
        <v>Yes</v>
      </c>
      <c r="K1188" s="9">
        <v>4.3</v>
      </c>
      <c r="L1188" s="9">
        <v>4</v>
      </c>
      <c r="M1188" s="9">
        <f t="shared" si="111"/>
        <v>3.7291666666666661</v>
      </c>
      <c r="N1188" s="4">
        <v>407</v>
      </c>
      <c r="O1188" s="4">
        <f t="shared" si="108"/>
        <v>9.7355868581893432</v>
      </c>
      <c r="P1188" s="18">
        <f t="shared" si="109"/>
        <v>222629</v>
      </c>
      <c r="Q1188" s="15" t="str" cm="1">
        <f t="array" ref="Q1188">_xlfn.IFS(G1188&lt;200,"&lt;₹200",G1188&lt;=500,"₹200-₹500",G1188&gt;500,"&gt;₹500")</f>
        <v>&gt;₹500</v>
      </c>
      <c r="R1188" t="s">
        <v>1756</v>
      </c>
      <c r="S1188" t="s">
        <v>1760</v>
      </c>
      <c r="T1188" t="s">
        <v>1761</v>
      </c>
    </row>
    <row r="1189" spans="1:20" x14ac:dyDescent="0.25">
      <c r="A1189" t="s">
        <v>5090</v>
      </c>
      <c r="B1189" t="s">
        <v>5091</v>
      </c>
      <c r="C1189" t="s">
        <v>13075</v>
      </c>
      <c r="D1189" t="s">
        <v>13122</v>
      </c>
      <c r="E1189" t="s">
        <v>13123</v>
      </c>
      <c r="F1189" t="s">
        <v>13124</v>
      </c>
      <c r="G1189" s="17">
        <v>399</v>
      </c>
      <c r="H1189" s="17">
        <v>1290</v>
      </c>
      <c r="I1189" s="8">
        <v>0.69</v>
      </c>
      <c r="J1189" s="8" t="str">
        <f t="shared" si="107"/>
        <v>Yes</v>
      </c>
      <c r="K1189" s="9">
        <v>4.2</v>
      </c>
      <c r="L1189" s="9">
        <v>4</v>
      </c>
      <c r="M1189" s="9">
        <f t="shared" si="111"/>
        <v>4.2</v>
      </c>
      <c r="N1189" s="4">
        <v>206</v>
      </c>
      <c r="O1189" s="4">
        <f t="shared" si="108"/>
        <v>9.727075450919056</v>
      </c>
      <c r="P1189" s="18">
        <f t="shared" si="109"/>
        <v>82194</v>
      </c>
      <c r="Q1189" s="15" t="str" cm="1">
        <f t="array" ref="Q1189">_xlfn.IFS(G1189&lt;200,"&lt;₹200",G1189&lt;=500,"₹200-₹500",G1189&gt;500,"&gt;₹500")</f>
        <v>₹200-₹500</v>
      </c>
      <c r="R1189" t="s">
        <v>5092</v>
      </c>
      <c r="S1189" t="s">
        <v>5096</v>
      </c>
      <c r="T1189" t="s">
        <v>5097</v>
      </c>
    </row>
    <row r="1190" spans="1:20" x14ac:dyDescent="0.25">
      <c r="A1190" t="s">
        <v>8504</v>
      </c>
      <c r="B1190" t="s">
        <v>8505</v>
      </c>
      <c r="C1190" t="s">
        <v>13075</v>
      </c>
      <c r="D1190" t="s">
        <v>13098</v>
      </c>
      <c r="E1190" t="s">
        <v>13108</v>
      </c>
      <c r="F1190" t="s">
        <v>13198</v>
      </c>
      <c r="G1190" s="17">
        <v>799</v>
      </c>
      <c r="H1190" s="17">
        <v>1999</v>
      </c>
      <c r="I1190" s="8">
        <v>0.6</v>
      </c>
      <c r="J1190" s="8" t="str">
        <f t="shared" si="107"/>
        <v>Yes</v>
      </c>
      <c r="K1190" s="9">
        <v>3.7</v>
      </c>
      <c r="L1190" s="9">
        <v>4</v>
      </c>
      <c r="M1190" s="9">
        <f t="shared" si="111"/>
        <v>3.7</v>
      </c>
      <c r="N1190" s="4">
        <v>418</v>
      </c>
      <c r="O1190" s="4">
        <f t="shared" si="108"/>
        <v>9.7021918849752922</v>
      </c>
      <c r="P1190" s="18">
        <f t="shared" si="109"/>
        <v>333982</v>
      </c>
      <c r="Q1190" s="15" t="str" cm="1">
        <f t="array" ref="Q1190">_xlfn.IFS(G1190&lt;200,"&lt;₹200",G1190&lt;=500,"₹200-₹500",G1190&gt;500,"&gt;₹500")</f>
        <v>&gt;₹500</v>
      </c>
      <c r="R1190" t="s">
        <v>8506</v>
      </c>
      <c r="S1190" t="s">
        <v>8510</v>
      </c>
      <c r="T1190" t="s">
        <v>8511</v>
      </c>
    </row>
    <row r="1191" spans="1:20" x14ac:dyDescent="0.25">
      <c r="A1191" t="s">
        <v>10124</v>
      </c>
      <c r="B1191" t="s">
        <v>10125</v>
      </c>
      <c r="C1191" t="s">
        <v>13156</v>
      </c>
      <c r="D1191" t="s">
        <v>13247</v>
      </c>
      <c r="E1191" t="s">
        <v>13254</v>
      </c>
      <c r="F1191" t="s">
        <v>13255</v>
      </c>
      <c r="G1191" s="17">
        <v>298</v>
      </c>
      <c r="H1191" s="17">
        <v>499</v>
      </c>
      <c r="I1191" s="8">
        <v>0.4</v>
      </c>
      <c r="J1191" s="8" t="str">
        <f t="shared" si="107"/>
        <v>No</v>
      </c>
      <c r="K1191" s="9">
        <v>4.4000000000000004</v>
      </c>
      <c r="L1191" s="9">
        <v>4</v>
      </c>
      <c r="M1191" s="9">
        <f t="shared" si="111"/>
        <v>3.933333333333334</v>
      </c>
      <c r="N1191" s="4">
        <v>290</v>
      </c>
      <c r="O1191" s="4">
        <f t="shared" si="108"/>
        <v>9.69131242334457</v>
      </c>
      <c r="P1191" s="18">
        <f t="shared" si="109"/>
        <v>86420</v>
      </c>
      <c r="Q1191" s="15" t="str" cm="1">
        <f t="array" ref="Q1191">_xlfn.IFS(G1191&lt;200,"&lt;₹200",G1191&lt;=500,"₹200-₹500",G1191&gt;500,"&gt;₹500")</f>
        <v>₹200-₹500</v>
      </c>
      <c r="R1191" t="s">
        <v>10126</v>
      </c>
      <c r="S1191" t="s">
        <v>10130</v>
      </c>
      <c r="T1191" t="s">
        <v>10131</v>
      </c>
    </row>
    <row r="1192" spans="1:20" x14ac:dyDescent="0.25">
      <c r="A1192" t="s">
        <v>12994</v>
      </c>
      <c r="B1192" t="s">
        <v>12995</v>
      </c>
      <c r="C1192" t="s">
        <v>13156</v>
      </c>
      <c r="D1192" t="s">
        <v>13250</v>
      </c>
      <c r="E1192" t="s">
        <v>13251</v>
      </c>
      <c r="F1192" t="s">
        <v>13282</v>
      </c>
      <c r="G1192" s="17">
        <v>2219</v>
      </c>
      <c r="H1192" s="17">
        <v>3080</v>
      </c>
      <c r="I1192" s="8">
        <v>0.28000000000000003</v>
      </c>
      <c r="J1192" s="8" t="str">
        <f t="shared" si="107"/>
        <v>No</v>
      </c>
      <c r="K1192" s="9">
        <v>3.6</v>
      </c>
      <c r="L1192" s="9">
        <v>4</v>
      </c>
      <c r="M1192" s="9">
        <f>AVERAGEIF(F1192:F2542,F1192,K1192:K2542)</f>
        <v>3.6</v>
      </c>
      <c r="N1192" s="4">
        <v>468</v>
      </c>
      <c r="O1192" s="4">
        <f t="shared" si="108"/>
        <v>9.6162222337743</v>
      </c>
      <c r="P1192" s="18">
        <f t="shared" si="109"/>
        <v>1038492</v>
      </c>
      <c r="Q1192" s="15" t="str" cm="1">
        <f t="array" ref="Q1192">_xlfn.IFS(G1192&lt;200,"&lt;₹200",G1192&lt;=500,"₹200-₹500",G1192&gt;500,"&gt;₹500")</f>
        <v>&gt;₹500</v>
      </c>
      <c r="R1192" t="s">
        <v>12996</v>
      </c>
      <c r="S1192" t="s">
        <v>13000</v>
      </c>
      <c r="T1192" t="s">
        <v>13001</v>
      </c>
    </row>
    <row r="1193" spans="1:20" x14ac:dyDescent="0.25">
      <c r="A1193" t="s">
        <v>672</v>
      </c>
      <c r="B1193" t="s">
        <v>673</v>
      </c>
      <c r="C1193" t="s">
        <v>13084</v>
      </c>
      <c r="D1193" t="s">
        <v>13085</v>
      </c>
      <c r="E1193" t="s">
        <v>13086</v>
      </c>
      <c r="F1193" t="s">
        <v>13087</v>
      </c>
      <c r="G1193" s="17">
        <v>349</v>
      </c>
      <c r="H1193" s="17">
        <v>599</v>
      </c>
      <c r="I1193" s="8">
        <v>0.42</v>
      </c>
      <c r="J1193" s="8" t="str">
        <f t="shared" si="107"/>
        <v>No</v>
      </c>
      <c r="K1193" s="9">
        <v>4.0999999999999996</v>
      </c>
      <c r="L1193" s="9">
        <v>4</v>
      </c>
      <c r="M1193" s="9">
        <f>AVERAGEIF(F1193:F2542,F1193,K1193:K2542)</f>
        <v>4.1227272727272721</v>
      </c>
      <c r="N1193" s="4">
        <v>210</v>
      </c>
      <c r="O1193" s="4">
        <f t="shared" si="108"/>
        <v>9.5823826679773045</v>
      </c>
      <c r="P1193" s="18">
        <f t="shared" si="109"/>
        <v>73290</v>
      </c>
      <c r="Q1193" s="15" t="str" cm="1">
        <f t="array" ref="Q1193">_xlfn.IFS(G1193&lt;200,"&lt;₹200",G1193&lt;=500,"₹200-₹500",G1193&gt;500,"&gt;₹500")</f>
        <v>₹200-₹500</v>
      </c>
      <c r="R1193" t="s">
        <v>674</v>
      </c>
      <c r="S1193" t="s">
        <v>678</v>
      </c>
      <c r="T1193" t="s">
        <v>679</v>
      </c>
    </row>
    <row r="1194" spans="1:20" x14ac:dyDescent="0.25">
      <c r="A1194" t="s">
        <v>12321</v>
      </c>
      <c r="B1194" t="s">
        <v>12322</v>
      </c>
      <c r="C1194" t="s">
        <v>13156</v>
      </c>
      <c r="D1194" t="s">
        <v>13268</v>
      </c>
      <c r="E1194" t="s">
        <v>13269</v>
      </c>
      <c r="F1194" t="s">
        <v>13301</v>
      </c>
      <c r="G1194" s="17">
        <v>85</v>
      </c>
      <c r="H1194" s="17">
        <v>199</v>
      </c>
      <c r="I1194" s="8">
        <v>0.56999999999999995</v>
      </c>
      <c r="J1194" s="8" t="str">
        <f t="shared" si="107"/>
        <v>Yes</v>
      </c>
      <c r="K1194" s="9">
        <v>4.0999999999999996</v>
      </c>
      <c r="L1194" s="9">
        <v>4</v>
      </c>
      <c r="M1194" s="9">
        <f>AVERAGEIF(F1194:F2544,F1194,K1194:K2544)</f>
        <v>4.0999999999999996</v>
      </c>
      <c r="N1194" s="4">
        <v>212</v>
      </c>
      <c r="O1194" s="4">
        <f t="shared" si="108"/>
        <v>9.5463563740988242</v>
      </c>
      <c r="P1194" s="18">
        <f t="shared" si="109"/>
        <v>18020</v>
      </c>
      <c r="Q1194" s="15" t="str" cm="1">
        <f t="array" ref="Q1194">_xlfn.IFS(G1194&lt;200,"&lt;₹200",G1194&lt;=500,"₹200-₹500",G1194&gt;500,"&gt;₹500")</f>
        <v>&lt;₹200</v>
      </c>
      <c r="R1194" t="s">
        <v>12323</v>
      </c>
      <c r="S1194" t="s">
        <v>12327</v>
      </c>
      <c r="T1194" t="s">
        <v>12328</v>
      </c>
    </row>
    <row r="1195" spans="1:20" x14ac:dyDescent="0.25">
      <c r="A1195" t="s">
        <v>11052</v>
      </c>
      <c r="B1195" t="s">
        <v>11053</v>
      </c>
      <c r="C1195" t="s">
        <v>13156</v>
      </c>
      <c r="D1195" t="s">
        <v>13268</v>
      </c>
      <c r="E1195" t="s">
        <v>13269</v>
      </c>
      <c r="F1195" t="s">
        <v>13270</v>
      </c>
      <c r="G1195" s="17">
        <v>351</v>
      </c>
      <c r="H1195" s="17">
        <v>899</v>
      </c>
      <c r="I1195" s="8">
        <v>0.61</v>
      </c>
      <c r="J1195" s="8" t="str">
        <f t="shared" si="107"/>
        <v>Yes</v>
      </c>
      <c r="K1195" s="9">
        <v>3.9</v>
      </c>
      <c r="L1195" s="9">
        <v>4</v>
      </c>
      <c r="M1195" s="9">
        <f>AVERAGEIF(F1195:F2544,F1195,K1195:K2544)</f>
        <v>3.8499999999999996</v>
      </c>
      <c r="N1195" s="4">
        <v>296</v>
      </c>
      <c r="O1195" s="4">
        <f t="shared" si="108"/>
        <v>9.5201123298712655</v>
      </c>
      <c r="P1195" s="18">
        <f t="shared" si="109"/>
        <v>103896</v>
      </c>
      <c r="Q1195" s="15" t="str" cm="1">
        <f t="array" ref="Q1195">_xlfn.IFS(G1195&lt;200,"&lt;₹200",G1195&lt;=500,"₹200-₹500",G1195&gt;500,"&gt;₹500")</f>
        <v>₹200-₹500</v>
      </c>
      <c r="R1195" t="s">
        <v>11054</v>
      </c>
      <c r="S1195" t="s">
        <v>11058</v>
      </c>
      <c r="T1195" t="s">
        <v>11059</v>
      </c>
    </row>
    <row r="1196" spans="1:20" x14ac:dyDescent="0.25">
      <c r="A1196" t="s">
        <v>12614</v>
      </c>
      <c r="B1196" t="s">
        <v>12615</v>
      </c>
      <c r="C1196" t="s">
        <v>13156</v>
      </c>
      <c r="D1196" t="s">
        <v>13247</v>
      </c>
      <c r="E1196" t="s">
        <v>13287</v>
      </c>
      <c r="F1196" t="s">
        <v>13288</v>
      </c>
      <c r="G1196" s="17">
        <v>231</v>
      </c>
      <c r="H1196" s="17">
        <v>260</v>
      </c>
      <c r="I1196" s="8">
        <v>0.11</v>
      </c>
      <c r="J1196" s="8" t="str">
        <f t="shared" si="107"/>
        <v>No</v>
      </c>
      <c r="K1196" s="9">
        <v>4.0999999999999996</v>
      </c>
      <c r="L1196" s="9">
        <v>4</v>
      </c>
      <c r="M1196" s="9">
        <f>AVERAGEIF(F1196:F2546,F1196,K1196:K2546)</f>
        <v>3.5333333333333332</v>
      </c>
      <c r="N1196" s="4">
        <v>490</v>
      </c>
      <c r="O1196" s="4">
        <f t="shared" si="108"/>
        <v>9.5084879388344881</v>
      </c>
      <c r="P1196" s="18">
        <f t="shared" si="109"/>
        <v>113190</v>
      </c>
      <c r="Q1196" s="15" t="str" cm="1">
        <f t="array" ref="Q1196">_xlfn.IFS(G1196&lt;200,"&lt;₹200",G1196&lt;=500,"₹200-₹500",G1196&gt;500,"&gt;₹500")</f>
        <v>₹200-₹500</v>
      </c>
      <c r="R1196" t="s">
        <v>12616</v>
      </c>
      <c r="S1196" t="s">
        <v>12620</v>
      </c>
      <c r="T1196" t="s">
        <v>13073</v>
      </c>
    </row>
    <row r="1197" spans="1:20" x14ac:dyDescent="0.25">
      <c r="A1197" t="s">
        <v>10940</v>
      </c>
      <c r="B1197" t="s">
        <v>10941</v>
      </c>
      <c r="C1197" t="s">
        <v>13156</v>
      </c>
      <c r="D1197" t="s">
        <v>13250</v>
      </c>
      <c r="E1197" t="s">
        <v>13263</v>
      </c>
      <c r="F1197" t="s">
        <v>13264</v>
      </c>
      <c r="G1197" s="17">
        <v>1049</v>
      </c>
      <c r="H1197" s="17">
        <v>2499</v>
      </c>
      <c r="I1197" s="8">
        <v>0.57999999999999996</v>
      </c>
      <c r="J1197" s="8" t="str">
        <f t="shared" si="107"/>
        <v>Yes</v>
      </c>
      <c r="K1197" s="9">
        <v>3.6</v>
      </c>
      <c r="L1197" s="9">
        <v>4</v>
      </c>
      <c r="M1197" s="9">
        <f>AVERAGEIF(F1197:F2546,F1197,K1197:K2546)</f>
        <v>3.7749999999999999</v>
      </c>
      <c r="N1197" s="4">
        <v>328</v>
      </c>
      <c r="O1197" s="4">
        <f t="shared" si="108"/>
        <v>9.5024145147611527</v>
      </c>
      <c r="P1197" s="18">
        <f t="shared" si="109"/>
        <v>344072</v>
      </c>
      <c r="Q1197" s="15" t="str" cm="1">
        <f t="array" ref="Q1197">_xlfn.IFS(G1197&lt;200,"&lt;₹200",G1197&lt;=500,"₹200-₹500",G1197&gt;500,"&gt;₹500")</f>
        <v>&gt;₹500</v>
      </c>
      <c r="R1197" t="s">
        <v>10942</v>
      </c>
      <c r="S1197" t="s">
        <v>10946</v>
      </c>
      <c r="T1197" t="s">
        <v>10947</v>
      </c>
    </row>
    <row r="1198" spans="1:20" x14ac:dyDescent="0.25">
      <c r="A1198" t="s">
        <v>11826</v>
      </c>
      <c r="B1198" t="s">
        <v>11827</v>
      </c>
      <c r="C1198" t="s">
        <v>13156</v>
      </c>
      <c r="D1198" t="s">
        <v>13247</v>
      </c>
      <c r="E1198" t="s">
        <v>13248</v>
      </c>
      <c r="F1198" t="s">
        <v>13262</v>
      </c>
      <c r="G1198" s="17">
        <v>2033</v>
      </c>
      <c r="H1198" s="17">
        <v>4295</v>
      </c>
      <c r="I1198" s="8">
        <v>0.53</v>
      </c>
      <c r="J1198" s="8" t="str">
        <f t="shared" si="107"/>
        <v>Yes</v>
      </c>
      <c r="K1198" s="9">
        <v>3.4</v>
      </c>
      <c r="L1198" s="9">
        <v>3</v>
      </c>
      <c r="M1198" s="9">
        <f>AVERAGEIF(F1198:F2548,F1198,K1198:K2548)</f>
        <v>3.5999999999999996</v>
      </c>
      <c r="N1198" s="4">
        <v>422</v>
      </c>
      <c r="O1198" s="4">
        <f t="shared" si="108"/>
        <v>9.4548253225501515</v>
      </c>
      <c r="P1198" s="18">
        <f t="shared" si="109"/>
        <v>857926</v>
      </c>
      <c r="Q1198" s="15" t="str" cm="1">
        <f t="array" ref="Q1198">_xlfn.IFS(G1198&lt;200,"&lt;₹200",G1198&lt;=500,"₹200-₹500",G1198&gt;500,"&gt;₹500")</f>
        <v>&gt;₹500</v>
      </c>
      <c r="R1198" t="s">
        <v>11828</v>
      </c>
      <c r="S1198" t="s">
        <v>11832</v>
      </c>
      <c r="T1198" t="s">
        <v>11833</v>
      </c>
    </row>
    <row r="1199" spans="1:20" x14ac:dyDescent="0.25">
      <c r="A1199" t="s">
        <v>10439</v>
      </c>
      <c r="B1199" t="s">
        <v>10440</v>
      </c>
      <c r="C1199" t="s">
        <v>13156</v>
      </c>
      <c r="D1199" t="s">
        <v>13250</v>
      </c>
      <c r="E1199" t="s">
        <v>13251</v>
      </c>
      <c r="F1199" t="s">
        <v>13253</v>
      </c>
      <c r="G1199" s="17">
        <v>12499</v>
      </c>
      <c r="H1199" s="17">
        <v>19825</v>
      </c>
      <c r="I1199" s="8">
        <v>0.37</v>
      </c>
      <c r="J1199" s="8" t="str">
        <f t="shared" si="107"/>
        <v>No</v>
      </c>
      <c r="K1199" s="9">
        <v>4.0999999999999996</v>
      </c>
      <c r="L1199" s="9">
        <v>4</v>
      </c>
      <c r="M1199" s="9">
        <f>AVERAGEIF(F1199:F2548,F1199,K1199:K2548)</f>
        <v>3.7647058823529407</v>
      </c>
      <c r="N1199" s="4">
        <v>322</v>
      </c>
      <c r="O1199" s="4">
        <f t="shared" si="108"/>
        <v>9.4464094958347395</v>
      </c>
      <c r="P1199" s="18">
        <f t="shared" si="109"/>
        <v>4024678</v>
      </c>
      <c r="Q1199" s="15" t="str" cm="1">
        <f t="array" ref="Q1199">_xlfn.IFS(G1199&lt;200,"&lt;₹200",G1199&lt;=500,"₹200-₹500",G1199&gt;500,"&gt;₹500")</f>
        <v>&gt;₹500</v>
      </c>
      <c r="R1199" t="s">
        <v>10441</v>
      </c>
      <c r="S1199" t="s">
        <v>10445</v>
      </c>
      <c r="T1199" t="s">
        <v>10446</v>
      </c>
    </row>
    <row r="1200" spans="1:20" x14ac:dyDescent="0.25">
      <c r="A1200" t="s">
        <v>4229</v>
      </c>
      <c r="B1200" t="s">
        <v>4230</v>
      </c>
      <c r="C1200" t="s">
        <v>13075</v>
      </c>
      <c r="D1200" t="s">
        <v>13111</v>
      </c>
      <c r="E1200" t="s">
        <v>13112</v>
      </c>
      <c r="F1200" t="s">
        <v>13112</v>
      </c>
      <c r="G1200" s="17">
        <v>1999</v>
      </c>
      <c r="H1200" s="17">
        <v>8499</v>
      </c>
      <c r="I1200" s="8">
        <v>0.76</v>
      </c>
      <c r="J1200" s="8" t="str">
        <f t="shared" si="107"/>
        <v>Yes</v>
      </c>
      <c r="K1200" s="9">
        <v>4.3</v>
      </c>
      <c r="L1200" s="9">
        <v>4</v>
      </c>
      <c r="M1200" s="9">
        <f>AVERAGEIF(F1200:F2549,F1200,K1200:K2549)</f>
        <v>3.9571428571428569</v>
      </c>
      <c r="N1200" s="4">
        <v>240</v>
      </c>
      <c r="O1200" s="4">
        <f t="shared" si="108"/>
        <v>9.4259817256176923</v>
      </c>
      <c r="P1200" s="18">
        <f t="shared" si="109"/>
        <v>479760</v>
      </c>
      <c r="Q1200" s="15" t="str" cm="1">
        <f t="array" ref="Q1200">_xlfn.IFS(G1200&lt;200,"&lt;₹200",G1200&lt;=500,"₹200-₹500",G1200&gt;500,"&gt;₹500")</f>
        <v>&gt;₹500</v>
      </c>
      <c r="R1200" t="s">
        <v>4231</v>
      </c>
      <c r="S1200" t="s">
        <v>4235</v>
      </c>
      <c r="T1200" t="s">
        <v>4236</v>
      </c>
    </row>
    <row r="1201" spans="1:20" x14ac:dyDescent="0.25">
      <c r="A1201" t="s">
        <v>12854</v>
      </c>
      <c r="B1201" t="s">
        <v>12855</v>
      </c>
      <c r="C1201" t="s">
        <v>13156</v>
      </c>
      <c r="D1201" t="s">
        <v>13247</v>
      </c>
      <c r="E1201" t="s">
        <v>13283</v>
      </c>
      <c r="F1201" t="s">
        <v>13312</v>
      </c>
      <c r="G1201" s="17">
        <v>229</v>
      </c>
      <c r="H1201" s="17">
        <v>399</v>
      </c>
      <c r="I1201" s="8">
        <v>0.43</v>
      </c>
      <c r="J1201" s="8" t="str">
        <f t="shared" si="107"/>
        <v>No</v>
      </c>
      <c r="K1201" s="9">
        <v>3.6</v>
      </c>
      <c r="L1201" s="9">
        <v>4</v>
      </c>
      <c r="M1201" s="9">
        <f>AVERAGEIF(F1201:F2551,F1201,K1201:K2551)</f>
        <v>3.55</v>
      </c>
      <c r="N1201" s="4">
        <v>451</v>
      </c>
      <c r="O1201" s="4">
        <f t="shared" si="108"/>
        <v>9.4257414435804048</v>
      </c>
      <c r="P1201" s="18">
        <f t="shared" si="109"/>
        <v>103279</v>
      </c>
      <c r="Q1201" s="15" t="str" cm="1">
        <f t="array" ref="Q1201">_xlfn.IFS(G1201&lt;200,"&lt;₹200",G1201&lt;=500,"₹200-₹500",G1201&gt;500,"&gt;₹500")</f>
        <v>₹200-₹500</v>
      </c>
      <c r="R1201" t="s">
        <v>12856</v>
      </c>
      <c r="S1201" t="s">
        <v>12860</v>
      </c>
      <c r="T1201" t="s">
        <v>12861</v>
      </c>
    </row>
    <row r="1202" spans="1:20" x14ac:dyDescent="0.25">
      <c r="A1202" t="s">
        <v>12271</v>
      </c>
      <c r="B1202" t="s">
        <v>12272</v>
      </c>
      <c r="C1202" t="s">
        <v>13156</v>
      </c>
      <c r="D1202" t="s">
        <v>13247</v>
      </c>
      <c r="E1202" t="s">
        <v>13254</v>
      </c>
      <c r="F1202" t="s">
        <v>13272</v>
      </c>
      <c r="G1202" s="17">
        <v>2669</v>
      </c>
      <c r="H1202" s="17">
        <v>3199</v>
      </c>
      <c r="I1202" s="8">
        <v>0.17</v>
      </c>
      <c r="J1202" s="8" t="str">
        <f t="shared" si="107"/>
        <v>No</v>
      </c>
      <c r="K1202" s="9">
        <v>3.9</v>
      </c>
      <c r="L1202" s="9">
        <v>4</v>
      </c>
      <c r="M1202" s="9">
        <f>AVERAGEIF(F1202:F2552,F1202,K1202:K2552)</f>
        <v>3.9</v>
      </c>
      <c r="N1202" s="4">
        <v>260</v>
      </c>
      <c r="O1202" s="4">
        <f t="shared" si="108"/>
        <v>9.4248979786192955</v>
      </c>
      <c r="P1202" s="18">
        <f t="shared" si="109"/>
        <v>693940</v>
      </c>
      <c r="Q1202" s="15" t="str" cm="1">
        <f t="array" ref="Q1202">_xlfn.IFS(G1202&lt;200,"&lt;₹200",G1202&lt;=500,"₹200-₹500",G1202&gt;500,"&gt;₹500")</f>
        <v>&gt;₹500</v>
      </c>
      <c r="R1202" t="s">
        <v>12273</v>
      </c>
      <c r="S1202" t="s">
        <v>12277</v>
      </c>
      <c r="T1202" t="s">
        <v>12278</v>
      </c>
    </row>
    <row r="1203" spans="1:20" x14ac:dyDescent="0.25">
      <c r="A1203" t="s">
        <v>2612</v>
      </c>
      <c r="B1203" t="s">
        <v>2613</v>
      </c>
      <c r="C1203" t="s">
        <v>13075</v>
      </c>
      <c r="D1203" t="s">
        <v>13091</v>
      </c>
      <c r="E1203" t="s">
        <v>13092</v>
      </c>
      <c r="F1203" t="s">
        <v>13097</v>
      </c>
      <c r="G1203" s="17">
        <v>1850</v>
      </c>
      <c r="H1203" s="17">
        <v>4500</v>
      </c>
      <c r="I1203" s="8">
        <v>0.59</v>
      </c>
      <c r="J1203" s="8" t="str">
        <f t="shared" si="107"/>
        <v>Yes</v>
      </c>
      <c r="K1203" s="9">
        <v>4</v>
      </c>
      <c r="L1203" s="9">
        <v>4</v>
      </c>
      <c r="M1203" s="9">
        <f>AVERAGEIF(F1203:F2552,F1203,K1203:K2552)</f>
        <v>4.1500000000000004</v>
      </c>
      <c r="N1203" s="4">
        <v>184</v>
      </c>
      <c r="O1203" s="4">
        <f t="shared" si="108"/>
        <v>9.4087626728725073</v>
      </c>
      <c r="P1203" s="18">
        <f t="shared" si="109"/>
        <v>340400</v>
      </c>
      <c r="Q1203" s="15" t="str" cm="1">
        <f t="array" ref="Q1203">_xlfn.IFS(G1203&lt;200,"&lt;₹200",G1203&lt;=500,"₹200-₹500",G1203&gt;500,"&gt;₹500")</f>
        <v>&gt;₹500</v>
      </c>
      <c r="R1203" t="s">
        <v>2614</v>
      </c>
      <c r="S1203" t="s">
        <v>2618</v>
      </c>
      <c r="T1203" t="s">
        <v>2619</v>
      </c>
    </row>
    <row r="1204" spans="1:20" x14ac:dyDescent="0.25">
      <c r="A1204" t="s">
        <v>4711</v>
      </c>
      <c r="B1204" t="s">
        <v>4712</v>
      </c>
      <c r="C1204" t="s">
        <v>13075</v>
      </c>
      <c r="D1204" t="s">
        <v>13113</v>
      </c>
      <c r="E1204" t="s">
        <v>13117</v>
      </c>
      <c r="F1204" t="s">
        <v>13118</v>
      </c>
      <c r="G1204" s="17">
        <v>8499</v>
      </c>
      <c r="H1204" s="17">
        <v>11999</v>
      </c>
      <c r="I1204" s="8">
        <v>0.28999999999999998</v>
      </c>
      <c r="J1204" s="8" t="str">
        <f t="shared" si="107"/>
        <v>No</v>
      </c>
      <c r="K1204" s="9">
        <v>3.9</v>
      </c>
      <c r="L1204" s="9">
        <v>4</v>
      </c>
      <c r="M1204" s="9">
        <f>AVERAGEIF(F1204:F2553,F1204,K1204:K2553)</f>
        <v>3.8499999999999996</v>
      </c>
      <c r="N1204" s="4">
        <v>276</v>
      </c>
      <c r="O1204" s="4">
        <f t="shared" si="108"/>
        <v>9.4035471108981259</v>
      </c>
      <c r="P1204" s="18">
        <f t="shared" si="109"/>
        <v>2345724</v>
      </c>
      <c r="Q1204" s="15" t="str" cm="1">
        <f t="array" ref="Q1204">_xlfn.IFS(G1204&lt;200,"&lt;₹200",G1204&lt;=500,"₹200-₹500",G1204&gt;500,"&gt;₹500")</f>
        <v>&gt;₹500</v>
      </c>
      <c r="R1204" t="s">
        <v>4713</v>
      </c>
      <c r="S1204" t="s">
        <v>4717</v>
      </c>
      <c r="T1204" t="s">
        <v>4718</v>
      </c>
    </row>
    <row r="1205" spans="1:20" x14ac:dyDescent="0.25">
      <c r="A1205" t="s">
        <v>1491</v>
      </c>
      <c r="B1205" t="s">
        <v>1492</v>
      </c>
      <c r="C1205" t="s">
        <v>13075</v>
      </c>
      <c r="D1205" t="s">
        <v>13091</v>
      </c>
      <c r="E1205" t="s">
        <v>13092</v>
      </c>
      <c r="F1205" t="s">
        <v>13095</v>
      </c>
      <c r="G1205" s="17">
        <v>339</v>
      </c>
      <c r="H1205" s="17">
        <v>1999</v>
      </c>
      <c r="I1205" s="8">
        <v>0.83</v>
      </c>
      <c r="J1205" s="8" t="str">
        <f t="shared" si="107"/>
        <v>Yes</v>
      </c>
      <c r="K1205" s="9">
        <v>4</v>
      </c>
      <c r="L1205" s="9">
        <v>4</v>
      </c>
      <c r="M1205" s="9">
        <f>AVERAGEIF(F1205:F2554,F1205,K1205:K2554)</f>
        <v>3.704347826086956</v>
      </c>
      <c r="N1205" s="4">
        <v>343</v>
      </c>
      <c r="O1205" s="4">
        <f t="shared" si="108"/>
        <v>9.3962947524823619</v>
      </c>
      <c r="P1205" s="18">
        <f t="shared" si="109"/>
        <v>116277</v>
      </c>
      <c r="Q1205" s="15" t="str" cm="1">
        <f t="array" ref="Q1205">_xlfn.IFS(G1205&lt;200,"&lt;₹200",G1205&lt;=500,"₹200-₹500",G1205&gt;500,"&gt;₹500")</f>
        <v>₹200-₹500</v>
      </c>
      <c r="R1205" t="s">
        <v>1493</v>
      </c>
      <c r="S1205" t="s">
        <v>1497</v>
      </c>
      <c r="T1205" t="s">
        <v>1498</v>
      </c>
    </row>
    <row r="1206" spans="1:20" x14ac:dyDescent="0.25">
      <c r="A1206" t="s">
        <v>8832</v>
      </c>
      <c r="B1206" t="s">
        <v>8833</v>
      </c>
      <c r="C1206" t="s">
        <v>13156</v>
      </c>
      <c r="D1206" t="s">
        <v>13247</v>
      </c>
      <c r="E1206" t="s">
        <v>13254</v>
      </c>
      <c r="F1206" t="s">
        <v>13255</v>
      </c>
      <c r="G1206" s="17">
        <v>398</v>
      </c>
      <c r="H1206" s="17">
        <v>1999</v>
      </c>
      <c r="I1206" s="8">
        <v>0.8</v>
      </c>
      <c r="J1206" s="8" t="str">
        <f t="shared" si="107"/>
        <v>Yes</v>
      </c>
      <c r="K1206" s="9">
        <v>4.0999999999999996</v>
      </c>
      <c r="L1206" s="9">
        <v>4</v>
      </c>
      <c r="M1206" s="9">
        <f>AVERAGEIF(F1206:F2555,F1206,K1206:K2555)</f>
        <v>3.8909090909090911</v>
      </c>
      <c r="N1206" s="4">
        <v>257</v>
      </c>
      <c r="O1206" s="4">
        <f t="shared" si="108"/>
        <v>9.3833930377478403</v>
      </c>
      <c r="P1206" s="18">
        <f t="shared" si="109"/>
        <v>102286</v>
      </c>
      <c r="Q1206" s="15" t="str" cm="1">
        <f t="array" ref="Q1206">_xlfn.IFS(G1206&lt;200,"&lt;₹200",G1206&lt;=500,"₹200-₹500",G1206&gt;500,"&gt;₹500")</f>
        <v>₹200-₹500</v>
      </c>
      <c r="R1206" t="s">
        <v>8834</v>
      </c>
      <c r="S1206" t="s">
        <v>8838</v>
      </c>
      <c r="T1206" t="s">
        <v>8839</v>
      </c>
    </row>
    <row r="1207" spans="1:20" x14ac:dyDescent="0.25">
      <c r="A1207" t="s">
        <v>11325</v>
      </c>
      <c r="B1207" t="s">
        <v>11326</v>
      </c>
      <c r="C1207" t="s">
        <v>13156</v>
      </c>
      <c r="D1207" t="s">
        <v>13247</v>
      </c>
      <c r="E1207" t="s">
        <v>13254</v>
      </c>
      <c r="F1207" t="s">
        <v>13279</v>
      </c>
      <c r="G1207" s="17">
        <v>5999</v>
      </c>
      <c r="H1207" s="17">
        <v>9999</v>
      </c>
      <c r="I1207" s="8">
        <v>0.4</v>
      </c>
      <c r="J1207" s="8" t="str">
        <f t="shared" si="107"/>
        <v>No</v>
      </c>
      <c r="K1207" s="9">
        <v>4.2</v>
      </c>
      <c r="L1207" s="9">
        <v>4</v>
      </c>
      <c r="M1207" s="9">
        <f>AVERAGEIF(F1207:F2557,F1207,K1207:K2557)</f>
        <v>4.2</v>
      </c>
      <c r="N1207" s="4">
        <v>170</v>
      </c>
      <c r="O1207" s="4">
        <f t="shared" si="108"/>
        <v>9.3785836636470457</v>
      </c>
      <c r="P1207" s="18">
        <f t="shared" si="109"/>
        <v>1019830</v>
      </c>
      <c r="Q1207" s="15" t="str" cm="1">
        <f t="array" ref="Q1207">_xlfn.IFS(G1207&lt;200,"&lt;₹200",G1207&lt;=500,"₹200-₹500",G1207&gt;500,"&gt;₹500")</f>
        <v>&gt;₹500</v>
      </c>
      <c r="R1207" t="s">
        <v>11327</v>
      </c>
      <c r="S1207" t="s">
        <v>11331</v>
      </c>
      <c r="T1207" t="s">
        <v>11332</v>
      </c>
    </row>
    <row r="1208" spans="1:20" x14ac:dyDescent="0.25">
      <c r="A1208" t="s">
        <v>282</v>
      </c>
      <c r="B1208" t="s">
        <v>283</v>
      </c>
      <c r="C1208" t="s">
        <v>13084</v>
      </c>
      <c r="D1208" t="s">
        <v>13085</v>
      </c>
      <c r="E1208" t="s">
        <v>13086</v>
      </c>
      <c r="F1208" t="s">
        <v>13087</v>
      </c>
      <c r="G1208" s="17">
        <v>970</v>
      </c>
      <c r="H1208" s="17">
        <v>1999</v>
      </c>
      <c r="I1208" s="8">
        <v>0.51</v>
      </c>
      <c r="J1208" s="8" t="str">
        <f t="shared" si="107"/>
        <v>Yes</v>
      </c>
      <c r="K1208" s="9">
        <v>4.4000000000000004</v>
      </c>
      <c r="L1208" s="9">
        <v>4</v>
      </c>
      <c r="M1208" s="9">
        <f>AVERAGEIF(F1208:F2557,F1208,K1208:K2557)</f>
        <v>4.1238095238095234</v>
      </c>
      <c r="N1208" s="4">
        <v>184</v>
      </c>
      <c r="O1208" s="4">
        <f t="shared" si="108"/>
        <v>9.3493843657000468</v>
      </c>
      <c r="P1208" s="18">
        <f t="shared" si="109"/>
        <v>178480</v>
      </c>
      <c r="Q1208" s="15" t="str" cm="1">
        <f t="array" ref="Q1208">_xlfn.IFS(G1208&lt;200,"&lt;₹200",G1208&lt;=500,"₹200-₹500",G1208&gt;500,"&gt;₹500")</f>
        <v>&gt;₹500</v>
      </c>
      <c r="R1208" t="s">
        <v>284</v>
      </c>
      <c r="S1208" t="s">
        <v>288</v>
      </c>
      <c r="T1208" t="s">
        <v>289</v>
      </c>
    </row>
    <row r="1209" spans="1:20" x14ac:dyDescent="0.25">
      <c r="A1209" t="s">
        <v>11175</v>
      </c>
      <c r="B1209" t="s">
        <v>11176</v>
      </c>
      <c r="C1209" t="s">
        <v>13156</v>
      </c>
      <c r="D1209" t="s">
        <v>13250</v>
      </c>
      <c r="E1209" t="s">
        <v>13251</v>
      </c>
      <c r="F1209" t="s">
        <v>13253</v>
      </c>
      <c r="G1209" s="17">
        <v>1069</v>
      </c>
      <c r="H1209" s="17">
        <v>1699</v>
      </c>
      <c r="I1209" s="8">
        <v>0.37</v>
      </c>
      <c r="J1209" s="8" t="str">
        <f t="shared" si="107"/>
        <v>No</v>
      </c>
      <c r="K1209" s="9">
        <v>3.9</v>
      </c>
      <c r="L1209" s="9">
        <v>4</v>
      </c>
      <c r="M1209" s="9">
        <f>AVERAGEIF(F1209:F2559,F1209,K1209:K2559)</f>
        <v>3.7437499999999995</v>
      </c>
      <c r="N1209" s="4">
        <v>313</v>
      </c>
      <c r="O1209" s="4">
        <f t="shared" si="108"/>
        <v>9.3478803699740975</v>
      </c>
      <c r="P1209" s="18">
        <f t="shared" si="109"/>
        <v>334597</v>
      </c>
      <c r="Q1209" s="15" t="str" cm="1">
        <f t="array" ref="Q1209">_xlfn.IFS(G1209&lt;200,"&lt;₹200",G1209&lt;=500,"₹200-₹500",G1209&gt;500,"&gt;₹500")</f>
        <v>&gt;₹500</v>
      </c>
      <c r="R1209" t="s">
        <v>11177</v>
      </c>
      <c r="S1209" t="s">
        <v>11181</v>
      </c>
      <c r="T1209" t="s">
        <v>11182</v>
      </c>
    </row>
    <row r="1210" spans="1:20" x14ac:dyDescent="0.25">
      <c r="A1210" t="s">
        <v>12542</v>
      </c>
      <c r="B1210" t="s">
        <v>12543</v>
      </c>
      <c r="C1210" t="s">
        <v>13156</v>
      </c>
      <c r="D1210" t="s">
        <v>13268</v>
      </c>
      <c r="E1210" t="s">
        <v>13269</v>
      </c>
      <c r="F1210" t="s">
        <v>13270</v>
      </c>
      <c r="G1210" s="17">
        <v>390</v>
      </c>
      <c r="H1210" s="17">
        <v>799</v>
      </c>
      <c r="I1210" s="8">
        <v>0.51</v>
      </c>
      <c r="J1210" s="8" t="str">
        <f t="shared" si="107"/>
        <v>Yes</v>
      </c>
      <c r="K1210" s="9">
        <v>3.8</v>
      </c>
      <c r="L1210" s="9">
        <v>4</v>
      </c>
      <c r="M1210" s="9">
        <f>AVERAGEIF(F1210:F2560,F1210,K1210:K2560)</f>
        <v>3.8</v>
      </c>
      <c r="N1210" s="4">
        <v>287</v>
      </c>
      <c r="O1210" s="4">
        <f t="shared" si="108"/>
        <v>9.3456914534850775</v>
      </c>
      <c r="P1210" s="18">
        <f t="shared" si="109"/>
        <v>111930</v>
      </c>
      <c r="Q1210" s="15" t="str" cm="1">
        <f t="array" ref="Q1210">_xlfn.IFS(G1210&lt;200,"&lt;₹200",G1210&lt;=500,"₹200-₹500",G1210&gt;500,"&gt;₹500")</f>
        <v>₹200-₹500</v>
      </c>
      <c r="R1210" t="s">
        <v>12544</v>
      </c>
      <c r="S1210" t="s">
        <v>12548</v>
      </c>
      <c r="T1210" t="s">
        <v>12549</v>
      </c>
    </row>
    <row r="1211" spans="1:20" x14ac:dyDescent="0.25">
      <c r="A1211" t="s">
        <v>1843</v>
      </c>
      <c r="B1211" t="s">
        <v>1844</v>
      </c>
      <c r="C1211" t="s">
        <v>13075</v>
      </c>
      <c r="D1211" t="s">
        <v>13091</v>
      </c>
      <c r="E1211" t="s">
        <v>13092</v>
      </c>
      <c r="F1211" t="s">
        <v>13095</v>
      </c>
      <c r="G1211" s="17">
        <v>204</v>
      </c>
      <c r="H1211" s="17">
        <v>599</v>
      </c>
      <c r="I1211" s="8">
        <v>0.66</v>
      </c>
      <c r="J1211" s="8" t="str">
        <f t="shared" si="107"/>
        <v>Yes</v>
      </c>
      <c r="K1211" s="9">
        <v>3.6</v>
      </c>
      <c r="L1211" s="9">
        <v>4</v>
      </c>
      <c r="M1211" s="9">
        <f>AVERAGEIF(F1211:F2560,F1211,K1211:K2560)</f>
        <v>3.6909090909090905</v>
      </c>
      <c r="N1211" s="4">
        <v>339</v>
      </c>
      <c r="O1211" s="4">
        <f t="shared" si="108"/>
        <v>9.343458548355958</v>
      </c>
      <c r="P1211" s="18">
        <f t="shared" si="109"/>
        <v>69156</v>
      </c>
      <c r="Q1211" s="15" t="str" cm="1">
        <f t="array" ref="Q1211">_xlfn.IFS(G1211&lt;200,"&lt;₹200",G1211&lt;=500,"₹200-₹500",G1211&gt;500,"&gt;₹500")</f>
        <v>₹200-₹500</v>
      </c>
      <c r="R1211" t="s">
        <v>1845</v>
      </c>
      <c r="S1211" t="s">
        <v>1849</v>
      </c>
      <c r="T1211" t="s">
        <v>1850</v>
      </c>
    </row>
    <row r="1212" spans="1:20" x14ac:dyDescent="0.25">
      <c r="A1212" t="s">
        <v>11255</v>
      </c>
      <c r="B1212" t="s">
        <v>11256</v>
      </c>
      <c r="C1212" t="s">
        <v>13156</v>
      </c>
      <c r="D1212" t="s">
        <v>13247</v>
      </c>
      <c r="E1212" t="s">
        <v>13287</v>
      </c>
      <c r="F1212" t="s">
        <v>13297</v>
      </c>
      <c r="G1212" s="17">
        <v>4999</v>
      </c>
      <c r="H1212" s="17">
        <v>24999</v>
      </c>
      <c r="I1212" s="8">
        <v>0.8</v>
      </c>
      <c r="J1212" s="8" t="str">
        <f t="shared" si="107"/>
        <v>Yes</v>
      </c>
      <c r="K1212" s="9">
        <v>4.5999999999999996</v>
      </c>
      <c r="L1212" s="9">
        <v>5</v>
      </c>
      <c r="M1212" s="9">
        <f>AVERAGEIF(F1212:F2562,F1212,K1212:K2562)</f>
        <v>4.4499999999999993</v>
      </c>
      <c r="N1212" s="4">
        <v>124</v>
      </c>
      <c r="O1212" s="4">
        <f t="shared" si="108"/>
        <v>9.3312495578858492</v>
      </c>
      <c r="P1212" s="18">
        <f t="shared" si="109"/>
        <v>619876</v>
      </c>
      <c r="Q1212" s="15" t="str" cm="1">
        <f t="array" ref="Q1212">_xlfn.IFS(G1212&lt;200,"&lt;₹200",G1212&lt;=500,"₹200-₹500",G1212&gt;500,"&gt;₹500")</f>
        <v>&gt;₹500</v>
      </c>
      <c r="R1212" t="s">
        <v>11257</v>
      </c>
      <c r="S1212" t="s">
        <v>11261</v>
      </c>
      <c r="T1212" t="s">
        <v>11262</v>
      </c>
    </row>
    <row r="1213" spans="1:20" x14ac:dyDescent="0.25">
      <c r="A1213" t="s">
        <v>2366</v>
      </c>
      <c r="B1213" t="s">
        <v>2367</v>
      </c>
      <c r="C1213" t="s">
        <v>13075</v>
      </c>
      <c r="D1213" t="s">
        <v>13098</v>
      </c>
      <c r="E1213" t="s">
        <v>13108</v>
      </c>
      <c r="F1213" t="s">
        <v>13109</v>
      </c>
      <c r="G1213" s="17">
        <v>2299</v>
      </c>
      <c r="H1213" s="17">
        <v>3999</v>
      </c>
      <c r="I1213" s="8">
        <v>0.43</v>
      </c>
      <c r="J1213" s="8" t="str">
        <f t="shared" si="107"/>
        <v>No</v>
      </c>
      <c r="K1213" s="9">
        <v>3.8</v>
      </c>
      <c r="L1213" s="9">
        <v>4</v>
      </c>
      <c r="M1213" s="9">
        <f>AVERAGEIF(F1213:F2562,F1213,K1213:K2562)</f>
        <v>3.8</v>
      </c>
      <c r="N1213" s="4">
        <v>282</v>
      </c>
      <c r="O1213" s="4">
        <f t="shared" si="108"/>
        <v>9.3167884549923023</v>
      </c>
      <c r="P1213" s="18">
        <f t="shared" si="109"/>
        <v>648318</v>
      </c>
      <c r="Q1213" s="15" t="str" cm="1">
        <f t="array" ref="Q1213">_xlfn.IFS(G1213&lt;200,"&lt;₹200",G1213&lt;=500,"₹200-₹500",G1213&gt;500,"&gt;₹500")</f>
        <v>&gt;₹500</v>
      </c>
      <c r="R1213" t="s">
        <v>2369</v>
      </c>
      <c r="S1213" t="s">
        <v>2373</v>
      </c>
      <c r="T1213" t="s">
        <v>2374</v>
      </c>
    </row>
    <row r="1214" spans="1:20" x14ac:dyDescent="0.25">
      <c r="A1214" t="s">
        <v>1352</v>
      </c>
      <c r="B1214" t="s">
        <v>1353</v>
      </c>
      <c r="C1214" t="s">
        <v>13075</v>
      </c>
      <c r="D1214" t="s">
        <v>13091</v>
      </c>
      <c r="E1214" t="s">
        <v>13093</v>
      </c>
      <c r="F1214" t="s">
        <v>13094</v>
      </c>
      <c r="G1214" s="17">
        <v>29990</v>
      </c>
      <c r="H1214" s="17">
        <v>65000</v>
      </c>
      <c r="I1214" s="8">
        <v>0.54</v>
      </c>
      <c r="J1214" s="8" t="str">
        <f t="shared" si="107"/>
        <v>Yes</v>
      </c>
      <c r="K1214" s="9">
        <v>4.0999999999999996</v>
      </c>
      <c r="L1214" s="9">
        <v>4</v>
      </c>
      <c r="M1214" s="9">
        <f>AVERAGEIF(F1214:F2563,F1214,K1214:K2563)</f>
        <v>4</v>
      </c>
      <c r="N1214" s="4">
        <v>211</v>
      </c>
      <c r="O1214" s="4">
        <f t="shared" si="108"/>
        <v>9.3053434437150049</v>
      </c>
      <c r="P1214" s="18">
        <f t="shared" si="109"/>
        <v>6327890</v>
      </c>
      <c r="Q1214" s="15" t="str" cm="1">
        <f t="array" ref="Q1214">_xlfn.IFS(G1214&lt;200,"&lt;₹200",G1214&lt;=500,"₹200-₹500",G1214&gt;500,"&gt;₹500")</f>
        <v>&gt;₹500</v>
      </c>
      <c r="R1214" t="s">
        <v>1354</v>
      </c>
      <c r="S1214" t="s">
        <v>1358</v>
      </c>
      <c r="T1214" t="s">
        <v>1359</v>
      </c>
    </row>
    <row r="1215" spans="1:20" x14ac:dyDescent="0.25">
      <c r="A1215" t="s">
        <v>2657</v>
      </c>
      <c r="B1215" t="s">
        <v>2658</v>
      </c>
      <c r="C1215" t="s">
        <v>13084</v>
      </c>
      <c r="D1215" t="s">
        <v>13088</v>
      </c>
      <c r="E1215" t="s">
        <v>13089</v>
      </c>
      <c r="F1215" t="s">
        <v>13090</v>
      </c>
      <c r="G1215" s="17">
        <v>218</v>
      </c>
      <c r="H1215" s="17">
        <v>999</v>
      </c>
      <c r="I1215" s="8">
        <v>0.78</v>
      </c>
      <c r="J1215" s="8" t="str">
        <f t="shared" si="107"/>
        <v>Yes</v>
      </c>
      <c r="K1215" s="9">
        <v>4.2</v>
      </c>
      <c r="L1215" s="9">
        <v>4</v>
      </c>
      <c r="M1215" s="9">
        <f>AVERAGEIF(F1215:F2564,F1215,K1215:K2564)</f>
        <v>4.2</v>
      </c>
      <c r="N1215" s="4">
        <v>163</v>
      </c>
      <c r="O1215" s="4">
        <f t="shared" si="108"/>
        <v>9.3023441618003311</v>
      </c>
      <c r="P1215" s="18">
        <f t="shared" si="109"/>
        <v>35534</v>
      </c>
      <c r="Q1215" s="15" t="str" cm="1">
        <f t="array" ref="Q1215">_xlfn.IFS(G1215&lt;200,"&lt;₹200",G1215&lt;=500,"₹200-₹500",G1215&gt;500,"&gt;₹500")</f>
        <v>₹200-₹500</v>
      </c>
      <c r="R1215" t="s">
        <v>2659</v>
      </c>
      <c r="S1215" t="s">
        <v>2663</v>
      </c>
      <c r="T1215" t="s">
        <v>2664</v>
      </c>
    </row>
    <row r="1216" spans="1:20" x14ac:dyDescent="0.25">
      <c r="A1216" t="s">
        <v>10499</v>
      </c>
      <c r="B1216" t="s">
        <v>10500</v>
      </c>
      <c r="C1216" t="s">
        <v>13156</v>
      </c>
      <c r="D1216" t="s">
        <v>13247</v>
      </c>
      <c r="E1216" t="s">
        <v>13254</v>
      </c>
      <c r="F1216" t="s">
        <v>13255</v>
      </c>
      <c r="G1216" s="17">
        <v>1049</v>
      </c>
      <c r="H1216" s="17">
        <v>1950</v>
      </c>
      <c r="I1216" s="8">
        <v>0.46</v>
      </c>
      <c r="J1216" s="8" t="str">
        <f t="shared" si="107"/>
        <v>No</v>
      </c>
      <c r="K1216" s="9">
        <v>3.8</v>
      </c>
      <c r="L1216" s="9">
        <v>4</v>
      </c>
      <c r="M1216" s="9">
        <f>AVERAGEIF(F1216:F2565,F1216,K1216:K2565)</f>
        <v>3.87</v>
      </c>
      <c r="N1216" s="4">
        <v>250</v>
      </c>
      <c r="O1216" s="4">
        <f t="shared" si="108"/>
        <v>9.286737302131618</v>
      </c>
      <c r="P1216" s="18">
        <f t="shared" si="109"/>
        <v>262250</v>
      </c>
      <c r="Q1216" s="15" t="str" cm="1">
        <f t="array" ref="Q1216">_xlfn.IFS(G1216&lt;200,"&lt;₹200",G1216&lt;=500,"₹200-₹500",G1216&gt;500,"&gt;₹500")</f>
        <v>&gt;₹500</v>
      </c>
      <c r="R1216" t="s">
        <v>10501</v>
      </c>
      <c r="S1216" t="s">
        <v>10505</v>
      </c>
      <c r="T1216" t="s">
        <v>10506</v>
      </c>
    </row>
    <row r="1217" spans="1:20" x14ac:dyDescent="0.25">
      <c r="A1217" t="s">
        <v>2211</v>
      </c>
      <c r="B1217" t="s">
        <v>2212</v>
      </c>
      <c r="C1217" t="s">
        <v>13075</v>
      </c>
      <c r="D1217" t="s">
        <v>13091</v>
      </c>
      <c r="E1217" t="s">
        <v>13092</v>
      </c>
      <c r="F1217" t="s">
        <v>13095</v>
      </c>
      <c r="G1217" s="17">
        <v>349</v>
      </c>
      <c r="H1217" s="17">
        <v>799</v>
      </c>
      <c r="I1217" s="8">
        <v>0.56000000000000005</v>
      </c>
      <c r="J1217" s="8" t="str">
        <f t="shared" si="107"/>
        <v>Yes</v>
      </c>
      <c r="K1217" s="9">
        <v>3.6</v>
      </c>
      <c r="L1217" s="9">
        <v>4</v>
      </c>
      <c r="M1217" s="9">
        <f>AVERAGEIF(F1217:F2566,F1217,K1217:K2566)</f>
        <v>3.695238095238095</v>
      </c>
      <c r="N1217" s="4">
        <v>323</v>
      </c>
      <c r="O1217" s="4">
        <f t="shared" si="108"/>
        <v>9.2770615615253842</v>
      </c>
      <c r="P1217" s="18">
        <f t="shared" si="109"/>
        <v>112727</v>
      </c>
      <c r="Q1217" s="15" t="str" cm="1">
        <f t="array" ref="Q1217">_xlfn.IFS(G1217&lt;200,"&lt;₹200",G1217&lt;=500,"₹200-₹500",G1217&gt;500,"&gt;₹500")</f>
        <v>₹200-₹500</v>
      </c>
      <c r="R1217" t="s">
        <v>2213</v>
      </c>
      <c r="S1217" t="s">
        <v>2217</v>
      </c>
      <c r="T1217" t="s">
        <v>2218</v>
      </c>
    </row>
    <row r="1218" spans="1:20" x14ac:dyDescent="0.25">
      <c r="A1218" t="s">
        <v>12894</v>
      </c>
      <c r="B1218" t="s">
        <v>12895</v>
      </c>
      <c r="C1218" t="s">
        <v>13156</v>
      </c>
      <c r="D1218" t="s">
        <v>13247</v>
      </c>
      <c r="E1218" t="s">
        <v>13248</v>
      </c>
      <c r="F1218" t="s">
        <v>13261</v>
      </c>
      <c r="G1218" s="17">
        <v>426</v>
      </c>
      <c r="H1218" s="17">
        <v>999</v>
      </c>
      <c r="I1218" s="8">
        <v>0.56999999999999995</v>
      </c>
      <c r="J1218" s="8" t="str">
        <f t="shared" ref="J1218:J1281" si="112">IF(I1218&gt;=50%,"Yes","No")</f>
        <v>Yes</v>
      </c>
      <c r="K1218" s="9">
        <v>4.0999999999999996</v>
      </c>
      <c r="L1218" s="9">
        <v>4</v>
      </c>
      <c r="M1218" s="9">
        <f>AVERAGEIF(F1218:F2568,F1218,K1218:K2568)</f>
        <v>3.9428571428571431</v>
      </c>
      <c r="N1218" s="4">
        <v>222</v>
      </c>
      <c r="O1218" s="4">
        <f t="shared" ref="O1218:O1281" si="113">M1218*LOG10(N1218+1)</f>
        <v>9.2590306028756046</v>
      </c>
      <c r="P1218" s="18">
        <f t="shared" ref="P1218:P1281" si="114">G1218*N1218</f>
        <v>94572</v>
      </c>
      <c r="Q1218" s="15" t="str" cm="1">
        <f t="array" ref="Q1218">_xlfn.IFS(G1218&lt;200,"&lt;₹200",G1218&lt;=500,"₹200-₹500",G1218&gt;500,"&gt;₹500")</f>
        <v>₹200-₹500</v>
      </c>
      <c r="R1218" t="s">
        <v>12896</v>
      </c>
      <c r="S1218" t="s">
        <v>12900</v>
      </c>
      <c r="T1218" t="s">
        <v>12901</v>
      </c>
    </row>
    <row r="1219" spans="1:20" x14ac:dyDescent="0.25">
      <c r="A1219" t="s">
        <v>11134</v>
      </c>
      <c r="B1219" t="s">
        <v>11135</v>
      </c>
      <c r="C1219" t="s">
        <v>13156</v>
      </c>
      <c r="D1219" t="s">
        <v>13247</v>
      </c>
      <c r="E1219" t="s">
        <v>13248</v>
      </c>
      <c r="F1219" t="s">
        <v>13275</v>
      </c>
      <c r="G1219" s="17">
        <v>1349</v>
      </c>
      <c r="H1219" s="17">
        <v>2999</v>
      </c>
      <c r="I1219" s="8">
        <v>0.55000000000000004</v>
      </c>
      <c r="J1219" s="8" t="str">
        <f t="shared" si="112"/>
        <v>Yes</v>
      </c>
      <c r="K1219" s="9">
        <v>3.8</v>
      </c>
      <c r="L1219" s="9">
        <v>4</v>
      </c>
      <c r="M1219" s="9">
        <f t="shared" ref="M1219:M1224" si="115">AVERAGEIF(F1219:F2568,F1219,K1219:K2568)</f>
        <v>3.5</v>
      </c>
      <c r="N1219" s="4">
        <v>441</v>
      </c>
      <c r="O1219" s="4">
        <f t="shared" si="113"/>
        <v>9.2589779427218222</v>
      </c>
      <c r="P1219" s="18">
        <f t="shared" si="114"/>
        <v>594909</v>
      </c>
      <c r="Q1219" s="15" t="str" cm="1">
        <f t="array" ref="Q1219">_xlfn.IFS(G1219&lt;200,"&lt;₹200",G1219&lt;=500,"₹200-₹500",G1219&gt;500,"&gt;₹500")</f>
        <v>&gt;₹500</v>
      </c>
      <c r="R1219" t="s">
        <v>11136</v>
      </c>
      <c r="S1219" t="s">
        <v>11140</v>
      </c>
      <c r="T1219" t="s">
        <v>11141</v>
      </c>
    </row>
    <row r="1220" spans="1:20" x14ac:dyDescent="0.25">
      <c r="A1220" t="s">
        <v>1596</v>
      </c>
      <c r="B1220" t="s">
        <v>1597</v>
      </c>
      <c r="C1220" t="s">
        <v>13075</v>
      </c>
      <c r="D1220" t="s">
        <v>13091</v>
      </c>
      <c r="E1220" t="s">
        <v>13092</v>
      </c>
      <c r="F1220" t="s">
        <v>13095</v>
      </c>
      <c r="G1220" s="17">
        <v>205</v>
      </c>
      <c r="H1220" s="17">
        <v>499</v>
      </c>
      <c r="I1220" s="8">
        <v>0.59</v>
      </c>
      <c r="J1220" s="8" t="str">
        <f t="shared" si="112"/>
        <v>Yes</v>
      </c>
      <c r="K1220" s="9">
        <v>3.8</v>
      </c>
      <c r="L1220" s="9">
        <v>4</v>
      </c>
      <c r="M1220" s="9">
        <f t="shared" si="115"/>
        <v>3.7</v>
      </c>
      <c r="N1220" s="4">
        <v>313</v>
      </c>
      <c r="O1220" s="4">
        <f t="shared" si="113"/>
        <v>9.2386396978708945</v>
      </c>
      <c r="P1220" s="18">
        <f t="shared" si="114"/>
        <v>64165</v>
      </c>
      <c r="Q1220" s="15" t="str" cm="1">
        <f t="array" ref="Q1220">_xlfn.IFS(G1220&lt;200,"&lt;₹200",G1220&lt;=500,"₹200-₹500",G1220&gt;500,"&gt;₹500")</f>
        <v>₹200-₹500</v>
      </c>
      <c r="R1220" t="s">
        <v>1598</v>
      </c>
      <c r="S1220" t="s">
        <v>1602</v>
      </c>
      <c r="T1220" t="s">
        <v>1603</v>
      </c>
    </row>
    <row r="1221" spans="1:20" x14ac:dyDescent="0.25">
      <c r="A1221" t="s">
        <v>10670</v>
      </c>
      <c r="B1221" t="s">
        <v>10671</v>
      </c>
      <c r="C1221" t="s">
        <v>13156</v>
      </c>
      <c r="D1221" t="s">
        <v>13250</v>
      </c>
      <c r="E1221" t="s">
        <v>13263</v>
      </c>
      <c r="F1221" t="s">
        <v>13264</v>
      </c>
      <c r="G1221" s="17">
        <v>999</v>
      </c>
      <c r="H1221" s="17">
        <v>2600</v>
      </c>
      <c r="I1221" s="8">
        <v>0.62</v>
      </c>
      <c r="J1221" s="8" t="str">
        <f t="shared" si="112"/>
        <v>Yes</v>
      </c>
      <c r="K1221" s="9">
        <v>3.4</v>
      </c>
      <c r="L1221" s="9">
        <v>3</v>
      </c>
      <c r="M1221" s="9">
        <f t="shared" si="115"/>
        <v>3.8333333333333335</v>
      </c>
      <c r="N1221" s="4">
        <v>252</v>
      </c>
      <c r="O1221" s="4">
        <f t="shared" si="113"/>
        <v>9.2119619978406355</v>
      </c>
      <c r="P1221" s="18">
        <f t="shared" si="114"/>
        <v>251748</v>
      </c>
      <c r="Q1221" s="15" t="str" cm="1">
        <f t="array" ref="Q1221">_xlfn.IFS(G1221&lt;200,"&lt;₹200",G1221&lt;=500,"₹200-₹500",G1221&gt;500,"&gt;₹500")</f>
        <v>&gt;₹500</v>
      </c>
      <c r="R1221" t="s">
        <v>10672</v>
      </c>
      <c r="S1221" t="s">
        <v>10676</v>
      </c>
      <c r="T1221" t="s">
        <v>10677</v>
      </c>
    </row>
    <row r="1222" spans="1:20" x14ac:dyDescent="0.25">
      <c r="A1222" t="s">
        <v>9080</v>
      </c>
      <c r="B1222" t="s">
        <v>9081</v>
      </c>
      <c r="C1222" t="s">
        <v>13156</v>
      </c>
      <c r="D1222" t="s">
        <v>13250</v>
      </c>
      <c r="E1222" t="s">
        <v>13251</v>
      </c>
      <c r="F1222" t="s">
        <v>13253</v>
      </c>
      <c r="G1222" s="17">
        <v>899</v>
      </c>
      <c r="H1222" s="17">
        <v>2000</v>
      </c>
      <c r="I1222" s="8">
        <v>0.55000000000000004</v>
      </c>
      <c r="J1222" s="8" t="str">
        <f t="shared" si="112"/>
        <v>Yes</v>
      </c>
      <c r="K1222" s="9">
        <v>3.6</v>
      </c>
      <c r="L1222" s="9">
        <v>4</v>
      </c>
      <c r="M1222" s="9">
        <f t="shared" si="115"/>
        <v>3.7333333333333329</v>
      </c>
      <c r="N1222" s="4">
        <v>291</v>
      </c>
      <c r="O1222" s="4">
        <f t="shared" si="113"/>
        <v>9.2040959787407619</v>
      </c>
      <c r="P1222" s="18">
        <f t="shared" si="114"/>
        <v>261609</v>
      </c>
      <c r="Q1222" s="15" t="str" cm="1">
        <f t="array" ref="Q1222">_xlfn.IFS(G1222&lt;200,"&lt;₹200",G1222&lt;=500,"₹200-₹500",G1222&gt;500,"&gt;₹500")</f>
        <v>&gt;₹500</v>
      </c>
      <c r="R1222" t="s">
        <v>9082</v>
      </c>
      <c r="S1222" t="s">
        <v>9086</v>
      </c>
      <c r="T1222" t="s">
        <v>9087</v>
      </c>
    </row>
    <row r="1223" spans="1:20" x14ac:dyDescent="0.25">
      <c r="A1223" t="s">
        <v>9529</v>
      </c>
      <c r="B1223" t="s">
        <v>9530</v>
      </c>
      <c r="C1223" t="s">
        <v>13156</v>
      </c>
      <c r="D1223" t="s">
        <v>13250</v>
      </c>
      <c r="E1223" t="s">
        <v>13251</v>
      </c>
      <c r="F1223" t="s">
        <v>13252</v>
      </c>
      <c r="G1223" s="17">
        <v>1959</v>
      </c>
      <c r="H1223" s="17">
        <v>2400</v>
      </c>
      <c r="I1223" s="8">
        <v>0.18</v>
      </c>
      <c r="J1223" s="8" t="str">
        <f t="shared" si="112"/>
        <v>No</v>
      </c>
      <c r="K1223" s="9">
        <v>4</v>
      </c>
      <c r="L1223" s="9">
        <v>4</v>
      </c>
      <c r="M1223" s="9">
        <f t="shared" si="115"/>
        <v>3.872727272727273</v>
      </c>
      <c r="N1223" s="4">
        <v>237</v>
      </c>
      <c r="O1223" s="4">
        <f t="shared" si="113"/>
        <v>9.2038343973279471</v>
      </c>
      <c r="P1223" s="18">
        <f t="shared" si="114"/>
        <v>464283</v>
      </c>
      <c r="Q1223" s="15" t="str" cm="1">
        <f t="array" ref="Q1223">_xlfn.IFS(G1223&lt;200,"&lt;₹200",G1223&lt;=500,"₹200-₹500",G1223&gt;500,"&gt;₹500")</f>
        <v>&gt;₹500</v>
      </c>
      <c r="R1223" t="s">
        <v>9531</v>
      </c>
      <c r="S1223" t="s">
        <v>9535</v>
      </c>
      <c r="T1223" t="s">
        <v>9536</v>
      </c>
    </row>
    <row r="1224" spans="1:20" x14ac:dyDescent="0.25">
      <c r="A1224" t="s">
        <v>2821</v>
      </c>
      <c r="B1224" t="s">
        <v>2822</v>
      </c>
      <c r="C1224" t="s">
        <v>13075</v>
      </c>
      <c r="D1224" t="s">
        <v>13091</v>
      </c>
      <c r="E1224" t="s">
        <v>13092</v>
      </c>
      <c r="F1224" t="s">
        <v>13087</v>
      </c>
      <c r="G1224" s="17">
        <v>299</v>
      </c>
      <c r="H1224" s="17">
        <v>599</v>
      </c>
      <c r="I1224" s="8">
        <v>0.5</v>
      </c>
      <c r="J1224" s="8" t="str">
        <f t="shared" si="112"/>
        <v>Yes</v>
      </c>
      <c r="K1224" s="9">
        <v>4</v>
      </c>
      <c r="L1224" s="9">
        <v>4</v>
      </c>
      <c r="M1224" s="9">
        <f t="shared" si="115"/>
        <v>4.1099999999999994</v>
      </c>
      <c r="N1224" s="4">
        <v>171</v>
      </c>
      <c r="O1224" s="4">
        <f t="shared" si="113"/>
        <v>9.1880219167900243</v>
      </c>
      <c r="P1224" s="18">
        <f t="shared" si="114"/>
        <v>51129</v>
      </c>
      <c r="Q1224" s="15" t="str" cm="1">
        <f t="array" ref="Q1224">_xlfn.IFS(G1224&lt;200,"&lt;₹200",G1224&lt;=500,"₹200-₹500",G1224&gt;500,"&gt;₹500")</f>
        <v>₹200-₹500</v>
      </c>
      <c r="R1224" t="s">
        <v>2823</v>
      </c>
      <c r="S1224" t="s">
        <v>2827</v>
      </c>
      <c r="T1224" t="s">
        <v>2828</v>
      </c>
    </row>
    <row r="1225" spans="1:20" x14ac:dyDescent="0.25">
      <c r="A1225" t="s">
        <v>12583</v>
      </c>
      <c r="B1225" t="s">
        <v>12584</v>
      </c>
      <c r="C1225" t="s">
        <v>13156</v>
      </c>
      <c r="D1225" t="s">
        <v>13247</v>
      </c>
      <c r="E1225" t="s">
        <v>13254</v>
      </c>
      <c r="F1225" t="s">
        <v>13255</v>
      </c>
      <c r="G1225" s="17">
        <v>445</v>
      </c>
      <c r="H1225" s="17">
        <v>999</v>
      </c>
      <c r="I1225" s="8">
        <v>0.55000000000000004</v>
      </c>
      <c r="J1225" s="8" t="str">
        <f t="shared" si="112"/>
        <v>Yes</v>
      </c>
      <c r="K1225" s="9">
        <v>4.3</v>
      </c>
      <c r="L1225" s="9">
        <v>4</v>
      </c>
      <c r="M1225" s="9">
        <f>AVERAGEIF(F1225:F2575,F1225,K1225:K2575)</f>
        <v>3.8777777777777778</v>
      </c>
      <c r="N1225" s="4">
        <v>229</v>
      </c>
      <c r="O1225" s="4">
        <f t="shared" si="113"/>
        <v>9.1582557196682224</v>
      </c>
      <c r="P1225" s="18">
        <f t="shared" si="114"/>
        <v>101905</v>
      </c>
      <c r="Q1225" s="15" t="str" cm="1">
        <f t="array" ref="Q1225">_xlfn.IFS(G1225&lt;200,"&lt;₹200",G1225&lt;=500,"₹200-₹500",G1225&gt;500,"&gt;₹500")</f>
        <v>₹200-₹500</v>
      </c>
      <c r="R1225" t="s">
        <v>12585</v>
      </c>
      <c r="S1225" t="s">
        <v>12589</v>
      </c>
      <c r="T1225" t="s">
        <v>12590</v>
      </c>
    </row>
    <row r="1226" spans="1:20" x14ac:dyDescent="0.25">
      <c r="A1226" t="s">
        <v>1161</v>
      </c>
      <c r="B1226" t="s">
        <v>1162</v>
      </c>
      <c r="C1226" t="s">
        <v>13075</v>
      </c>
      <c r="D1226" t="s">
        <v>13091</v>
      </c>
      <c r="E1226" t="s">
        <v>13092</v>
      </c>
      <c r="F1226" t="s">
        <v>13095</v>
      </c>
      <c r="G1226" s="17">
        <v>349</v>
      </c>
      <c r="H1226" s="17">
        <v>599</v>
      </c>
      <c r="I1226" s="8">
        <v>0.42</v>
      </c>
      <c r="J1226" s="8" t="str">
        <f t="shared" si="112"/>
        <v>No</v>
      </c>
      <c r="K1226" s="9">
        <v>4.2</v>
      </c>
      <c r="L1226" s="9">
        <v>4</v>
      </c>
      <c r="M1226" s="9">
        <f>AVERAGEIF(F1226:F2575,F1226,K1226:K2575)</f>
        <v>3.6947368421052631</v>
      </c>
      <c r="N1226" s="4">
        <v>284</v>
      </c>
      <c r="O1226" s="4">
        <f t="shared" si="113"/>
        <v>9.0700057459261796</v>
      </c>
      <c r="P1226" s="18">
        <f t="shared" si="114"/>
        <v>99116</v>
      </c>
      <c r="Q1226" s="15" t="str" cm="1">
        <f t="array" ref="Q1226">_xlfn.IFS(G1226&lt;200,"&lt;₹200",G1226&lt;=500,"₹200-₹500",G1226&gt;500,"&gt;₹500")</f>
        <v>₹200-₹500</v>
      </c>
      <c r="R1226" t="s">
        <v>1163</v>
      </c>
      <c r="S1226" t="s">
        <v>1167</v>
      </c>
      <c r="T1226" t="s">
        <v>1168</v>
      </c>
    </row>
    <row r="1227" spans="1:20" x14ac:dyDescent="0.25">
      <c r="A1227" t="s">
        <v>12803</v>
      </c>
      <c r="B1227" t="s">
        <v>12804</v>
      </c>
      <c r="C1227" t="s">
        <v>13156</v>
      </c>
      <c r="D1227" t="s">
        <v>13247</v>
      </c>
      <c r="E1227" t="s">
        <v>13283</v>
      </c>
      <c r="F1227" t="s">
        <v>13286</v>
      </c>
      <c r="G1227" s="17">
        <v>2999</v>
      </c>
      <c r="H1227" s="17">
        <v>3595</v>
      </c>
      <c r="I1227" s="8">
        <v>0.17</v>
      </c>
      <c r="J1227" s="8" t="str">
        <f t="shared" si="112"/>
        <v>No</v>
      </c>
      <c r="K1227" s="9">
        <v>4</v>
      </c>
      <c r="L1227" s="9">
        <v>4</v>
      </c>
      <c r="M1227" s="9">
        <f>AVERAGEIF(F1227:F2577,F1227,K1227:K2577)</f>
        <v>4</v>
      </c>
      <c r="N1227" s="4">
        <v>178</v>
      </c>
      <c r="O1227" s="4">
        <f t="shared" si="113"/>
        <v>9.0114121239195732</v>
      </c>
      <c r="P1227" s="18">
        <f t="shared" si="114"/>
        <v>533822</v>
      </c>
      <c r="Q1227" s="15" t="str" cm="1">
        <f t="array" ref="Q1227">_xlfn.IFS(G1227&lt;200,"&lt;₹200",G1227&lt;=500,"₹200-₹500",G1227&gt;500,"&gt;₹500")</f>
        <v>&gt;₹500</v>
      </c>
      <c r="R1227" t="s">
        <v>12805</v>
      </c>
      <c r="S1227" t="s">
        <v>12809</v>
      </c>
      <c r="T1227" t="s">
        <v>12810</v>
      </c>
    </row>
    <row r="1228" spans="1:20" x14ac:dyDescent="0.25">
      <c r="A1228" t="s">
        <v>1277</v>
      </c>
      <c r="B1228" t="s">
        <v>1278</v>
      </c>
      <c r="C1228" t="s">
        <v>13075</v>
      </c>
      <c r="D1228" t="s">
        <v>13091</v>
      </c>
      <c r="E1228" t="s">
        <v>13092</v>
      </c>
      <c r="F1228" t="s">
        <v>13095</v>
      </c>
      <c r="G1228" s="17">
        <v>655</v>
      </c>
      <c r="H1228" s="17">
        <v>1099</v>
      </c>
      <c r="I1228" s="8">
        <v>0.4</v>
      </c>
      <c r="J1228" s="8" t="str">
        <f t="shared" si="112"/>
        <v>No</v>
      </c>
      <c r="K1228" s="9">
        <v>3.2</v>
      </c>
      <c r="L1228" s="9">
        <v>3</v>
      </c>
      <c r="M1228" s="9">
        <f>AVERAGEIF(F1228:F2577,F1228,K1228:K2577)</f>
        <v>3.6666666666666665</v>
      </c>
      <c r="N1228" s="4">
        <v>285</v>
      </c>
      <c r="O1228" s="4">
        <f t="shared" si="113"/>
        <v>9.0066754548064907</v>
      </c>
      <c r="P1228" s="18">
        <f t="shared" si="114"/>
        <v>186675</v>
      </c>
      <c r="Q1228" s="15" t="str" cm="1">
        <f t="array" ref="Q1228">_xlfn.IFS(G1228&lt;200,"&lt;₹200",G1228&lt;=500,"₹200-₹500",G1228&gt;500,"&gt;₹500")</f>
        <v>&gt;₹500</v>
      </c>
      <c r="R1228" t="s">
        <v>1279</v>
      </c>
      <c r="S1228" t="s">
        <v>1283</v>
      </c>
      <c r="T1228" t="s">
        <v>1284</v>
      </c>
    </row>
    <row r="1229" spans="1:20" x14ac:dyDescent="0.25">
      <c r="A1229" t="s">
        <v>11516</v>
      </c>
      <c r="B1229" t="s">
        <v>11517</v>
      </c>
      <c r="C1229" t="s">
        <v>13156</v>
      </c>
      <c r="D1229" t="s">
        <v>13247</v>
      </c>
      <c r="E1229" t="s">
        <v>13248</v>
      </c>
      <c r="F1229" t="s">
        <v>13276</v>
      </c>
      <c r="G1229" s="17">
        <v>429</v>
      </c>
      <c r="H1229" s="17">
        <v>999</v>
      </c>
      <c r="I1229" s="8">
        <v>0.56999999999999995</v>
      </c>
      <c r="J1229" s="8" t="str">
        <f t="shared" si="112"/>
        <v>Yes</v>
      </c>
      <c r="K1229" s="9">
        <v>3</v>
      </c>
      <c r="L1229" s="9">
        <v>3</v>
      </c>
      <c r="M1229" s="9">
        <f>AVERAGEIF(F1229:F2579,F1229,K1229:K2579)</f>
        <v>3.2249999999999996</v>
      </c>
      <c r="N1229" s="4">
        <v>617</v>
      </c>
      <c r="O1229" s="4">
        <f t="shared" si="113"/>
        <v>9.00093783216143</v>
      </c>
      <c r="P1229" s="18">
        <f t="shared" si="114"/>
        <v>264693</v>
      </c>
      <c r="Q1229" s="15" t="str" cm="1">
        <f t="array" ref="Q1229">_xlfn.IFS(G1229&lt;200,"&lt;₹200",G1229&lt;=500,"₹200-₹500",G1229&gt;500,"&gt;₹500")</f>
        <v>₹200-₹500</v>
      </c>
      <c r="R1229" t="s">
        <v>11518</v>
      </c>
      <c r="S1229" t="s">
        <v>11522</v>
      </c>
      <c r="T1229" t="s">
        <v>11523</v>
      </c>
    </row>
    <row r="1230" spans="1:20" x14ac:dyDescent="0.25">
      <c r="A1230" t="s">
        <v>2782</v>
      </c>
      <c r="B1230" t="s">
        <v>2783</v>
      </c>
      <c r="C1230" t="s">
        <v>13084</v>
      </c>
      <c r="D1230" t="s">
        <v>13085</v>
      </c>
      <c r="E1230" t="s">
        <v>13086</v>
      </c>
      <c r="F1230" t="s">
        <v>13087</v>
      </c>
      <c r="G1230" s="17">
        <v>299</v>
      </c>
      <c r="H1230" s="17">
        <v>799</v>
      </c>
      <c r="I1230" s="8">
        <v>0.63</v>
      </c>
      <c r="J1230" s="8" t="str">
        <f t="shared" si="112"/>
        <v>Yes</v>
      </c>
      <c r="K1230" s="9">
        <v>4</v>
      </c>
      <c r="L1230" s="9">
        <v>4</v>
      </c>
      <c r="M1230" s="9">
        <f>AVERAGEIF(F1230:F2579,F1230,K1230:K2579)</f>
        <v>4.1157894736842104</v>
      </c>
      <c r="N1230" s="4">
        <v>151</v>
      </c>
      <c r="O1230" s="4">
        <f t="shared" si="113"/>
        <v>8.9800088724884848</v>
      </c>
      <c r="P1230" s="18">
        <f t="shared" si="114"/>
        <v>45149</v>
      </c>
      <c r="Q1230" s="15" t="str" cm="1">
        <f t="array" ref="Q1230">_xlfn.IFS(G1230&lt;200,"&lt;₹200",G1230&lt;=500,"₹200-₹500",G1230&gt;500,"&gt;₹500")</f>
        <v>₹200-₹500</v>
      </c>
      <c r="R1230" t="s">
        <v>2784</v>
      </c>
      <c r="S1230" t="s">
        <v>2788</v>
      </c>
      <c r="T1230" t="s">
        <v>2789</v>
      </c>
    </row>
    <row r="1231" spans="1:20" x14ac:dyDescent="0.25">
      <c r="A1231" t="s">
        <v>8873</v>
      </c>
      <c r="B1231" t="s">
        <v>8874</v>
      </c>
      <c r="C1231" t="s">
        <v>13156</v>
      </c>
      <c r="D1231" t="s">
        <v>13247</v>
      </c>
      <c r="E1231" t="s">
        <v>13248</v>
      </c>
      <c r="F1231" t="s">
        <v>13267</v>
      </c>
      <c r="G1231" s="17">
        <v>3599</v>
      </c>
      <c r="H1231" s="17">
        <v>7950</v>
      </c>
      <c r="I1231" s="8">
        <v>0.55000000000000004</v>
      </c>
      <c r="J1231" s="8" t="str">
        <f t="shared" si="112"/>
        <v>Yes</v>
      </c>
      <c r="K1231" s="9">
        <v>4.2</v>
      </c>
      <c r="L1231" s="9">
        <v>4</v>
      </c>
      <c r="M1231" s="9">
        <f>AVERAGEIF(F1231:F2580,F1231,K1231:K2580)</f>
        <v>4.2</v>
      </c>
      <c r="N1231" s="4">
        <v>136</v>
      </c>
      <c r="O1231" s="4">
        <f t="shared" si="113"/>
        <v>8.9742263820569086</v>
      </c>
      <c r="P1231" s="18">
        <f t="shared" si="114"/>
        <v>489464</v>
      </c>
      <c r="Q1231" s="15" t="str" cm="1">
        <f t="array" ref="Q1231">_xlfn.IFS(G1231&lt;200,"&lt;₹200",G1231&lt;=500,"₹200-₹500",G1231&gt;500,"&gt;₹500")</f>
        <v>&gt;₹500</v>
      </c>
      <c r="R1231" t="s">
        <v>8876</v>
      </c>
      <c r="S1231" t="s">
        <v>8880</v>
      </c>
      <c r="T1231" t="s">
        <v>8881</v>
      </c>
    </row>
    <row r="1232" spans="1:20" x14ac:dyDescent="0.25">
      <c r="A1232" t="s">
        <v>662</v>
      </c>
      <c r="B1232" t="s">
        <v>663</v>
      </c>
      <c r="C1232" t="s">
        <v>13084</v>
      </c>
      <c r="D1232" t="s">
        <v>13085</v>
      </c>
      <c r="E1232" t="s">
        <v>13086</v>
      </c>
      <c r="F1232" t="s">
        <v>13087</v>
      </c>
      <c r="G1232" s="17">
        <v>349</v>
      </c>
      <c r="H1232" s="17">
        <v>899</v>
      </c>
      <c r="I1232" s="8">
        <v>0.61</v>
      </c>
      <c r="J1232" s="8" t="str">
        <f t="shared" si="112"/>
        <v>Yes</v>
      </c>
      <c r="K1232" s="9">
        <v>4.5</v>
      </c>
      <c r="L1232" s="9">
        <v>5</v>
      </c>
      <c r="M1232" s="9">
        <f>AVERAGEIF(F1232:F2581,F1232,K1232:K2581)</f>
        <v>4.1222222222222227</v>
      </c>
      <c r="N1232" s="4">
        <v>149</v>
      </c>
      <c r="O1232" s="4">
        <f t="shared" si="113"/>
        <v>8.9703317456628646</v>
      </c>
      <c r="P1232" s="18">
        <f t="shared" si="114"/>
        <v>52001</v>
      </c>
      <c r="Q1232" s="15" t="str" cm="1">
        <f t="array" ref="Q1232">_xlfn.IFS(G1232&lt;200,"&lt;₹200",G1232&lt;=500,"₹200-₹500",G1232&gt;500,"&gt;₹500")</f>
        <v>₹200-₹500</v>
      </c>
      <c r="R1232" t="s">
        <v>664</v>
      </c>
      <c r="S1232" t="s">
        <v>668</v>
      </c>
      <c r="T1232" t="s">
        <v>669</v>
      </c>
    </row>
    <row r="1233" spans="1:20" x14ac:dyDescent="0.25">
      <c r="A1233" t="s">
        <v>11124</v>
      </c>
      <c r="B1233" t="s">
        <v>11125</v>
      </c>
      <c r="C1233" t="s">
        <v>13156</v>
      </c>
      <c r="D1233" t="s">
        <v>13250</v>
      </c>
      <c r="E1233" t="s">
        <v>13251</v>
      </c>
      <c r="F1233" t="s">
        <v>13252</v>
      </c>
      <c r="G1233" s="17">
        <v>1235</v>
      </c>
      <c r="H1233" s="17">
        <v>1499</v>
      </c>
      <c r="I1233" s="8">
        <v>0.18</v>
      </c>
      <c r="J1233" s="8" t="str">
        <f t="shared" si="112"/>
        <v>No</v>
      </c>
      <c r="K1233" s="9">
        <v>4.0999999999999996</v>
      </c>
      <c r="L1233" s="9">
        <v>4</v>
      </c>
      <c r="M1233" s="9">
        <f>AVERAGEIF(F1233:F2582,F1233,K1233:K2582)</f>
        <v>3.8600000000000003</v>
      </c>
      <c r="N1233" s="4">
        <v>203</v>
      </c>
      <c r="O1233" s="4">
        <f t="shared" si="113"/>
        <v>8.9151724462639699</v>
      </c>
      <c r="P1233" s="18">
        <f t="shared" si="114"/>
        <v>250705</v>
      </c>
      <c r="Q1233" s="15" t="str" cm="1">
        <f t="array" ref="Q1233">_xlfn.IFS(G1233&lt;200,"&lt;₹200",G1233&lt;=500,"₹200-₹500",G1233&gt;500,"&gt;₹500")</f>
        <v>&gt;₹500</v>
      </c>
      <c r="R1233" t="s">
        <v>11126</v>
      </c>
      <c r="S1233" t="s">
        <v>11130</v>
      </c>
      <c r="T1233" t="s">
        <v>11131</v>
      </c>
    </row>
    <row r="1234" spans="1:20" x14ac:dyDescent="0.25">
      <c r="A1234" t="s">
        <v>1423</v>
      </c>
      <c r="B1234" t="s">
        <v>1424</v>
      </c>
      <c r="C1234" t="s">
        <v>13075</v>
      </c>
      <c r="D1234" t="s">
        <v>13091</v>
      </c>
      <c r="E1234" t="s">
        <v>13092</v>
      </c>
      <c r="F1234" t="s">
        <v>13095</v>
      </c>
      <c r="G1234" s="17">
        <v>399</v>
      </c>
      <c r="H1234" s="17">
        <v>899</v>
      </c>
      <c r="I1234" s="8">
        <v>0.56000000000000005</v>
      </c>
      <c r="J1234" s="8" t="str">
        <f t="shared" si="112"/>
        <v>Yes</v>
      </c>
      <c r="K1234" s="9">
        <v>3.9</v>
      </c>
      <c r="L1234" s="9">
        <v>4</v>
      </c>
      <c r="M1234" s="9">
        <f>AVERAGEIF(F1234:F2583,F1234,K1234:K2583)</f>
        <v>3.6941176470588228</v>
      </c>
      <c r="N1234" s="4">
        <v>254</v>
      </c>
      <c r="O1234" s="4">
        <f t="shared" si="113"/>
        <v>8.8900425488971972</v>
      </c>
      <c r="P1234" s="18">
        <f t="shared" si="114"/>
        <v>101346</v>
      </c>
      <c r="Q1234" s="15" t="str" cm="1">
        <f t="array" ref="Q1234">_xlfn.IFS(G1234&lt;200,"&lt;₹200",G1234&lt;=500,"₹200-₹500",G1234&gt;500,"&gt;₹500")</f>
        <v>₹200-₹500</v>
      </c>
      <c r="R1234" t="s">
        <v>1425</v>
      </c>
      <c r="S1234" t="s">
        <v>1429</v>
      </c>
      <c r="T1234" t="s">
        <v>1430</v>
      </c>
    </row>
    <row r="1235" spans="1:20" x14ac:dyDescent="0.25">
      <c r="A1235" t="s">
        <v>11958</v>
      </c>
      <c r="B1235" t="s">
        <v>11959</v>
      </c>
      <c r="C1235" t="s">
        <v>13156</v>
      </c>
      <c r="D1235" t="s">
        <v>13250</v>
      </c>
      <c r="E1235" t="s">
        <v>13251</v>
      </c>
      <c r="F1235" t="s">
        <v>13280</v>
      </c>
      <c r="G1235" s="17">
        <v>2199</v>
      </c>
      <c r="H1235" s="17">
        <v>3999</v>
      </c>
      <c r="I1235" s="8">
        <v>0.45</v>
      </c>
      <c r="J1235" s="8" t="str">
        <f t="shared" si="112"/>
        <v>No</v>
      </c>
      <c r="K1235" s="9">
        <v>3.5</v>
      </c>
      <c r="L1235" s="9">
        <v>4</v>
      </c>
      <c r="M1235" s="9">
        <f>AVERAGEIF(F1235:F2585,F1235,K1235:K2585)</f>
        <v>3.5</v>
      </c>
      <c r="N1235" s="4">
        <v>340</v>
      </c>
      <c r="O1235" s="4">
        <f t="shared" si="113"/>
        <v>8.8646403264737419</v>
      </c>
      <c r="P1235" s="18">
        <f t="shared" si="114"/>
        <v>747660</v>
      </c>
      <c r="Q1235" s="15" t="str" cm="1">
        <f t="array" ref="Q1235">_xlfn.IFS(G1235&lt;200,"&lt;₹200",G1235&lt;=500,"₹200-₹500",G1235&gt;500,"&gt;₹500")</f>
        <v>&gt;₹500</v>
      </c>
      <c r="R1235" t="s">
        <v>11960</v>
      </c>
      <c r="S1235" t="s">
        <v>11964</v>
      </c>
      <c r="T1235" t="s">
        <v>11965</v>
      </c>
    </row>
    <row r="1236" spans="1:20" x14ac:dyDescent="0.25">
      <c r="A1236" t="s">
        <v>9518</v>
      </c>
      <c r="B1236" t="s">
        <v>9519</v>
      </c>
      <c r="C1236" t="s">
        <v>13156</v>
      </c>
      <c r="D1236" t="s">
        <v>13247</v>
      </c>
      <c r="E1236" t="s">
        <v>13283</v>
      </c>
      <c r="F1236" t="s">
        <v>13284</v>
      </c>
      <c r="G1236" s="17">
        <v>244</v>
      </c>
      <c r="H1236" s="17">
        <v>499</v>
      </c>
      <c r="I1236" s="8">
        <v>0.51</v>
      </c>
      <c r="J1236" s="8" t="str">
        <f t="shared" si="112"/>
        <v>Yes</v>
      </c>
      <c r="K1236" s="9">
        <v>3.3</v>
      </c>
      <c r="L1236" s="9">
        <v>3</v>
      </c>
      <c r="M1236" s="9">
        <f>AVERAGEIF(F1236:F2585,F1236,K1236:K2585)</f>
        <v>3.3</v>
      </c>
      <c r="N1236" s="4">
        <v>478</v>
      </c>
      <c r="O1236" s="4">
        <f t="shared" si="113"/>
        <v>8.8451071942680581</v>
      </c>
      <c r="P1236" s="18">
        <f t="shared" si="114"/>
        <v>116632</v>
      </c>
      <c r="Q1236" s="15" t="str" cm="1">
        <f t="array" ref="Q1236">_xlfn.IFS(G1236&lt;200,"&lt;₹200",G1236&lt;=500,"₹200-₹500",G1236&gt;500,"&gt;₹500")</f>
        <v>₹200-₹500</v>
      </c>
      <c r="R1236" t="s">
        <v>9521</v>
      </c>
      <c r="S1236" t="s">
        <v>9525</v>
      </c>
      <c r="T1236" t="s">
        <v>9526</v>
      </c>
    </row>
    <row r="1237" spans="1:20" x14ac:dyDescent="0.25">
      <c r="A1237" t="s">
        <v>1994</v>
      </c>
      <c r="B1237" t="s">
        <v>1995</v>
      </c>
      <c r="C1237" t="s">
        <v>13075</v>
      </c>
      <c r="D1237" t="s">
        <v>13091</v>
      </c>
      <c r="E1237" t="s">
        <v>13092</v>
      </c>
      <c r="F1237" t="s">
        <v>13095</v>
      </c>
      <c r="G1237" s="17">
        <v>213</v>
      </c>
      <c r="H1237" s="17">
        <v>499</v>
      </c>
      <c r="I1237" s="8">
        <v>0.56999999999999995</v>
      </c>
      <c r="J1237" s="8" t="str">
        <f t="shared" si="112"/>
        <v>Yes</v>
      </c>
      <c r="K1237" s="9">
        <v>3.7</v>
      </c>
      <c r="L1237" s="9">
        <v>4</v>
      </c>
      <c r="M1237" s="9">
        <f>AVERAGEIF(F1237:F2586,F1237,K1237:K2586)</f>
        <v>3.6812499999999995</v>
      </c>
      <c r="N1237" s="4">
        <v>246</v>
      </c>
      <c r="O1237" s="4">
        <f t="shared" si="113"/>
        <v>8.808115659187143</v>
      </c>
      <c r="P1237" s="18">
        <f t="shared" si="114"/>
        <v>52398</v>
      </c>
      <c r="Q1237" s="15" t="str" cm="1">
        <f t="array" ref="Q1237">_xlfn.IFS(G1237&lt;200,"&lt;₹200",G1237&lt;=500,"₹200-₹500",G1237&gt;500,"&gt;₹500")</f>
        <v>₹200-₹500</v>
      </c>
      <c r="R1237" t="s">
        <v>1996</v>
      </c>
      <c r="S1237" t="s">
        <v>2000</v>
      </c>
      <c r="T1237" t="s">
        <v>2001</v>
      </c>
    </row>
    <row r="1238" spans="1:20" x14ac:dyDescent="0.25">
      <c r="A1238" t="s">
        <v>12442</v>
      </c>
      <c r="B1238" t="s">
        <v>12443</v>
      </c>
      <c r="C1238" t="s">
        <v>13156</v>
      </c>
      <c r="D1238" t="s">
        <v>13250</v>
      </c>
      <c r="E1238" t="s">
        <v>13313</v>
      </c>
      <c r="F1238" t="s">
        <v>13313</v>
      </c>
      <c r="G1238" s="17">
        <v>3290</v>
      </c>
      <c r="H1238" s="17">
        <v>5799</v>
      </c>
      <c r="I1238" s="8">
        <v>0.43</v>
      </c>
      <c r="J1238" s="8" t="str">
        <f t="shared" si="112"/>
        <v>No</v>
      </c>
      <c r="K1238" s="9">
        <v>4.3</v>
      </c>
      <c r="L1238" s="9">
        <v>4</v>
      </c>
      <c r="M1238" s="9">
        <f>AVERAGEIF(F1238:F2588,F1238,K1238:K2588)</f>
        <v>3.95</v>
      </c>
      <c r="N1238" s="4">
        <v>168</v>
      </c>
      <c r="O1238" s="4">
        <f t="shared" si="113"/>
        <v>8.8001524832240108</v>
      </c>
      <c r="P1238" s="18">
        <f t="shared" si="114"/>
        <v>552720</v>
      </c>
      <c r="Q1238" s="15" t="str" cm="1">
        <f t="array" ref="Q1238">_xlfn.IFS(G1238&lt;200,"&lt;₹200",G1238&lt;=500,"₹200-₹500",G1238&gt;500,"&gt;₹500")</f>
        <v>&gt;₹500</v>
      </c>
      <c r="R1238" t="s">
        <v>12444</v>
      </c>
      <c r="S1238" t="s">
        <v>12448</v>
      </c>
      <c r="T1238" t="s">
        <v>12449</v>
      </c>
    </row>
    <row r="1239" spans="1:20" x14ac:dyDescent="0.25">
      <c r="A1239" t="s">
        <v>12604</v>
      </c>
      <c r="B1239" t="s">
        <v>12605</v>
      </c>
      <c r="C1239" t="s">
        <v>13156</v>
      </c>
      <c r="D1239" t="s">
        <v>13247</v>
      </c>
      <c r="E1239" t="s">
        <v>13248</v>
      </c>
      <c r="F1239" t="s">
        <v>13260</v>
      </c>
      <c r="G1239" s="17">
        <v>1601</v>
      </c>
      <c r="H1239" s="17">
        <v>3890</v>
      </c>
      <c r="I1239" s="8">
        <v>0.59</v>
      </c>
      <c r="J1239" s="8" t="str">
        <f t="shared" si="112"/>
        <v>Yes</v>
      </c>
      <c r="K1239" s="9">
        <v>4.2</v>
      </c>
      <c r="L1239" s="9">
        <v>4</v>
      </c>
      <c r="M1239" s="9">
        <f>AVERAGEIF(F1239:F2589,F1239,K1239:K2589)</f>
        <v>4</v>
      </c>
      <c r="N1239" s="4">
        <v>156</v>
      </c>
      <c r="O1239" s="4">
        <f t="shared" si="113"/>
        <v>8.7835986096369343</v>
      </c>
      <c r="P1239" s="18">
        <f t="shared" si="114"/>
        <v>249756</v>
      </c>
      <c r="Q1239" s="15" t="str" cm="1">
        <f t="array" ref="Q1239">_xlfn.IFS(G1239&lt;200,"&lt;₹200",G1239&lt;=500,"₹200-₹500",G1239&gt;500,"&gt;₹500")</f>
        <v>&gt;₹500</v>
      </c>
      <c r="R1239" t="s">
        <v>12606</v>
      </c>
      <c r="S1239" t="s">
        <v>12610</v>
      </c>
      <c r="T1239" t="s">
        <v>12611</v>
      </c>
    </row>
    <row r="1240" spans="1:20" x14ac:dyDescent="0.25">
      <c r="A1240" t="s">
        <v>2696</v>
      </c>
      <c r="B1240" t="s">
        <v>2697</v>
      </c>
      <c r="C1240" t="s">
        <v>13075</v>
      </c>
      <c r="D1240" t="s">
        <v>13091</v>
      </c>
      <c r="E1240" t="s">
        <v>13092</v>
      </c>
      <c r="F1240" t="s">
        <v>13097</v>
      </c>
      <c r="G1240" s="17">
        <v>893</v>
      </c>
      <c r="H1240" s="17">
        <v>1052</v>
      </c>
      <c r="I1240" s="8">
        <v>0.15</v>
      </c>
      <c r="J1240" s="8" t="str">
        <f t="shared" si="112"/>
        <v>No</v>
      </c>
      <c r="K1240" s="9">
        <v>4.3</v>
      </c>
      <c r="L1240" s="9">
        <v>4</v>
      </c>
      <c r="M1240" s="9">
        <f t="shared" ref="M1240:M1245" si="116">AVERAGEIF(F1240:F2589,F1240,K1240:K2589)</f>
        <v>4.3</v>
      </c>
      <c r="N1240" s="4">
        <v>106</v>
      </c>
      <c r="O1240" s="4">
        <f t="shared" si="113"/>
        <v>8.7263502440464009</v>
      </c>
      <c r="P1240" s="18">
        <f t="shared" si="114"/>
        <v>94658</v>
      </c>
      <c r="Q1240" s="15" t="str" cm="1">
        <f t="array" ref="Q1240">_xlfn.IFS(G1240&lt;200,"&lt;₹200",G1240&lt;=500,"₹200-₹500",G1240&gt;500,"&gt;₹500")</f>
        <v>&gt;₹500</v>
      </c>
      <c r="R1240" t="s">
        <v>2698</v>
      </c>
      <c r="S1240" t="s">
        <v>2702</v>
      </c>
      <c r="T1240" t="s">
        <v>2703</v>
      </c>
    </row>
    <row r="1241" spans="1:20" x14ac:dyDescent="0.25">
      <c r="A1241" t="s">
        <v>1076</v>
      </c>
      <c r="B1241" t="s">
        <v>1077</v>
      </c>
      <c r="C1241" t="s">
        <v>13084</v>
      </c>
      <c r="D1241" t="s">
        <v>13085</v>
      </c>
      <c r="E1241" t="s">
        <v>13086</v>
      </c>
      <c r="F1241" t="s">
        <v>13087</v>
      </c>
      <c r="G1241" s="17">
        <v>228</v>
      </c>
      <c r="H1241" s="17">
        <v>899</v>
      </c>
      <c r="I1241" s="8">
        <v>0.75</v>
      </c>
      <c r="J1241" s="8" t="str">
        <f t="shared" si="112"/>
        <v>Yes</v>
      </c>
      <c r="K1241" s="9">
        <v>3.8</v>
      </c>
      <c r="L1241" s="9">
        <v>4</v>
      </c>
      <c r="M1241" s="9">
        <f t="shared" si="116"/>
        <v>4.1000000000000005</v>
      </c>
      <c r="N1241" s="4">
        <v>132</v>
      </c>
      <c r="O1241" s="4">
        <f t="shared" si="113"/>
        <v>8.7077917279650521</v>
      </c>
      <c r="P1241" s="18">
        <f t="shared" si="114"/>
        <v>30096</v>
      </c>
      <c r="Q1241" s="15" t="str" cm="1">
        <f t="array" ref="Q1241">_xlfn.IFS(G1241&lt;200,"&lt;₹200",G1241&lt;=500,"₹200-₹500",G1241&gt;500,"&gt;₹500")</f>
        <v>₹200-₹500</v>
      </c>
      <c r="R1241" t="s">
        <v>1078</v>
      </c>
      <c r="S1241" t="s">
        <v>1082</v>
      </c>
      <c r="T1241" t="s">
        <v>1083</v>
      </c>
    </row>
    <row r="1242" spans="1:20" x14ac:dyDescent="0.25">
      <c r="A1242" t="s">
        <v>813</v>
      </c>
      <c r="B1242" t="s">
        <v>814</v>
      </c>
      <c r="C1242" t="s">
        <v>13084</v>
      </c>
      <c r="D1242" t="s">
        <v>13085</v>
      </c>
      <c r="E1242" t="s">
        <v>13086</v>
      </c>
      <c r="F1242" t="s">
        <v>13087</v>
      </c>
      <c r="G1242" s="17">
        <v>199</v>
      </c>
      <c r="H1242" s="17">
        <v>999</v>
      </c>
      <c r="I1242" s="8">
        <v>0.8</v>
      </c>
      <c r="J1242" s="8" t="str">
        <f t="shared" si="112"/>
        <v>Yes</v>
      </c>
      <c r="K1242" s="9">
        <v>4.5</v>
      </c>
      <c r="L1242" s="9">
        <v>5</v>
      </c>
      <c r="M1242" s="9">
        <f t="shared" si="116"/>
        <v>4.1187500000000004</v>
      </c>
      <c r="N1242" s="4">
        <v>127</v>
      </c>
      <c r="O1242" s="4">
        <f t="shared" si="113"/>
        <v>8.679071062487159</v>
      </c>
      <c r="P1242" s="18">
        <f t="shared" si="114"/>
        <v>25273</v>
      </c>
      <c r="Q1242" s="15" t="str" cm="1">
        <f t="array" ref="Q1242">_xlfn.IFS(G1242&lt;200,"&lt;₹200",G1242&lt;=500,"₹200-₹500",G1242&gt;500,"&gt;₹500")</f>
        <v>&lt;₹200</v>
      </c>
      <c r="R1242" t="s">
        <v>815</v>
      </c>
      <c r="S1242" t="s">
        <v>819</v>
      </c>
      <c r="T1242" t="s">
        <v>820</v>
      </c>
    </row>
    <row r="1243" spans="1:20" x14ac:dyDescent="0.25">
      <c r="A1243" t="s">
        <v>2801</v>
      </c>
      <c r="B1243" t="s">
        <v>2802</v>
      </c>
      <c r="C1243" t="s">
        <v>13075</v>
      </c>
      <c r="D1243" t="s">
        <v>13091</v>
      </c>
      <c r="E1243" t="s">
        <v>13092</v>
      </c>
      <c r="F1243" t="s">
        <v>13095</v>
      </c>
      <c r="G1243" s="17">
        <v>1369</v>
      </c>
      <c r="H1243" s="17">
        <v>2999</v>
      </c>
      <c r="I1243" s="8">
        <v>0.54</v>
      </c>
      <c r="J1243" s="8" t="str">
        <f t="shared" si="112"/>
        <v>Yes</v>
      </c>
      <c r="K1243" s="9">
        <v>3.3</v>
      </c>
      <c r="L1243" s="9">
        <v>3</v>
      </c>
      <c r="M1243" s="9">
        <f t="shared" si="116"/>
        <v>3.6799999999999993</v>
      </c>
      <c r="N1243" s="4">
        <v>227</v>
      </c>
      <c r="O1243" s="4">
        <f t="shared" si="113"/>
        <v>8.677200236961669</v>
      </c>
      <c r="P1243" s="18">
        <f t="shared" si="114"/>
        <v>310763</v>
      </c>
      <c r="Q1243" s="15" t="str" cm="1">
        <f t="array" ref="Q1243">_xlfn.IFS(G1243&lt;200,"&lt;₹200",G1243&lt;=500,"₹200-₹500",G1243&gt;500,"&gt;₹500")</f>
        <v>&gt;₹500</v>
      </c>
      <c r="R1243" t="s">
        <v>2803</v>
      </c>
      <c r="S1243" t="s">
        <v>2807</v>
      </c>
      <c r="T1243" t="s">
        <v>2808</v>
      </c>
    </row>
    <row r="1244" spans="1:20" x14ac:dyDescent="0.25">
      <c r="A1244" t="s">
        <v>2602</v>
      </c>
      <c r="B1244" t="s">
        <v>2603</v>
      </c>
      <c r="C1244" t="s">
        <v>13075</v>
      </c>
      <c r="D1244" t="s">
        <v>13091</v>
      </c>
      <c r="E1244" t="s">
        <v>13092</v>
      </c>
      <c r="F1244" t="s">
        <v>13095</v>
      </c>
      <c r="G1244" s="17">
        <v>349</v>
      </c>
      <c r="H1244" s="17">
        <v>699</v>
      </c>
      <c r="I1244" s="8">
        <v>0.5</v>
      </c>
      <c r="J1244" s="8" t="str">
        <f t="shared" si="112"/>
        <v>Yes</v>
      </c>
      <c r="K1244" s="9">
        <v>3.9</v>
      </c>
      <c r="L1244" s="9">
        <v>4</v>
      </c>
      <c r="M1244" s="9">
        <f t="shared" si="116"/>
        <v>3.7071428571428564</v>
      </c>
      <c r="N1244" s="4">
        <v>214</v>
      </c>
      <c r="O1244" s="4">
        <f t="shared" si="113"/>
        <v>8.646682576401421</v>
      </c>
      <c r="P1244" s="18">
        <f t="shared" si="114"/>
        <v>74686</v>
      </c>
      <c r="Q1244" s="15" t="str" cm="1">
        <f t="array" ref="Q1244">_xlfn.IFS(G1244&lt;200,"&lt;₹200",G1244&lt;=500,"₹200-₹500",G1244&gt;500,"&gt;₹500")</f>
        <v>₹200-₹500</v>
      </c>
      <c r="R1244" t="s">
        <v>2604</v>
      </c>
      <c r="S1244" t="s">
        <v>2608</v>
      </c>
      <c r="T1244" t="s">
        <v>2609</v>
      </c>
    </row>
    <row r="1245" spans="1:20" x14ac:dyDescent="0.25">
      <c r="A1245" t="s">
        <v>9049</v>
      </c>
      <c r="B1245" t="s">
        <v>9050</v>
      </c>
      <c r="C1245" t="s">
        <v>13156</v>
      </c>
      <c r="D1245" t="s">
        <v>13247</v>
      </c>
      <c r="E1245" t="s">
        <v>13248</v>
      </c>
      <c r="F1245" t="s">
        <v>13249</v>
      </c>
      <c r="G1245" s="17">
        <v>749</v>
      </c>
      <c r="H1245" s="17">
        <v>1299</v>
      </c>
      <c r="I1245" s="8">
        <v>0.42</v>
      </c>
      <c r="J1245" s="8" t="str">
        <f t="shared" si="112"/>
        <v>No</v>
      </c>
      <c r="K1245" s="9">
        <v>4</v>
      </c>
      <c r="L1245" s="9">
        <v>4</v>
      </c>
      <c r="M1245" s="9">
        <f t="shared" si="116"/>
        <v>4.1500000000000004</v>
      </c>
      <c r="N1245" s="4">
        <v>119</v>
      </c>
      <c r="O1245" s="4">
        <f t="shared" si="113"/>
        <v>8.6286021710976435</v>
      </c>
      <c r="P1245" s="18">
        <f t="shared" si="114"/>
        <v>89131</v>
      </c>
      <c r="Q1245" s="15" t="str" cm="1">
        <f t="array" ref="Q1245">_xlfn.IFS(G1245&lt;200,"&lt;₹200",G1245&lt;=500,"₹200-₹500",G1245&gt;500,"&gt;₹500")</f>
        <v>&gt;₹500</v>
      </c>
      <c r="R1245" t="s">
        <v>9051</v>
      </c>
      <c r="S1245" t="s">
        <v>9055</v>
      </c>
      <c r="T1245" t="s">
        <v>9056</v>
      </c>
    </row>
    <row r="1246" spans="1:20" x14ac:dyDescent="0.25">
      <c r="A1246" t="s">
        <v>12904</v>
      </c>
      <c r="B1246" t="s">
        <v>12905</v>
      </c>
      <c r="C1246" t="s">
        <v>13156</v>
      </c>
      <c r="D1246" t="s">
        <v>13250</v>
      </c>
      <c r="E1246" t="s">
        <v>13251</v>
      </c>
      <c r="F1246" t="s">
        <v>13253</v>
      </c>
      <c r="G1246" s="17">
        <v>2320</v>
      </c>
      <c r="H1246" s="17">
        <v>3290</v>
      </c>
      <c r="I1246" s="8">
        <v>0.28999999999999998</v>
      </c>
      <c r="J1246" s="8" t="str">
        <f t="shared" si="112"/>
        <v>No</v>
      </c>
      <c r="K1246" s="9">
        <v>3.8</v>
      </c>
      <c r="L1246" s="9">
        <v>4</v>
      </c>
      <c r="M1246" s="9">
        <f>AVERAGEIF(F1246:F2596,F1246,K1246:K2596)</f>
        <v>3.7428571428571429</v>
      </c>
      <c r="N1246" s="4">
        <v>195</v>
      </c>
      <c r="O1246" s="4">
        <f t="shared" si="113"/>
        <v>8.5795870099342384</v>
      </c>
      <c r="P1246" s="18">
        <f t="shared" si="114"/>
        <v>452400</v>
      </c>
      <c r="Q1246" s="15" t="str" cm="1">
        <f t="array" ref="Q1246">_xlfn.IFS(G1246&lt;200,"&lt;₹200",G1246&lt;=500,"₹200-₹500",G1246&gt;500,"&gt;₹500")</f>
        <v>&gt;₹500</v>
      </c>
      <c r="R1246" t="s">
        <v>12906</v>
      </c>
      <c r="S1246" t="s">
        <v>12910</v>
      </c>
      <c r="T1246" t="s">
        <v>12911</v>
      </c>
    </row>
    <row r="1247" spans="1:20" x14ac:dyDescent="0.25">
      <c r="A1247" t="s">
        <v>11375</v>
      </c>
      <c r="B1247" t="s">
        <v>11376</v>
      </c>
      <c r="C1247" t="s">
        <v>13156</v>
      </c>
      <c r="D1247" t="s">
        <v>13247</v>
      </c>
      <c r="E1247" t="s">
        <v>13287</v>
      </c>
      <c r="F1247" t="s">
        <v>13297</v>
      </c>
      <c r="G1247" s="17">
        <v>8499</v>
      </c>
      <c r="H1247" s="17">
        <v>16490</v>
      </c>
      <c r="I1247" s="8">
        <v>0.48</v>
      </c>
      <c r="J1247" s="8" t="str">
        <f t="shared" si="112"/>
        <v>No</v>
      </c>
      <c r="K1247" s="9">
        <v>4.3</v>
      </c>
      <c r="L1247" s="9">
        <v>4</v>
      </c>
      <c r="M1247" s="9">
        <f>AVERAGEIF(F1247:F2597,F1247,K1247:K2597)</f>
        <v>4.3</v>
      </c>
      <c r="N1247" s="4">
        <v>97</v>
      </c>
      <c r="O1247" s="4">
        <f t="shared" si="113"/>
        <v>8.5622721254777279</v>
      </c>
      <c r="P1247" s="18">
        <f t="shared" si="114"/>
        <v>824403</v>
      </c>
      <c r="Q1247" s="15" t="str" cm="1">
        <f t="array" ref="Q1247">_xlfn.IFS(G1247&lt;200,"&lt;₹200",G1247&lt;=500,"₹200-₹500",G1247&gt;500,"&gt;₹500")</f>
        <v>&gt;₹500</v>
      </c>
      <c r="R1247" t="s">
        <v>11377</v>
      </c>
      <c r="S1247" t="s">
        <v>11381</v>
      </c>
      <c r="T1247" t="s">
        <v>11382</v>
      </c>
    </row>
    <row r="1248" spans="1:20" x14ac:dyDescent="0.25">
      <c r="A1248" t="s">
        <v>4322</v>
      </c>
      <c r="B1248" t="s">
        <v>4323</v>
      </c>
      <c r="C1248" t="s">
        <v>13075</v>
      </c>
      <c r="D1248" t="s">
        <v>13111</v>
      </c>
      <c r="E1248" t="s">
        <v>13112</v>
      </c>
      <c r="F1248" t="s">
        <v>13112</v>
      </c>
      <c r="G1248" s="17">
        <v>2499</v>
      </c>
      <c r="H1248" s="17">
        <v>7990</v>
      </c>
      <c r="I1248" s="8">
        <v>0.69</v>
      </c>
      <c r="J1248" s="8" t="str">
        <f t="shared" si="112"/>
        <v>Yes</v>
      </c>
      <c r="K1248" s="9">
        <v>4.0999999999999996</v>
      </c>
      <c r="L1248" s="9">
        <v>4</v>
      </c>
      <c r="M1248" s="9">
        <f t="shared" ref="M1248:M1255" si="117">AVERAGEIF(F1248:F2597,F1248,K1248:K2597)</f>
        <v>3.9</v>
      </c>
      <c r="N1248" s="4">
        <v>154</v>
      </c>
      <c r="O1248" s="4">
        <f t="shared" si="113"/>
        <v>8.5422936228641362</v>
      </c>
      <c r="P1248" s="18">
        <f t="shared" si="114"/>
        <v>384846</v>
      </c>
      <c r="Q1248" s="15" t="str" cm="1">
        <f t="array" ref="Q1248">_xlfn.IFS(G1248&lt;200,"&lt;₹200",G1248&lt;=500,"₹200-₹500",G1248&gt;500,"&gt;₹500")</f>
        <v>&gt;₹500</v>
      </c>
      <c r="R1248" t="s">
        <v>4324</v>
      </c>
      <c r="S1248" t="s">
        <v>13040</v>
      </c>
      <c r="T1248" t="s">
        <v>3892</v>
      </c>
    </row>
    <row r="1249" spans="1:20" x14ac:dyDescent="0.25">
      <c r="A1249" t="s">
        <v>4438</v>
      </c>
      <c r="B1249" t="s">
        <v>4439</v>
      </c>
      <c r="C1249" t="s">
        <v>13075</v>
      </c>
      <c r="D1249" t="s">
        <v>13113</v>
      </c>
      <c r="E1249" t="s">
        <v>13114</v>
      </c>
      <c r="F1249" t="s">
        <v>13115</v>
      </c>
      <c r="G1249" s="17">
        <v>799</v>
      </c>
      <c r="H1249" s="17">
        <v>3990</v>
      </c>
      <c r="I1249" s="8">
        <v>0.8</v>
      </c>
      <c r="J1249" s="8" t="str">
        <f t="shared" si="112"/>
        <v>Yes</v>
      </c>
      <c r="K1249" s="9">
        <v>3.8</v>
      </c>
      <c r="L1249" s="9">
        <v>4</v>
      </c>
      <c r="M1249" s="9">
        <f t="shared" si="117"/>
        <v>4.0999999999999996</v>
      </c>
      <c r="N1249" s="4">
        <v>119</v>
      </c>
      <c r="O1249" s="4">
        <f t="shared" si="113"/>
        <v>8.5246431087952601</v>
      </c>
      <c r="P1249" s="18">
        <f t="shared" si="114"/>
        <v>95081</v>
      </c>
      <c r="Q1249" s="15" t="str" cm="1">
        <f t="array" ref="Q1249">_xlfn.IFS(G1249&lt;200,"&lt;₹200",G1249&lt;=500,"₹200-₹500",G1249&gt;500,"&gt;₹500")</f>
        <v>&gt;₹500</v>
      </c>
      <c r="R1249" t="s">
        <v>4440</v>
      </c>
      <c r="S1249" t="s">
        <v>4444</v>
      </c>
      <c r="T1249" t="s">
        <v>4445</v>
      </c>
    </row>
    <row r="1250" spans="1:20" x14ac:dyDescent="0.25">
      <c r="A1250" t="s">
        <v>2792</v>
      </c>
      <c r="B1250" t="s">
        <v>2793</v>
      </c>
      <c r="C1250" t="s">
        <v>13075</v>
      </c>
      <c r="D1250" t="s">
        <v>13091</v>
      </c>
      <c r="E1250" t="s">
        <v>13092</v>
      </c>
      <c r="F1250" t="s">
        <v>13095</v>
      </c>
      <c r="G1250" s="17">
        <v>247</v>
      </c>
      <c r="H1250" s="17">
        <v>399</v>
      </c>
      <c r="I1250" s="8">
        <v>0.38</v>
      </c>
      <c r="J1250" s="8" t="str">
        <f t="shared" si="112"/>
        <v>No</v>
      </c>
      <c r="K1250" s="9">
        <v>3.9</v>
      </c>
      <c r="L1250" s="9">
        <v>4</v>
      </c>
      <c r="M1250" s="9">
        <f t="shared" si="117"/>
        <v>3.6923076923076916</v>
      </c>
      <c r="N1250" s="4">
        <v>200</v>
      </c>
      <c r="O1250" s="4">
        <f t="shared" si="113"/>
        <v>8.5041085197064188</v>
      </c>
      <c r="P1250" s="18">
        <f t="shared" si="114"/>
        <v>49400</v>
      </c>
      <c r="Q1250" s="15" t="str" cm="1">
        <f t="array" ref="Q1250">_xlfn.IFS(G1250&lt;200,"&lt;₹200",G1250&lt;=500,"₹200-₹500",G1250&gt;500,"&gt;₹500")</f>
        <v>₹200-₹500</v>
      </c>
      <c r="R1250" t="s">
        <v>2794</v>
      </c>
      <c r="S1250" t="s">
        <v>2798</v>
      </c>
      <c r="T1250" t="s">
        <v>13036</v>
      </c>
    </row>
    <row r="1251" spans="1:20" x14ac:dyDescent="0.25">
      <c r="A1251" t="s">
        <v>9953</v>
      </c>
      <c r="B1251" t="s">
        <v>9954</v>
      </c>
      <c r="C1251" t="s">
        <v>13156</v>
      </c>
      <c r="D1251" t="s">
        <v>13250</v>
      </c>
      <c r="E1251" t="s">
        <v>13251</v>
      </c>
      <c r="F1251" t="s">
        <v>13253</v>
      </c>
      <c r="G1251" s="17">
        <v>899</v>
      </c>
      <c r="H1251" s="17">
        <v>1990</v>
      </c>
      <c r="I1251" s="8">
        <v>0.55000000000000004</v>
      </c>
      <c r="J1251" s="8" t="str">
        <f t="shared" si="112"/>
        <v>Yes</v>
      </c>
      <c r="K1251" s="9">
        <v>4.0999999999999996</v>
      </c>
      <c r="L1251" s="9">
        <v>4</v>
      </c>
      <c r="M1251" s="9">
        <f t="shared" si="117"/>
        <v>3.7384615384615381</v>
      </c>
      <c r="N1251" s="4">
        <v>185</v>
      </c>
      <c r="O1251" s="4">
        <f t="shared" si="113"/>
        <v>8.4844868529992876</v>
      </c>
      <c r="P1251" s="18">
        <f t="shared" si="114"/>
        <v>166315</v>
      </c>
      <c r="Q1251" s="15" t="str" cm="1">
        <f t="array" ref="Q1251">_xlfn.IFS(G1251&lt;200,"&lt;₹200",G1251&lt;=500,"₹200-₹500",G1251&gt;500,"&gt;₹500")</f>
        <v>&gt;₹500</v>
      </c>
      <c r="R1251" t="s">
        <v>9955</v>
      </c>
      <c r="S1251" t="s">
        <v>9959</v>
      </c>
      <c r="T1251" t="s">
        <v>9960</v>
      </c>
    </row>
    <row r="1252" spans="1:20" x14ac:dyDescent="0.25">
      <c r="A1252" t="s">
        <v>3886</v>
      </c>
      <c r="B1252" t="s">
        <v>3887</v>
      </c>
      <c r="C1252" t="s">
        <v>13075</v>
      </c>
      <c r="D1252" t="s">
        <v>13111</v>
      </c>
      <c r="E1252" t="s">
        <v>13112</v>
      </c>
      <c r="F1252" t="s">
        <v>13112</v>
      </c>
      <c r="G1252" s="17">
        <v>2999</v>
      </c>
      <c r="H1252" s="17">
        <v>7990</v>
      </c>
      <c r="I1252" s="8">
        <v>0.62</v>
      </c>
      <c r="J1252" s="8" t="str">
        <f t="shared" si="112"/>
        <v>Yes</v>
      </c>
      <c r="K1252" s="9">
        <v>4.0999999999999996</v>
      </c>
      <c r="L1252" s="9">
        <v>4</v>
      </c>
      <c r="M1252" s="9">
        <f t="shared" si="117"/>
        <v>3.8600000000000003</v>
      </c>
      <c r="N1252" s="4">
        <v>154</v>
      </c>
      <c r="O1252" s="4">
        <f t="shared" si="113"/>
        <v>8.4546803549373255</v>
      </c>
      <c r="P1252" s="18">
        <f t="shared" si="114"/>
        <v>461846</v>
      </c>
      <c r="Q1252" s="15" t="str" cm="1">
        <f t="array" ref="Q1252">_xlfn.IFS(G1252&lt;200,"&lt;₹200",G1252&lt;=500,"₹200-₹500",G1252&gt;500,"&gt;₹500")</f>
        <v>&gt;₹500</v>
      </c>
      <c r="R1252" t="s">
        <v>3888</v>
      </c>
      <c r="S1252" t="s">
        <v>13040</v>
      </c>
      <c r="T1252" t="s">
        <v>3892</v>
      </c>
    </row>
    <row r="1253" spans="1:20" x14ac:dyDescent="0.25">
      <c r="A1253" t="s">
        <v>2167</v>
      </c>
      <c r="B1253" t="s">
        <v>2168</v>
      </c>
      <c r="C1253" t="s">
        <v>13075</v>
      </c>
      <c r="D1253" t="s">
        <v>13091</v>
      </c>
      <c r="E1253" t="s">
        <v>13092</v>
      </c>
      <c r="F1253" t="s">
        <v>13095</v>
      </c>
      <c r="G1253" s="17">
        <v>349</v>
      </c>
      <c r="H1253" s="17">
        <v>1999</v>
      </c>
      <c r="I1253" s="8">
        <v>0.83</v>
      </c>
      <c r="J1253" s="8" t="str">
        <f t="shared" si="112"/>
        <v>Yes</v>
      </c>
      <c r="K1253" s="9">
        <v>3.8</v>
      </c>
      <c r="L1253" s="9">
        <v>4</v>
      </c>
      <c r="M1253" s="9">
        <f t="shared" si="117"/>
        <v>3.6749999999999994</v>
      </c>
      <c r="N1253" s="4">
        <v>197</v>
      </c>
      <c r="O1253" s="4">
        <f t="shared" si="113"/>
        <v>8.4402445742111247</v>
      </c>
      <c r="P1253" s="18">
        <f t="shared" si="114"/>
        <v>68753</v>
      </c>
      <c r="Q1253" s="15" t="str" cm="1">
        <f t="array" ref="Q1253">_xlfn.IFS(G1253&lt;200,"&lt;₹200",G1253&lt;=500,"₹200-₹500",G1253&gt;500,"&gt;₹500")</f>
        <v>₹200-₹500</v>
      </c>
      <c r="R1253" t="s">
        <v>2169</v>
      </c>
      <c r="S1253" t="s">
        <v>2173</v>
      </c>
      <c r="T1253" t="s">
        <v>2174</v>
      </c>
    </row>
    <row r="1254" spans="1:20" x14ac:dyDescent="0.25">
      <c r="A1254" t="s">
        <v>1863</v>
      </c>
      <c r="B1254" t="s">
        <v>1864</v>
      </c>
      <c r="C1254" t="s">
        <v>13075</v>
      </c>
      <c r="D1254" t="s">
        <v>13091</v>
      </c>
      <c r="E1254" t="s">
        <v>13092</v>
      </c>
      <c r="F1254" t="s">
        <v>13095</v>
      </c>
      <c r="G1254" s="17">
        <v>235</v>
      </c>
      <c r="H1254" s="17">
        <v>599</v>
      </c>
      <c r="I1254" s="8">
        <v>0.61</v>
      </c>
      <c r="J1254" s="8" t="str">
        <f t="shared" si="112"/>
        <v>Yes</v>
      </c>
      <c r="K1254" s="9">
        <v>3.5</v>
      </c>
      <c r="L1254" s="9">
        <v>4</v>
      </c>
      <c r="M1254" s="9">
        <f t="shared" si="117"/>
        <v>3.6636363636363636</v>
      </c>
      <c r="N1254" s="4">
        <v>197</v>
      </c>
      <c r="O1254" s="4">
        <f t="shared" si="113"/>
        <v>8.414146106139972</v>
      </c>
      <c r="P1254" s="18">
        <f t="shared" si="114"/>
        <v>46295</v>
      </c>
      <c r="Q1254" s="15" t="str" cm="1">
        <f t="array" ref="Q1254">_xlfn.IFS(G1254&lt;200,"&lt;₹200",G1254&lt;=500,"₹200-₹500",G1254&gt;500,"&gt;₹500")</f>
        <v>₹200-₹500</v>
      </c>
      <c r="R1254" t="s">
        <v>1865</v>
      </c>
      <c r="S1254" t="s">
        <v>1869</v>
      </c>
      <c r="T1254" t="s">
        <v>1870</v>
      </c>
    </row>
    <row r="1255" spans="1:20" x14ac:dyDescent="0.25">
      <c r="A1255" t="s">
        <v>2516</v>
      </c>
      <c r="B1255" t="s">
        <v>2517</v>
      </c>
      <c r="C1255" t="s">
        <v>13084</v>
      </c>
      <c r="D1255" t="s">
        <v>13085</v>
      </c>
      <c r="E1255" t="s">
        <v>13086</v>
      </c>
      <c r="F1255" t="s">
        <v>13087</v>
      </c>
      <c r="G1255" s="17">
        <v>249</v>
      </c>
      <c r="H1255" s="17">
        <v>999</v>
      </c>
      <c r="I1255" s="8">
        <v>0.75</v>
      </c>
      <c r="J1255" s="8" t="str">
        <f t="shared" si="112"/>
        <v>Yes</v>
      </c>
      <c r="K1255" s="9">
        <v>4.3</v>
      </c>
      <c r="L1255" s="9">
        <v>4</v>
      </c>
      <c r="M1255" s="9">
        <f t="shared" si="117"/>
        <v>4.0933333333333337</v>
      </c>
      <c r="N1255" s="4">
        <v>112</v>
      </c>
      <c r="O1255" s="4">
        <f t="shared" si="113"/>
        <v>8.4039344286587987</v>
      </c>
      <c r="P1255" s="18">
        <f t="shared" si="114"/>
        <v>27888</v>
      </c>
      <c r="Q1255" s="15" t="str" cm="1">
        <f t="array" ref="Q1255">_xlfn.IFS(G1255&lt;200,"&lt;₹200",G1255&lt;=500,"₹200-₹500",G1255&gt;500,"&gt;₹500")</f>
        <v>₹200-₹500</v>
      </c>
      <c r="R1255" t="s">
        <v>2518</v>
      </c>
      <c r="S1255" t="s">
        <v>2522</v>
      </c>
      <c r="T1255" t="s">
        <v>2523</v>
      </c>
    </row>
    <row r="1256" spans="1:20" x14ac:dyDescent="0.25">
      <c r="A1256" t="s">
        <v>12824</v>
      </c>
      <c r="B1256" t="s">
        <v>12825</v>
      </c>
      <c r="C1256" t="s">
        <v>13156</v>
      </c>
      <c r="D1256" t="s">
        <v>13250</v>
      </c>
      <c r="E1256" t="s">
        <v>13313</v>
      </c>
      <c r="F1256" t="s">
        <v>13313</v>
      </c>
      <c r="G1256" s="17">
        <v>499</v>
      </c>
      <c r="H1256" s="17">
        <v>799</v>
      </c>
      <c r="I1256" s="8">
        <v>0.38</v>
      </c>
      <c r="J1256" s="8" t="str">
        <f t="shared" si="112"/>
        <v>No</v>
      </c>
      <c r="K1256" s="9">
        <v>3.6</v>
      </c>
      <c r="L1256" s="9">
        <v>4</v>
      </c>
      <c r="M1256" s="9">
        <f>AVERAGEIF(F1256:F2606,F1256,K1256:K2606)</f>
        <v>3.6</v>
      </c>
      <c r="N1256" s="4">
        <v>212</v>
      </c>
      <c r="O1256" s="4">
        <f t="shared" si="113"/>
        <v>8.3821665723794556</v>
      </c>
      <c r="P1256" s="18">
        <f t="shared" si="114"/>
        <v>105788</v>
      </c>
      <c r="Q1256" s="15" t="str" cm="1">
        <f t="array" ref="Q1256">_xlfn.IFS(G1256&lt;200,"&lt;₹200",G1256&lt;=500,"₹200-₹500",G1256&gt;500,"&gt;₹500")</f>
        <v>₹200-₹500</v>
      </c>
      <c r="R1256" t="s">
        <v>12826</v>
      </c>
      <c r="S1256" t="s">
        <v>12830</v>
      </c>
      <c r="T1256" t="s">
        <v>12831</v>
      </c>
    </row>
    <row r="1257" spans="1:20" x14ac:dyDescent="0.25">
      <c r="A1257" t="s">
        <v>2221</v>
      </c>
      <c r="B1257" t="s">
        <v>2222</v>
      </c>
      <c r="C1257" t="s">
        <v>13075</v>
      </c>
      <c r="D1257" t="s">
        <v>13091</v>
      </c>
      <c r="E1257" t="s">
        <v>13092</v>
      </c>
      <c r="F1257" t="s">
        <v>13095</v>
      </c>
      <c r="G1257" s="17">
        <v>499</v>
      </c>
      <c r="H1257" s="17">
        <v>899</v>
      </c>
      <c r="I1257" s="8">
        <v>0.44</v>
      </c>
      <c r="J1257" s="8" t="str">
        <f t="shared" si="112"/>
        <v>No</v>
      </c>
      <c r="K1257" s="9">
        <v>3.7</v>
      </c>
      <c r="L1257" s="9">
        <v>4</v>
      </c>
      <c r="M1257" s="9">
        <f>AVERAGEIF(F1257:F2606,F1257,K1257:K2606)</f>
        <v>3.6799999999999997</v>
      </c>
      <c r="N1257" s="4">
        <v>185</v>
      </c>
      <c r="O1257" s="4">
        <f t="shared" si="113"/>
        <v>8.3518076347219328</v>
      </c>
      <c r="P1257" s="18">
        <f t="shared" si="114"/>
        <v>92315</v>
      </c>
      <c r="Q1257" s="15" t="str" cm="1">
        <f t="array" ref="Q1257">_xlfn.IFS(G1257&lt;200,"&lt;₹200",G1257&lt;=500,"₹200-₹500",G1257&gt;500,"&gt;₹500")</f>
        <v>₹200-₹500</v>
      </c>
      <c r="R1257" t="s">
        <v>2223</v>
      </c>
      <c r="S1257" t="s">
        <v>2227</v>
      </c>
      <c r="T1257" t="s">
        <v>2228</v>
      </c>
    </row>
    <row r="1258" spans="1:20" x14ac:dyDescent="0.25">
      <c r="A1258" t="s">
        <v>2706</v>
      </c>
      <c r="B1258" t="s">
        <v>2707</v>
      </c>
      <c r="C1258" t="s">
        <v>13075</v>
      </c>
      <c r="D1258" t="s">
        <v>13091</v>
      </c>
      <c r="E1258" t="s">
        <v>13093</v>
      </c>
      <c r="F1258" t="s">
        <v>13094</v>
      </c>
      <c r="G1258" s="17">
        <v>10990</v>
      </c>
      <c r="H1258" s="17">
        <v>19990</v>
      </c>
      <c r="I1258" s="8">
        <v>0.45</v>
      </c>
      <c r="J1258" s="8" t="str">
        <f t="shared" si="112"/>
        <v>No</v>
      </c>
      <c r="K1258" s="9">
        <v>3.7</v>
      </c>
      <c r="L1258" s="9">
        <v>4</v>
      </c>
      <c r="M1258" s="9">
        <f>AVERAGEIF(F1258:F2607,F1258,K1258:K2607)</f>
        <v>3.95</v>
      </c>
      <c r="N1258" s="4">
        <v>129</v>
      </c>
      <c r="O1258" s="4">
        <f t="shared" si="113"/>
        <v>8.3500762416120065</v>
      </c>
      <c r="P1258" s="18">
        <f t="shared" si="114"/>
        <v>1417710</v>
      </c>
      <c r="Q1258" s="15" t="str" cm="1">
        <f t="array" ref="Q1258">_xlfn.IFS(G1258&lt;200,"&lt;₹200",G1258&lt;=500,"₹200-₹500",G1258&gt;500,"&gt;₹500")</f>
        <v>&gt;₹500</v>
      </c>
      <c r="R1258" t="s">
        <v>2708</v>
      </c>
      <c r="S1258" t="s">
        <v>2712</v>
      </c>
      <c r="T1258" t="s">
        <v>2713</v>
      </c>
    </row>
    <row r="1259" spans="1:20" x14ac:dyDescent="0.25">
      <c r="A1259" t="s">
        <v>11185</v>
      </c>
      <c r="B1259" t="s">
        <v>11186</v>
      </c>
      <c r="C1259" t="s">
        <v>13156</v>
      </c>
      <c r="D1259" t="s">
        <v>13250</v>
      </c>
      <c r="E1259" t="s">
        <v>13251</v>
      </c>
      <c r="F1259" t="s">
        <v>13253</v>
      </c>
      <c r="G1259" s="17">
        <v>1349</v>
      </c>
      <c r="H1259" s="17">
        <v>2495</v>
      </c>
      <c r="I1259" s="8">
        <v>0.46</v>
      </c>
      <c r="J1259" s="8" t="str">
        <f t="shared" si="112"/>
        <v>No</v>
      </c>
      <c r="K1259" s="9">
        <v>3.8</v>
      </c>
      <c r="L1259" s="9">
        <v>4</v>
      </c>
      <c r="M1259" s="9">
        <f>AVERAGEIF(F1259:F2609,F1259,K1259:K2609)</f>
        <v>3.7083333333333326</v>
      </c>
      <c r="N1259" s="4">
        <v>166</v>
      </c>
      <c r="O1259" s="4">
        <f t="shared" si="113"/>
        <v>8.2425735805056206</v>
      </c>
      <c r="P1259" s="18">
        <f t="shared" si="114"/>
        <v>223934</v>
      </c>
      <c r="Q1259" s="15" t="str" cm="1">
        <f t="array" ref="Q1259">_xlfn.IFS(G1259&lt;200,"&lt;₹200",G1259&lt;=500,"₹200-₹500",G1259&gt;500,"&gt;₹500")</f>
        <v>&gt;₹500</v>
      </c>
      <c r="R1259" t="s">
        <v>11187</v>
      </c>
      <c r="S1259" t="s">
        <v>11191</v>
      </c>
      <c r="T1259" t="s">
        <v>11192</v>
      </c>
    </row>
    <row r="1260" spans="1:20" x14ac:dyDescent="0.25">
      <c r="A1260" t="s">
        <v>11937</v>
      </c>
      <c r="B1260" t="s">
        <v>11938</v>
      </c>
      <c r="C1260" t="s">
        <v>13156</v>
      </c>
      <c r="D1260" t="s">
        <v>13247</v>
      </c>
      <c r="E1260" t="s">
        <v>13248</v>
      </c>
      <c r="F1260" t="s">
        <v>13260</v>
      </c>
      <c r="G1260" s="17">
        <v>697</v>
      </c>
      <c r="H1260" s="17">
        <v>1499</v>
      </c>
      <c r="I1260" s="8">
        <v>0.54</v>
      </c>
      <c r="J1260" s="8" t="str">
        <f t="shared" si="112"/>
        <v>Yes</v>
      </c>
      <c r="K1260" s="9">
        <v>3.8</v>
      </c>
      <c r="L1260" s="9">
        <v>4</v>
      </c>
      <c r="M1260" s="9">
        <f>AVERAGEIF(F1260:F2610,F1260,K1260:K2610)</f>
        <v>3.8</v>
      </c>
      <c r="N1260" s="4">
        <v>144</v>
      </c>
      <c r="O1260" s="4">
        <f t="shared" si="113"/>
        <v>8.2131984084929037</v>
      </c>
      <c r="P1260" s="18">
        <f t="shared" si="114"/>
        <v>100368</v>
      </c>
      <c r="Q1260" s="15" t="str" cm="1">
        <f t="array" ref="Q1260">_xlfn.IFS(G1260&lt;200,"&lt;₹200",G1260&lt;=500,"₹200-₹500",G1260&gt;500,"&gt;₹500")</f>
        <v>&gt;₹500</v>
      </c>
      <c r="R1260" t="s">
        <v>11939</v>
      </c>
      <c r="S1260" t="s">
        <v>11943</v>
      </c>
      <c r="T1260" t="s">
        <v>11944</v>
      </c>
    </row>
    <row r="1261" spans="1:20" x14ac:dyDescent="0.25">
      <c r="A1261" t="s">
        <v>11766</v>
      </c>
      <c r="B1261" t="s">
        <v>11767</v>
      </c>
      <c r="C1261" t="s">
        <v>13156</v>
      </c>
      <c r="D1261" t="s">
        <v>13250</v>
      </c>
      <c r="E1261" t="s">
        <v>13251</v>
      </c>
      <c r="F1261" t="s">
        <v>13253</v>
      </c>
      <c r="G1261" s="17">
        <v>979</v>
      </c>
      <c r="H1261" s="17">
        <v>1999</v>
      </c>
      <c r="I1261" s="8">
        <v>0.51</v>
      </c>
      <c r="J1261" s="8" t="str">
        <f t="shared" si="112"/>
        <v>Yes</v>
      </c>
      <c r="K1261" s="9">
        <v>3.9</v>
      </c>
      <c r="L1261" s="9">
        <v>4</v>
      </c>
      <c r="M1261" s="9">
        <f>AVERAGEIF(F1261:F2611,F1261,K1261:K2611)</f>
        <v>3.6999999999999997</v>
      </c>
      <c r="N1261" s="4">
        <v>157</v>
      </c>
      <c r="O1261" s="4">
        <f t="shared" si="113"/>
        <v>8.1350312217313636</v>
      </c>
      <c r="P1261" s="18">
        <f t="shared" si="114"/>
        <v>153703</v>
      </c>
      <c r="Q1261" s="15" t="str" cm="1">
        <f t="array" ref="Q1261">_xlfn.IFS(G1261&lt;200,"&lt;₹200",G1261&lt;=500,"₹200-₹500",G1261&gt;500,"&gt;₹500")</f>
        <v>&gt;₹500</v>
      </c>
      <c r="R1261" t="s">
        <v>11768</v>
      </c>
      <c r="S1261" t="s">
        <v>11772</v>
      </c>
      <c r="T1261" t="s">
        <v>11773</v>
      </c>
    </row>
    <row r="1262" spans="1:20" x14ac:dyDescent="0.25">
      <c r="A1262" t="s">
        <v>9883</v>
      </c>
      <c r="B1262" t="s">
        <v>9884</v>
      </c>
      <c r="C1262" t="s">
        <v>13156</v>
      </c>
      <c r="D1262" t="s">
        <v>13247</v>
      </c>
      <c r="E1262" t="s">
        <v>13254</v>
      </c>
      <c r="F1262" t="s">
        <v>13255</v>
      </c>
      <c r="G1262" s="17">
        <v>179</v>
      </c>
      <c r="H1262" s="17">
        <v>799</v>
      </c>
      <c r="I1262" s="8">
        <v>0.78</v>
      </c>
      <c r="J1262" s="8" t="str">
        <f t="shared" si="112"/>
        <v>Yes</v>
      </c>
      <c r="K1262" s="9">
        <v>3.5</v>
      </c>
      <c r="L1262" s="9">
        <v>4</v>
      </c>
      <c r="M1262" s="9">
        <f>AVERAGEIF(F1262:F2611,F1262,K1262:K2611)</f>
        <v>3.8249999999999997</v>
      </c>
      <c r="N1262" s="4">
        <v>132</v>
      </c>
      <c r="O1262" s="4">
        <f t="shared" si="113"/>
        <v>8.1237325266991025</v>
      </c>
      <c r="P1262" s="18">
        <f t="shared" si="114"/>
        <v>23628</v>
      </c>
      <c r="Q1262" s="15" t="str" cm="1">
        <f t="array" ref="Q1262">_xlfn.IFS(G1262&lt;200,"&lt;₹200",G1262&lt;=500,"₹200-₹500",G1262&gt;500,"&gt;₹500")</f>
        <v>&lt;₹200</v>
      </c>
      <c r="R1262" t="s">
        <v>9885</v>
      </c>
      <c r="S1262" t="s">
        <v>9889</v>
      </c>
      <c r="T1262" t="s">
        <v>9890</v>
      </c>
    </row>
    <row r="1263" spans="1:20" x14ac:dyDescent="0.25">
      <c r="A1263" t="s">
        <v>9539</v>
      </c>
      <c r="B1263" t="s">
        <v>9540</v>
      </c>
      <c r="C1263" t="s">
        <v>13156</v>
      </c>
      <c r="D1263" t="s">
        <v>13247</v>
      </c>
      <c r="E1263" t="s">
        <v>13254</v>
      </c>
      <c r="F1263" t="s">
        <v>13255</v>
      </c>
      <c r="G1263" s="17">
        <v>319</v>
      </c>
      <c r="H1263" s="17">
        <v>749</v>
      </c>
      <c r="I1263" s="8">
        <v>0.56999999999999995</v>
      </c>
      <c r="J1263" s="8" t="str">
        <f t="shared" si="112"/>
        <v>Yes</v>
      </c>
      <c r="K1263" s="9">
        <v>4.5999999999999996</v>
      </c>
      <c r="L1263" s="9">
        <v>5</v>
      </c>
      <c r="M1263" s="9">
        <f>AVERAGEIF(F1263:F2612,F1263,K1263:K2612)</f>
        <v>3.871428571428571</v>
      </c>
      <c r="N1263" s="4">
        <v>124</v>
      </c>
      <c r="O1263" s="4">
        <f t="shared" si="113"/>
        <v>8.1180373360740461</v>
      </c>
      <c r="P1263" s="18">
        <f t="shared" si="114"/>
        <v>39556</v>
      </c>
      <c r="Q1263" s="15" t="str" cm="1">
        <f t="array" ref="Q1263">_xlfn.IFS(G1263&lt;200,"&lt;₹200",G1263&lt;=500,"₹200-₹500",G1263&gt;500,"&gt;₹500")</f>
        <v>₹200-₹500</v>
      </c>
      <c r="R1263" t="s">
        <v>9541</v>
      </c>
      <c r="S1263" t="s">
        <v>9545</v>
      </c>
      <c r="T1263" t="s">
        <v>9546</v>
      </c>
    </row>
    <row r="1264" spans="1:20" x14ac:dyDescent="0.25">
      <c r="A1264" t="s">
        <v>12643</v>
      </c>
      <c r="B1264" t="s">
        <v>12644</v>
      </c>
      <c r="C1264" t="s">
        <v>13156</v>
      </c>
      <c r="D1264" t="s">
        <v>13247</v>
      </c>
      <c r="E1264" t="s">
        <v>13248</v>
      </c>
      <c r="F1264" t="s">
        <v>13262</v>
      </c>
      <c r="G1264" s="17">
        <v>1199</v>
      </c>
      <c r="H1264" s="17">
        <v>2990</v>
      </c>
      <c r="I1264" s="8">
        <v>0.6</v>
      </c>
      <c r="J1264" s="8" t="str">
        <f t="shared" si="112"/>
        <v>Yes</v>
      </c>
      <c r="K1264" s="9">
        <v>3.8</v>
      </c>
      <c r="L1264" s="9">
        <v>4</v>
      </c>
      <c r="M1264" s="9">
        <f>AVERAGEIF(F1264:F2614,F1264,K1264:K2614)</f>
        <v>3.8</v>
      </c>
      <c r="N1264" s="4">
        <v>133</v>
      </c>
      <c r="O1264" s="4">
        <f t="shared" si="113"/>
        <v>8.0829982337862685</v>
      </c>
      <c r="P1264" s="18">
        <f t="shared" si="114"/>
        <v>159467</v>
      </c>
      <c r="Q1264" s="15" t="str" cm="1">
        <f t="array" ref="Q1264">_xlfn.IFS(G1264&lt;200,"&lt;₹200",G1264&lt;=500,"₹200-₹500",G1264&gt;500,"&gt;₹500")</f>
        <v>&gt;₹500</v>
      </c>
      <c r="R1264" t="s">
        <v>12645</v>
      </c>
      <c r="S1264" t="s">
        <v>12649</v>
      </c>
      <c r="T1264" t="s">
        <v>12650</v>
      </c>
    </row>
    <row r="1265" spans="1:20" x14ac:dyDescent="0.25">
      <c r="A1265" t="s">
        <v>7815</v>
      </c>
      <c r="B1265" t="s">
        <v>7816</v>
      </c>
      <c r="C1265" t="s">
        <v>13084</v>
      </c>
      <c r="D1265" t="s">
        <v>13139</v>
      </c>
      <c r="E1265" t="s">
        <v>13160</v>
      </c>
      <c r="F1265" t="s">
        <v>13160</v>
      </c>
      <c r="G1265" s="17">
        <v>499</v>
      </c>
      <c r="H1265" s="17">
        <v>775</v>
      </c>
      <c r="I1265" s="8">
        <v>0.36</v>
      </c>
      <c r="J1265" s="8" t="str">
        <f t="shared" si="112"/>
        <v>No</v>
      </c>
      <c r="K1265" s="9">
        <v>4.3</v>
      </c>
      <c r="L1265" s="9">
        <v>4</v>
      </c>
      <c r="M1265" s="9">
        <f>AVERAGEIF(F1265:F2614,F1265,K1265:K2614)</f>
        <v>4.3</v>
      </c>
      <c r="N1265" s="4">
        <v>74</v>
      </c>
      <c r="O1265" s="4">
        <f t="shared" si="113"/>
        <v>8.0627634325843101</v>
      </c>
      <c r="P1265" s="18">
        <f t="shared" si="114"/>
        <v>36926</v>
      </c>
      <c r="Q1265" s="15" t="str" cm="1">
        <f t="array" ref="Q1265">_xlfn.IFS(G1265&lt;200,"&lt;₹200",G1265&lt;=500,"₹200-₹500",G1265&gt;500,"&gt;₹500")</f>
        <v>₹200-₹500</v>
      </c>
      <c r="R1265" t="s">
        <v>7817</v>
      </c>
      <c r="S1265" t="s">
        <v>7821</v>
      </c>
      <c r="T1265" t="s">
        <v>7822</v>
      </c>
    </row>
    <row r="1266" spans="1:20" x14ac:dyDescent="0.25">
      <c r="A1266" t="s">
        <v>4511</v>
      </c>
      <c r="B1266" t="s">
        <v>4512</v>
      </c>
      <c r="C1266" t="s">
        <v>13075</v>
      </c>
      <c r="D1266" t="s">
        <v>13113</v>
      </c>
      <c r="E1266" t="s">
        <v>13117</v>
      </c>
      <c r="F1266" t="s">
        <v>13118</v>
      </c>
      <c r="G1266" s="17">
        <v>7998</v>
      </c>
      <c r="H1266" s="17">
        <v>11999</v>
      </c>
      <c r="I1266" s="8">
        <v>0.33</v>
      </c>
      <c r="J1266" s="8" t="str">
        <f t="shared" si="112"/>
        <v>No</v>
      </c>
      <c r="K1266" s="9">
        <v>3.8</v>
      </c>
      <c r="L1266" s="9">
        <v>4</v>
      </c>
      <c r="M1266" s="9">
        <f>AVERAGEIF(F1266:F2615,F1266,K1266:K2615)</f>
        <v>3.8</v>
      </c>
      <c r="N1266" s="4">
        <v>125</v>
      </c>
      <c r="O1266" s="4">
        <f t="shared" si="113"/>
        <v>7.9814080714467384</v>
      </c>
      <c r="P1266" s="18">
        <f t="shared" si="114"/>
        <v>999750</v>
      </c>
      <c r="Q1266" s="15" t="str" cm="1">
        <f t="array" ref="Q1266">_xlfn.IFS(G1266&lt;200,"&lt;₹200",G1266&lt;=500,"₹200-₹500",G1266&gt;500,"&gt;₹500")</f>
        <v>&gt;₹500</v>
      </c>
      <c r="R1266" t="s">
        <v>4513</v>
      </c>
      <c r="S1266" t="s">
        <v>4517</v>
      </c>
      <c r="T1266" t="s">
        <v>4518</v>
      </c>
    </row>
    <row r="1267" spans="1:20" x14ac:dyDescent="0.25">
      <c r="A1267" t="s">
        <v>11968</v>
      </c>
      <c r="B1267" t="s">
        <v>11969</v>
      </c>
      <c r="C1267" t="s">
        <v>13156</v>
      </c>
      <c r="D1267" t="s">
        <v>13250</v>
      </c>
      <c r="E1267" t="s">
        <v>13251</v>
      </c>
      <c r="F1267" t="s">
        <v>13253</v>
      </c>
      <c r="G1267" s="17">
        <v>6850</v>
      </c>
      <c r="H1267" s="17">
        <v>11990</v>
      </c>
      <c r="I1267" s="8">
        <v>0.43</v>
      </c>
      <c r="J1267" s="8" t="str">
        <f t="shared" si="112"/>
        <v>No</v>
      </c>
      <c r="K1267" s="9">
        <v>3.9</v>
      </c>
      <c r="L1267" s="9">
        <v>4</v>
      </c>
      <c r="M1267" s="9">
        <f>AVERAGEIF(F1267:F2617,F1267,K1267:K2617)</f>
        <v>3.6799999999999997</v>
      </c>
      <c r="N1267" s="4">
        <v>144</v>
      </c>
      <c r="O1267" s="4">
        <f t="shared" si="113"/>
        <v>7.9538342482247071</v>
      </c>
      <c r="P1267" s="18">
        <f t="shared" si="114"/>
        <v>986400</v>
      </c>
      <c r="Q1267" s="15" t="str" cm="1">
        <f t="array" ref="Q1267">_xlfn.IFS(G1267&lt;200,"&lt;₹200",G1267&lt;=500,"₹200-₹500",G1267&gt;500,"&gt;₹500")</f>
        <v>&gt;₹500</v>
      </c>
      <c r="R1267" t="s">
        <v>11970</v>
      </c>
      <c r="S1267" t="s">
        <v>11974</v>
      </c>
      <c r="T1267" t="s">
        <v>11975</v>
      </c>
    </row>
    <row r="1268" spans="1:20" x14ac:dyDescent="0.25">
      <c r="A1268" t="s">
        <v>11032</v>
      </c>
      <c r="B1268" t="s">
        <v>11033</v>
      </c>
      <c r="C1268" t="s">
        <v>13156</v>
      </c>
      <c r="D1268" t="s">
        <v>13247</v>
      </c>
      <c r="E1268" t="s">
        <v>13248</v>
      </c>
      <c r="F1268" t="s">
        <v>13256</v>
      </c>
      <c r="G1268" s="17">
        <v>799</v>
      </c>
      <c r="H1268" s="17">
        <v>2999</v>
      </c>
      <c r="I1268" s="8">
        <v>0.73</v>
      </c>
      <c r="J1268" s="8" t="str">
        <f t="shared" si="112"/>
        <v>Yes</v>
      </c>
      <c r="K1268" s="9">
        <v>4.5</v>
      </c>
      <c r="L1268" s="9">
        <v>5</v>
      </c>
      <c r="M1268" s="9">
        <f t="shared" ref="M1268:M1273" si="118">AVERAGEIF(F1268:F2617,F1268,K1268:K2617)</f>
        <v>4.4000000000000004</v>
      </c>
      <c r="N1268" s="4">
        <v>63</v>
      </c>
      <c r="O1268" s="4">
        <f t="shared" si="113"/>
        <v>7.9471918855291035</v>
      </c>
      <c r="P1268" s="18">
        <f t="shared" si="114"/>
        <v>50337</v>
      </c>
      <c r="Q1268" s="15" t="str" cm="1">
        <f t="array" ref="Q1268">_xlfn.IFS(G1268&lt;200,"&lt;₹200",G1268&lt;=500,"₹200-₹500",G1268&gt;500,"&gt;₹500")</f>
        <v>&gt;₹500</v>
      </c>
      <c r="R1268" t="s">
        <v>11034</v>
      </c>
      <c r="S1268" t="s">
        <v>11038</v>
      </c>
      <c r="T1268" t="s">
        <v>11039</v>
      </c>
    </row>
    <row r="1269" spans="1:20" x14ac:dyDescent="0.25">
      <c r="A1269" t="s">
        <v>11062</v>
      </c>
      <c r="B1269" t="s">
        <v>11063</v>
      </c>
      <c r="C1269" t="s">
        <v>13156</v>
      </c>
      <c r="D1269" t="s">
        <v>13247</v>
      </c>
      <c r="E1269" t="s">
        <v>13283</v>
      </c>
      <c r="F1269" t="s">
        <v>13312</v>
      </c>
      <c r="G1269" s="17">
        <v>229</v>
      </c>
      <c r="H1269" s="17">
        <v>499</v>
      </c>
      <c r="I1269" s="8">
        <v>0.54</v>
      </c>
      <c r="J1269" s="8" t="str">
        <f t="shared" si="112"/>
        <v>Yes</v>
      </c>
      <c r="K1269" s="9">
        <v>3.5</v>
      </c>
      <c r="L1269" s="9">
        <v>4</v>
      </c>
      <c r="M1269" s="9">
        <f t="shared" si="118"/>
        <v>3.5</v>
      </c>
      <c r="N1269" s="4">
        <v>185</v>
      </c>
      <c r="O1269" s="4">
        <f t="shared" si="113"/>
        <v>7.9432953047627075</v>
      </c>
      <c r="P1269" s="18">
        <f t="shared" si="114"/>
        <v>42365</v>
      </c>
      <c r="Q1269" s="15" t="str" cm="1">
        <f t="array" ref="Q1269">_xlfn.IFS(G1269&lt;200,"&lt;₹200",G1269&lt;=500,"₹200-₹500",G1269&gt;500,"&gt;₹500")</f>
        <v>₹200-₹500</v>
      </c>
      <c r="R1269" t="s">
        <v>11065</v>
      </c>
      <c r="S1269" t="s">
        <v>11069</v>
      </c>
      <c r="T1269" t="s">
        <v>11070</v>
      </c>
    </row>
    <row r="1270" spans="1:20" x14ac:dyDescent="0.25">
      <c r="A1270" t="s">
        <v>2772</v>
      </c>
      <c r="B1270" t="s">
        <v>2773</v>
      </c>
      <c r="C1270" t="s">
        <v>13075</v>
      </c>
      <c r="D1270" t="s">
        <v>13091</v>
      </c>
      <c r="E1270" t="s">
        <v>13092</v>
      </c>
      <c r="F1270" t="s">
        <v>13095</v>
      </c>
      <c r="G1270" s="17">
        <v>246</v>
      </c>
      <c r="H1270" s="17">
        <v>600</v>
      </c>
      <c r="I1270" s="8">
        <v>0.59</v>
      </c>
      <c r="J1270" s="8" t="str">
        <f t="shared" si="112"/>
        <v>Yes</v>
      </c>
      <c r="K1270" s="9">
        <v>4.2</v>
      </c>
      <c r="L1270" s="9">
        <v>4</v>
      </c>
      <c r="M1270" s="9">
        <f t="shared" si="118"/>
        <v>3.677777777777778</v>
      </c>
      <c r="N1270" s="4">
        <v>143</v>
      </c>
      <c r="O1270" s="4">
        <f t="shared" si="113"/>
        <v>7.9379776098169748</v>
      </c>
      <c r="P1270" s="18">
        <f t="shared" si="114"/>
        <v>35178</v>
      </c>
      <c r="Q1270" s="15" t="str" cm="1">
        <f t="array" ref="Q1270">_xlfn.IFS(G1270&lt;200,"&lt;₹200",G1270&lt;=500,"₹200-₹500",G1270&gt;500,"&gt;₹500")</f>
        <v>₹200-₹500</v>
      </c>
      <c r="R1270" t="s">
        <v>2774</v>
      </c>
      <c r="S1270" t="s">
        <v>2778</v>
      </c>
      <c r="T1270" t="s">
        <v>2779</v>
      </c>
    </row>
    <row r="1271" spans="1:20" x14ac:dyDescent="0.25">
      <c r="A1271" t="s">
        <v>2667</v>
      </c>
      <c r="B1271" t="s">
        <v>2668</v>
      </c>
      <c r="C1271" t="s">
        <v>13084</v>
      </c>
      <c r="D1271" t="s">
        <v>13085</v>
      </c>
      <c r="E1271" t="s">
        <v>13086</v>
      </c>
      <c r="F1271" t="s">
        <v>13087</v>
      </c>
      <c r="G1271" s="17">
        <v>199</v>
      </c>
      <c r="H1271" s="17">
        <v>999</v>
      </c>
      <c r="I1271" s="8">
        <v>0.8</v>
      </c>
      <c r="J1271" s="8" t="str">
        <f t="shared" si="112"/>
        <v>Yes</v>
      </c>
      <c r="K1271" s="9">
        <v>4.3</v>
      </c>
      <c r="L1271" s="9">
        <v>4</v>
      </c>
      <c r="M1271" s="9">
        <f t="shared" si="118"/>
        <v>4.0785714285714292</v>
      </c>
      <c r="N1271" s="4">
        <v>87</v>
      </c>
      <c r="O1271" s="4">
        <f t="shared" si="113"/>
        <v>7.9307114699839039</v>
      </c>
      <c r="P1271" s="18">
        <f t="shared" si="114"/>
        <v>17313</v>
      </c>
      <c r="Q1271" s="15" t="str" cm="1">
        <f t="array" ref="Q1271">_xlfn.IFS(G1271&lt;200,"&lt;₹200",G1271&lt;=500,"₹200-₹500",G1271&gt;500,"&gt;₹500")</f>
        <v>&lt;₹200</v>
      </c>
      <c r="R1271" t="s">
        <v>2669</v>
      </c>
      <c r="S1271" t="s">
        <v>2673</v>
      </c>
      <c r="T1271" t="s">
        <v>2674</v>
      </c>
    </row>
    <row r="1272" spans="1:20" x14ac:dyDescent="0.25">
      <c r="A1272" t="s">
        <v>7045</v>
      </c>
      <c r="B1272" t="s">
        <v>7046</v>
      </c>
      <c r="C1272" t="s">
        <v>13084</v>
      </c>
      <c r="D1272" t="s">
        <v>13085</v>
      </c>
      <c r="E1272" t="s">
        <v>13136</v>
      </c>
      <c r="F1272" t="s">
        <v>13144</v>
      </c>
      <c r="G1272" s="17">
        <v>269</v>
      </c>
      <c r="H1272" s="17">
        <v>699</v>
      </c>
      <c r="I1272" s="8">
        <v>0.62</v>
      </c>
      <c r="J1272" s="8" t="str">
        <f t="shared" si="112"/>
        <v>Yes</v>
      </c>
      <c r="K1272" s="9">
        <v>4</v>
      </c>
      <c r="L1272" s="9">
        <v>4</v>
      </c>
      <c r="M1272" s="9">
        <f t="shared" si="118"/>
        <v>4</v>
      </c>
      <c r="N1272" s="4">
        <v>93</v>
      </c>
      <c r="O1272" s="4">
        <f t="shared" si="113"/>
        <v>7.8925114143987942</v>
      </c>
      <c r="P1272" s="18">
        <f t="shared" si="114"/>
        <v>25017</v>
      </c>
      <c r="Q1272" s="15" t="str" cm="1">
        <f t="array" ref="Q1272">_xlfn.IFS(G1272&lt;200,"&lt;₹200",G1272&lt;=500,"₹200-₹500",G1272&gt;500,"&gt;₹500")</f>
        <v>₹200-₹500</v>
      </c>
      <c r="R1272" t="s">
        <v>7047</v>
      </c>
      <c r="S1272" t="s">
        <v>7051</v>
      </c>
      <c r="T1272" t="s">
        <v>7052</v>
      </c>
    </row>
    <row r="1273" spans="1:20" x14ac:dyDescent="0.25">
      <c r="A1273" t="s">
        <v>2335</v>
      </c>
      <c r="B1273" t="s">
        <v>2336</v>
      </c>
      <c r="C1273" t="s">
        <v>13084</v>
      </c>
      <c r="D1273" t="s">
        <v>13085</v>
      </c>
      <c r="E1273" t="s">
        <v>13086</v>
      </c>
      <c r="F1273" t="s">
        <v>13087</v>
      </c>
      <c r="G1273" s="17">
        <v>199</v>
      </c>
      <c r="H1273" s="17">
        <v>999</v>
      </c>
      <c r="I1273" s="8">
        <v>0.8</v>
      </c>
      <c r="J1273" s="8" t="str">
        <f t="shared" si="112"/>
        <v>Yes</v>
      </c>
      <c r="K1273" s="9">
        <v>4.2</v>
      </c>
      <c r="L1273" s="9">
        <v>4</v>
      </c>
      <c r="M1273" s="9">
        <f t="shared" si="118"/>
        <v>4.0615384615384622</v>
      </c>
      <c r="N1273" s="4">
        <v>85</v>
      </c>
      <c r="O1273" s="4">
        <f t="shared" si="113"/>
        <v>7.8570398635123375</v>
      </c>
      <c r="P1273" s="18">
        <f t="shared" si="114"/>
        <v>16915</v>
      </c>
      <c r="Q1273" s="15" t="str" cm="1">
        <f t="array" ref="Q1273">_xlfn.IFS(G1273&lt;200,"&lt;₹200",G1273&lt;=500,"₹200-₹500",G1273&gt;500,"&gt;₹500")</f>
        <v>&lt;₹200</v>
      </c>
      <c r="R1273" t="s">
        <v>2337</v>
      </c>
      <c r="S1273" t="s">
        <v>2341</v>
      </c>
      <c r="T1273" t="s">
        <v>2342</v>
      </c>
    </row>
    <row r="1274" spans="1:20" x14ac:dyDescent="0.25">
      <c r="A1274" t="s">
        <v>11686</v>
      </c>
      <c r="B1274" t="s">
        <v>11687</v>
      </c>
      <c r="C1274" t="s">
        <v>13156</v>
      </c>
      <c r="D1274" t="s">
        <v>13247</v>
      </c>
      <c r="E1274" t="s">
        <v>13248</v>
      </c>
      <c r="F1274" t="s">
        <v>13261</v>
      </c>
      <c r="G1274" s="17">
        <v>799</v>
      </c>
      <c r="H1274" s="17">
        <v>1699</v>
      </c>
      <c r="I1274" s="8">
        <v>0.53</v>
      </c>
      <c r="J1274" s="8" t="str">
        <f t="shared" si="112"/>
        <v>Yes</v>
      </c>
      <c r="K1274" s="9">
        <v>4</v>
      </c>
      <c r="L1274" s="9">
        <v>4</v>
      </c>
      <c r="M1274" s="9">
        <f>AVERAGEIF(F1274:F2624,F1274,K1274:K2624)</f>
        <v>3.9166666666666665</v>
      </c>
      <c r="N1274" s="4">
        <v>97</v>
      </c>
      <c r="O1274" s="4">
        <f t="shared" si="113"/>
        <v>7.7989687964622716</v>
      </c>
      <c r="P1274" s="18">
        <f t="shared" si="114"/>
        <v>77503</v>
      </c>
      <c r="Q1274" s="15" t="str" cm="1">
        <f t="array" ref="Q1274">_xlfn.IFS(G1274&lt;200,"&lt;₹200",G1274&lt;=500,"₹200-₹500",G1274&gt;500,"&gt;₹500")</f>
        <v>&gt;₹500</v>
      </c>
      <c r="R1274" t="s">
        <v>11688</v>
      </c>
      <c r="S1274" t="s">
        <v>11692</v>
      </c>
      <c r="T1274" t="s">
        <v>11693</v>
      </c>
    </row>
    <row r="1275" spans="1:20" x14ac:dyDescent="0.25">
      <c r="A1275" t="s">
        <v>1898</v>
      </c>
      <c r="B1275" t="s">
        <v>1899</v>
      </c>
      <c r="C1275" t="s">
        <v>13075</v>
      </c>
      <c r="D1275" t="s">
        <v>13091</v>
      </c>
      <c r="E1275" t="s">
        <v>13093</v>
      </c>
      <c r="F1275" t="s">
        <v>13096</v>
      </c>
      <c r="G1275" s="17">
        <v>6999</v>
      </c>
      <c r="H1275" s="17">
        <v>16990</v>
      </c>
      <c r="I1275" s="8">
        <v>0.59</v>
      </c>
      <c r="J1275" s="8" t="str">
        <f t="shared" si="112"/>
        <v>Yes</v>
      </c>
      <c r="K1275" s="9">
        <v>3.8</v>
      </c>
      <c r="L1275" s="9">
        <v>4</v>
      </c>
      <c r="M1275" s="9">
        <f t="shared" ref="M1275:M1280" si="119">AVERAGEIF(F1275:F2624,F1275,K1275:K2624)</f>
        <v>3.8</v>
      </c>
      <c r="N1275" s="4">
        <v>110</v>
      </c>
      <c r="O1275" s="4">
        <f t="shared" si="113"/>
        <v>7.7722273193892981</v>
      </c>
      <c r="P1275" s="18">
        <f t="shared" si="114"/>
        <v>769890</v>
      </c>
      <c r="Q1275" s="15" t="str" cm="1">
        <f t="array" ref="Q1275">_xlfn.IFS(G1275&lt;200,"&lt;₹200",G1275&lt;=500,"₹200-₹500",G1275&gt;500,"&gt;₹500")</f>
        <v>&gt;₹500</v>
      </c>
      <c r="R1275" t="s">
        <v>1900</v>
      </c>
      <c r="S1275" t="s">
        <v>1904</v>
      </c>
      <c r="T1275" t="s">
        <v>1905</v>
      </c>
    </row>
    <row r="1276" spans="1:20" x14ac:dyDescent="0.25">
      <c r="A1276" t="s">
        <v>1202</v>
      </c>
      <c r="B1276" t="s">
        <v>1203</v>
      </c>
      <c r="C1276" t="s">
        <v>13084</v>
      </c>
      <c r="D1276" t="s">
        <v>13085</v>
      </c>
      <c r="E1276" t="s">
        <v>13086</v>
      </c>
      <c r="F1276" t="s">
        <v>13087</v>
      </c>
      <c r="G1276" s="17">
        <v>179</v>
      </c>
      <c r="H1276" s="17">
        <v>299</v>
      </c>
      <c r="I1276" s="8">
        <v>0.4</v>
      </c>
      <c r="J1276" s="8" t="str">
        <f t="shared" si="112"/>
        <v>No</v>
      </c>
      <c r="K1276" s="9">
        <v>3.9</v>
      </c>
      <c r="L1276" s="9">
        <v>4</v>
      </c>
      <c r="M1276" s="9">
        <f t="shared" si="119"/>
        <v>4.05</v>
      </c>
      <c r="N1276" s="4">
        <v>81</v>
      </c>
      <c r="O1276" s="4">
        <f t="shared" si="113"/>
        <v>7.7509461021540522</v>
      </c>
      <c r="P1276" s="18">
        <f t="shared" si="114"/>
        <v>14499</v>
      </c>
      <c r="Q1276" s="15" t="str" cm="1">
        <f t="array" ref="Q1276">_xlfn.IFS(G1276&lt;200,"&lt;₹200",G1276&lt;=500,"₹200-₹500",G1276&gt;500,"&gt;₹500")</f>
        <v>&lt;₹200</v>
      </c>
      <c r="R1276" t="s">
        <v>1204</v>
      </c>
      <c r="S1276" t="s">
        <v>1208</v>
      </c>
      <c r="T1276" t="s">
        <v>1209</v>
      </c>
    </row>
    <row r="1277" spans="1:20" x14ac:dyDescent="0.25">
      <c r="A1277" t="s">
        <v>2896</v>
      </c>
      <c r="B1277" t="s">
        <v>2897</v>
      </c>
      <c r="C1277" t="s">
        <v>13075</v>
      </c>
      <c r="D1277" t="s">
        <v>13091</v>
      </c>
      <c r="E1277" t="s">
        <v>13092</v>
      </c>
      <c r="F1277" t="s">
        <v>13095</v>
      </c>
      <c r="G1277" s="17">
        <v>197</v>
      </c>
      <c r="H1277" s="17">
        <v>499</v>
      </c>
      <c r="I1277" s="8">
        <v>0.61</v>
      </c>
      <c r="J1277" s="8" t="str">
        <f t="shared" si="112"/>
        <v>Yes</v>
      </c>
      <c r="K1277" s="9">
        <v>3.8</v>
      </c>
      <c r="L1277" s="9">
        <v>4</v>
      </c>
      <c r="M1277" s="9">
        <f t="shared" si="119"/>
        <v>3.6125000000000003</v>
      </c>
      <c r="N1277" s="4">
        <v>136</v>
      </c>
      <c r="O1277" s="4">
        <f t="shared" si="113"/>
        <v>7.7189030488525194</v>
      </c>
      <c r="P1277" s="18">
        <f t="shared" si="114"/>
        <v>26792</v>
      </c>
      <c r="Q1277" s="15" t="str" cm="1">
        <f t="array" ref="Q1277">_xlfn.IFS(G1277&lt;200,"&lt;₹200",G1277&lt;=500,"₹200-₹500",G1277&gt;500,"&gt;₹500")</f>
        <v>&lt;₹200</v>
      </c>
      <c r="R1277" t="s">
        <v>2898</v>
      </c>
      <c r="S1277" t="s">
        <v>2902</v>
      </c>
      <c r="T1277" t="s">
        <v>2903</v>
      </c>
    </row>
    <row r="1278" spans="1:20" x14ac:dyDescent="0.25">
      <c r="A1278" t="s">
        <v>1814</v>
      </c>
      <c r="B1278" t="s">
        <v>1815</v>
      </c>
      <c r="C1278" t="s">
        <v>13075</v>
      </c>
      <c r="D1278" t="s">
        <v>13091</v>
      </c>
      <c r="E1278" t="s">
        <v>13093</v>
      </c>
      <c r="F1278" t="s">
        <v>13094</v>
      </c>
      <c r="G1278" s="17">
        <v>11990</v>
      </c>
      <c r="H1278" s="17">
        <v>31990</v>
      </c>
      <c r="I1278" s="8">
        <v>0.63</v>
      </c>
      <c r="J1278" s="8" t="str">
        <f t="shared" si="112"/>
        <v>Yes</v>
      </c>
      <c r="K1278" s="9">
        <v>4.2</v>
      </c>
      <c r="L1278" s="9">
        <v>4</v>
      </c>
      <c r="M1278" s="9">
        <f t="shared" si="119"/>
        <v>4.2</v>
      </c>
      <c r="N1278" s="4">
        <v>64</v>
      </c>
      <c r="O1278" s="4">
        <f t="shared" si="113"/>
        <v>7.614236097899993</v>
      </c>
      <c r="P1278" s="18">
        <f t="shared" si="114"/>
        <v>767360</v>
      </c>
      <c r="Q1278" s="15" t="str" cm="1">
        <f t="array" ref="Q1278">_xlfn.IFS(G1278&lt;200,"&lt;₹200",G1278&lt;=500,"₹200-₹500",G1278&gt;500,"&gt;₹500")</f>
        <v>&gt;₹500</v>
      </c>
      <c r="R1278" t="s">
        <v>728</v>
      </c>
      <c r="S1278" t="s">
        <v>1819</v>
      </c>
      <c r="T1278" t="s">
        <v>1820</v>
      </c>
    </row>
    <row r="1279" spans="1:20" x14ac:dyDescent="0.25">
      <c r="A1279" t="s">
        <v>9467</v>
      </c>
      <c r="B1279" t="s">
        <v>9468</v>
      </c>
      <c r="C1279" t="s">
        <v>13156</v>
      </c>
      <c r="D1279" t="s">
        <v>13250</v>
      </c>
      <c r="E1279" t="s">
        <v>13251</v>
      </c>
      <c r="F1279" t="s">
        <v>13252</v>
      </c>
      <c r="G1279" s="17">
        <v>1498</v>
      </c>
      <c r="H1279" s="17">
        <v>2300</v>
      </c>
      <c r="I1279" s="8">
        <v>0.35</v>
      </c>
      <c r="J1279" s="8" t="str">
        <f t="shared" si="112"/>
        <v>No</v>
      </c>
      <c r="K1279" s="9">
        <v>3.8</v>
      </c>
      <c r="L1279" s="9">
        <v>4</v>
      </c>
      <c r="M1279" s="9">
        <f t="shared" si="119"/>
        <v>3.8333333333333335</v>
      </c>
      <c r="N1279" s="4">
        <v>95</v>
      </c>
      <c r="O1279" s="4">
        <f t="shared" si="113"/>
        <v>7.5987063933183459</v>
      </c>
      <c r="P1279" s="18">
        <f t="shared" si="114"/>
        <v>142310</v>
      </c>
      <c r="Q1279" s="15" t="str" cm="1">
        <f t="array" ref="Q1279">_xlfn.IFS(G1279&lt;200,"&lt;₹200",G1279&lt;=500,"₹200-₹500",G1279&gt;500,"&gt;₹500")</f>
        <v>&gt;₹500</v>
      </c>
      <c r="R1279" t="s">
        <v>9469</v>
      </c>
      <c r="S1279" t="s">
        <v>9473</v>
      </c>
      <c r="T1279" t="s">
        <v>9474</v>
      </c>
    </row>
    <row r="1280" spans="1:20" x14ac:dyDescent="0.25">
      <c r="A1280" t="s">
        <v>8184</v>
      </c>
      <c r="B1280" t="s">
        <v>8185</v>
      </c>
      <c r="C1280" t="s">
        <v>13084</v>
      </c>
      <c r="D1280" t="s">
        <v>13085</v>
      </c>
      <c r="E1280" t="s">
        <v>13136</v>
      </c>
      <c r="F1280" t="s">
        <v>13144</v>
      </c>
      <c r="G1280" s="17">
        <v>398</v>
      </c>
      <c r="H1280" s="17">
        <v>1949</v>
      </c>
      <c r="I1280" s="8">
        <v>0.8</v>
      </c>
      <c r="J1280" s="8" t="str">
        <f t="shared" si="112"/>
        <v>Yes</v>
      </c>
      <c r="K1280" s="9">
        <v>4</v>
      </c>
      <c r="L1280" s="9">
        <v>4</v>
      </c>
      <c r="M1280" s="9">
        <f t="shared" si="119"/>
        <v>4</v>
      </c>
      <c r="N1280" s="4">
        <v>75</v>
      </c>
      <c r="O1280" s="4">
        <f t="shared" si="113"/>
        <v>7.5232543691231655</v>
      </c>
      <c r="P1280" s="18">
        <f t="shared" si="114"/>
        <v>29850</v>
      </c>
      <c r="Q1280" s="15" t="str" cm="1">
        <f t="array" ref="Q1280">_xlfn.IFS(G1280&lt;200,"&lt;₹200",G1280&lt;=500,"₹200-₹500",G1280&gt;500,"&gt;₹500")</f>
        <v>₹200-₹500</v>
      </c>
      <c r="R1280" t="s">
        <v>8186</v>
      </c>
      <c r="S1280" t="s">
        <v>8190</v>
      </c>
      <c r="T1280" t="s">
        <v>8191</v>
      </c>
    </row>
    <row r="1281" spans="1:20" x14ac:dyDescent="0.25">
      <c r="A1281" t="s">
        <v>12351</v>
      </c>
      <c r="B1281" t="s">
        <v>12352</v>
      </c>
      <c r="C1281" t="s">
        <v>13156</v>
      </c>
      <c r="D1281" t="s">
        <v>13247</v>
      </c>
      <c r="E1281" t="s">
        <v>13248</v>
      </c>
      <c r="F1281" t="s">
        <v>13249</v>
      </c>
      <c r="G1281" s="17">
        <v>1260</v>
      </c>
      <c r="H1281" s="17">
        <v>2299</v>
      </c>
      <c r="I1281" s="8">
        <v>0.45</v>
      </c>
      <c r="J1281" s="8" t="str">
        <f t="shared" si="112"/>
        <v>No</v>
      </c>
      <c r="K1281" s="9">
        <v>4.3</v>
      </c>
      <c r="L1281" s="9">
        <v>4</v>
      </c>
      <c r="M1281" s="9">
        <f>AVERAGEIF(F1281:F2631,F1281,K1281:K2631)</f>
        <v>4.3</v>
      </c>
      <c r="N1281" s="4">
        <v>55</v>
      </c>
      <c r="O1281" s="4">
        <f t="shared" si="113"/>
        <v>7.5172085161266615</v>
      </c>
      <c r="P1281" s="18">
        <f t="shared" si="114"/>
        <v>69300</v>
      </c>
      <c r="Q1281" s="15" t="str" cm="1">
        <f t="array" ref="Q1281">_xlfn.IFS(G1281&lt;200,"&lt;₹200",G1281&lt;=500,"₹200-₹500",G1281&gt;500,"&gt;₹500")</f>
        <v>&gt;₹500</v>
      </c>
      <c r="R1281" t="s">
        <v>12353</v>
      </c>
      <c r="S1281" t="s">
        <v>12357</v>
      </c>
      <c r="T1281" t="s">
        <v>12358</v>
      </c>
    </row>
    <row r="1282" spans="1:20" x14ac:dyDescent="0.25">
      <c r="A1282" t="s">
        <v>9231</v>
      </c>
      <c r="B1282" t="s">
        <v>9232</v>
      </c>
      <c r="C1282" t="s">
        <v>13156</v>
      </c>
      <c r="D1282" t="s">
        <v>13250</v>
      </c>
      <c r="E1282" t="s">
        <v>13251</v>
      </c>
      <c r="F1282" t="s">
        <v>13253</v>
      </c>
      <c r="G1282" s="17">
        <v>1049</v>
      </c>
      <c r="H1282" s="17">
        <v>1699</v>
      </c>
      <c r="I1282" s="8">
        <v>0.38</v>
      </c>
      <c r="J1282" s="8" t="str">
        <f t="shared" ref="J1282:J1345" si="120">IF(I1282&gt;=50%,"Yes","No")</f>
        <v>No</v>
      </c>
      <c r="K1282" s="9">
        <v>3.1</v>
      </c>
      <c r="L1282" s="9">
        <v>3</v>
      </c>
      <c r="M1282" s="9">
        <f>AVERAGEIF(F1282:F2631,F1282,K1282:K2631)</f>
        <v>3.6555555555555563</v>
      </c>
      <c r="N1282" s="4">
        <v>111</v>
      </c>
      <c r="O1282" s="4">
        <f t="shared" ref="O1282:O1345" si="121">M1282*LOG10(N1282+1)</f>
        <v>7.4910303273165537</v>
      </c>
      <c r="P1282" s="18">
        <f t="shared" ref="P1282:P1345" si="122">G1282*N1282</f>
        <v>116439</v>
      </c>
      <c r="Q1282" s="15" t="str" cm="1">
        <f t="array" ref="Q1282">_xlfn.IFS(G1282&lt;200,"&lt;₹200",G1282&lt;=500,"₹200-₹500",G1282&gt;500,"&gt;₹500")</f>
        <v>&gt;₹500</v>
      </c>
      <c r="R1282" t="s">
        <v>9233</v>
      </c>
      <c r="S1282" t="s">
        <v>9237</v>
      </c>
      <c r="T1282" t="s">
        <v>9238</v>
      </c>
    </row>
    <row r="1283" spans="1:20" x14ac:dyDescent="0.25">
      <c r="A1283" t="s">
        <v>2491</v>
      </c>
      <c r="B1283" t="s">
        <v>2492</v>
      </c>
      <c r="C1283" t="s">
        <v>13075</v>
      </c>
      <c r="D1283" t="s">
        <v>13091</v>
      </c>
      <c r="E1283" t="s">
        <v>13092</v>
      </c>
      <c r="F1283" t="s">
        <v>13095</v>
      </c>
      <c r="G1283" s="17">
        <v>215</v>
      </c>
      <c r="H1283" s="17">
        <v>499</v>
      </c>
      <c r="I1283" s="8">
        <v>0.56999999999999995</v>
      </c>
      <c r="J1283" s="8" t="str">
        <f t="shared" si="120"/>
        <v>Yes</v>
      </c>
      <c r="K1283" s="9">
        <v>3.5</v>
      </c>
      <c r="L1283" s="9">
        <v>4</v>
      </c>
      <c r="M1283" s="9">
        <f>AVERAGEIF(F1283:F2632,F1283,K1283:K2632)</f>
        <v>3.5857142857142859</v>
      </c>
      <c r="N1283" s="4">
        <v>121</v>
      </c>
      <c r="O1283" s="4">
        <f t="shared" si="121"/>
        <v>7.481090249990884</v>
      </c>
      <c r="P1283" s="18">
        <f t="shared" si="122"/>
        <v>26015</v>
      </c>
      <c r="Q1283" s="15" t="str" cm="1">
        <f t="array" ref="Q1283">_xlfn.IFS(G1283&lt;200,"&lt;₹200",G1283&lt;=500,"₹200-₹500",G1283&gt;500,"&gt;₹500")</f>
        <v>₹200-₹500</v>
      </c>
      <c r="R1283" t="s">
        <v>2493</v>
      </c>
      <c r="S1283" t="s">
        <v>2497</v>
      </c>
      <c r="T1283" t="s">
        <v>2498</v>
      </c>
    </row>
    <row r="1284" spans="1:20" x14ac:dyDescent="0.25">
      <c r="A1284" t="s">
        <v>11556</v>
      </c>
      <c r="B1284" t="s">
        <v>11557</v>
      </c>
      <c r="C1284" t="s">
        <v>13156</v>
      </c>
      <c r="D1284" t="s">
        <v>13247</v>
      </c>
      <c r="E1284" t="s">
        <v>13254</v>
      </c>
      <c r="F1284" t="s">
        <v>13255</v>
      </c>
      <c r="G1284" s="17">
        <v>660</v>
      </c>
      <c r="H1284" s="17">
        <v>1100</v>
      </c>
      <c r="I1284" s="8">
        <v>0.4</v>
      </c>
      <c r="J1284" s="8" t="str">
        <f t="shared" si="120"/>
        <v>No</v>
      </c>
      <c r="K1284" s="9">
        <v>3.6</v>
      </c>
      <c r="L1284" s="9">
        <v>4</v>
      </c>
      <c r="M1284" s="9">
        <f>AVERAGEIF(F1284:F2634,F1284,K1284:K2634)</f>
        <v>3.75</v>
      </c>
      <c r="N1284" s="4">
        <v>91</v>
      </c>
      <c r="O1284" s="4">
        <f t="shared" si="121"/>
        <v>7.3642043525458325</v>
      </c>
      <c r="P1284" s="18">
        <f t="shared" si="122"/>
        <v>60060</v>
      </c>
      <c r="Q1284" s="15" t="str" cm="1">
        <f t="array" ref="Q1284">_xlfn.IFS(G1284&lt;200,"&lt;₹200",G1284&lt;=500,"₹200-₹500",G1284&gt;500,"&gt;₹500")</f>
        <v>&gt;₹500</v>
      </c>
      <c r="R1284" t="s">
        <v>11558</v>
      </c>
      <c r="S1284" t="s">
        <v>11562</v>
      </c>
      <c r="T1284" t="s">
        <v>11563</v>
      </c>
    </row>
    <row r="1285" spans="1:20" x14ac:dyDescent="0.25">
      <c r="A1285" t="s">
        <v>12151</v>
      </c>
      <c r="B1285" t="s">
        <v>12152</v>
      </c>
      <c r="C1285" t="s">
        <v>13156</v>
      </c>
      <c r="D1285" t="s">
        <v>13250</v>
      </c>
      <c r="E1285" t="s">
        <v>13263</v>
      </c>
      <c r="F1285" t="s">
        <v>13264</v>
      </c>
      <c r="G1285" s="17">
        <v>1449</v>
      </c>
      <c r="H1285" s="17">
        <v>4999</v>
      </c>
      <c r="I1285" s="8">
        <v>0.71</v>
      </c>
      <c r="J1285" s="8" t="str">
        <f t="shared" si="120"/>
        <v>Yes</v>
      </c>
      <c r="K1285" s="9">
        <v>3.6</v>
      </c>
      <c r="L1285" s="9">
        <v>4</v>
      </c>
      <c r="M1285" s="9">
        <f>AVERAGEIF(F1285:F2635,F1285,K1285:K2635)</f>
        <v>4.05</v>
      </c>
      <c r="N1285" s="4">
        <v>63</v>
      </c>
      <c r="O1285" s="4">
        <f t="shared" si="121"/>
        <v>7.3150288946347422</v>
      </c>
      <c r="P1285" s="18">
        <f t="shared" si="122"/>
        <v>91287</v>
      </c>
      <c r="Q1285" s="15" t="str" cm="1">
        <f t="array" ref="Q1285">_xlfn.IFS(G1285&lt;200,"&lt;₹200",G1285&lt;=500,"₹200-₹500",G1285&gt;500,"&gt;₹500")</f>
        <v>&gt;₹500</v>
      </c>
      <c r="R1285" t="s">
        <v>12153</v>
      </c>
      <c r="S1285" t="s">
        <v>12157</v>
      </c>
      <c r="T1285" t="s">
        <v>12158</v>
      </c>
    </row>
    <row r="1286" spans="1:20" x14ac:dyDescent="0.25">
      <c r="A1286" t="s">
        <v>2085</v>
      </c>
      <c r="B1286" t="s">
        <v>2086</v>
      </c>
      <c r="C1286" t="s">
        <v>13084</v>
      </c>
      <c r="D1286" t="s">
        <v>13085</v>
      </c>
      <c r="E1286" t="s">
        <v>13086</v>
      </c>
      <c r="F1286" t="s">
        <v>13087</v>
      </c>
      <c r="G1286" s="17">
        <v>128.31</v>
      </c>
      <c r="H1286" s="17">
        <v>549</v>
      </c>
      <c r="I1286" s="8">
        <v>0.77</v>
      </c>
      <c r="J1286" s="8" t="str">
        <f t="shared" si="120"/>
        <v>Yes</v>
      </c>
      <c r="K1286" s="9">
        <v>3.9</v>
      </c>
      <c r="L1286" s="9">
        <v>4</v>
      </c>
      <c r="M1286" s="9">
        <f>AVERAGEIF(F1286:F2635,F1286,K1286:K2635)</f>
        <v>4.0636363636363635</v>
      </c>
      <c r="N1286" s="4">
        <v>61</v>
      </c>
      <c r="O1286" s="4">
        <f t="shared" si="121"/>
        <v>7.2836280473247221</v>
      </c>
      <c r="P1286" s="18">
        <f t="shared" si="122"/>
        <v>7826.91</v>
      </c>
      <c r="Q1286" s="15" t="str" cm="1">
        <f t="array" ref="Q1286">_xlfn.IFS(G1286&lt;200,"&lt;₹200",G1286&lt;=500,"₹200-₹500",G1286&gt;500,"&gt;₹500")</f>
        <v>&lt;₹200</v>
      </c>
      <c r="R1286" t="s">
        <v>1716</v>
      </c>
      <c r="S1286" t="s">
        <v>1720</v>
      </c>
      <c r="T1286" t="s">
        <v>1721</v>
      </c>
    </row>
    <row r="1287" spans="1:20" x14ac:dyDescent="0.25">
      <c r="A1287" t="s">
        <v>10690</v>
      </c>
      <c r="B1287" t="s">
        <v>10691</v>
      </c>
      <c r="C1287" t="s">
        <v>13156</v>
      </c>
      <c r="D1287" t="s">
        <v>13247</v>
      </c>
      <c r="E1287" t="s">
        <v>13248</v>
      </c>
      <c r="F1287" t="s">
        <v>13261</v>
      </c>
      <c r="G1287" s="17">
        <v>210</v>
      </c>
      <c r="H1287" s="17">
        <v>699</v>
      </c>
      <c r="I1287" s="8">
        <v>0.7</v>
      </c>
      <c r="J1287" s="8" t="str">
        <f t="shared" si="120"/>
        <v>Yes</v>
      </c>
      <c r="K1287" s="9">
        <v>3.7</v>
      </c>
      <c r="L1287" s="9">
        <v>4</v>
      </c>
      <c r="M1287" s="9">
        <f>AVERAGEIF(F1287:F2636,F1287,K1287:K2636)</f>
        <v>3.9</v>
      </c>
      <c r="N1287" s="4">
        <v>74</v>
      </c>
      <c r="O1287" s="4">
        <f t="shared" si="121"/>
        <v>7.3127389272276302</v>
      </c>
      <c r="P1287" s="18">
        <f t="shared" si="122"/>
        <v>15540</v>
      </c>
      <c r="Q1287" s="15" t="str" cm="1">
        <f t="array" ref="Q1287">_xlfn.IFS(G1287&lt;200,"&lt;₹200",G1287&lt;=500,"₹200-₹500",G1287&gt;500,"&gt;₹500")</f>
        <v>₹200-₹500</v>
      </c>
      <c r="R1287" t="s">
        <v>10692</v>
      </c>
      <c r="S1287" t="s">
        <v>10696</v>
      </c>
      <c r="T1287" t="s">
        <v>10697</v>
      </c>
    </row>
    <row r="1288" spans="1:20" x14ac:dyDescent="0.25">
      <c r="A1288" t="s">
        <v>11836</v>
      </c>
      <c r="B1288" t="s">
        <v>11837</v>
      </c>
      <c r="C1288" t="s">
        <v>13156</v>
      </c>
      <c r="D1288" t="s">
        <v>13250</v>
      </c>
      <c r="E1288" t="s">
        <v>13251</v>
      </c>
      <c r="F1288" t="s">
        <v>13252</v>
      </c>
      <c r="G1288" s="17">
        <v>9495</v>
      </c>
      <c r="H1288" s="17">
        <v>18990</v>
      </c>
      <c r="I1288" s="8">
        <v>0.5</v>
      </c>
      <c r="J1288" s="8" t="str">
        <f t="shared" si="120"/>
        <v>Yes</v>
      </c>
      <c r="K1288" s="9">
        <v>4.2</v>
      </c>
      <c r="L1288" s="9">
        <v>4</v>
      </c>
      <c r="M1288" s="9">
        <f>AVERAGEIF(F1288:F2638,F1288,K1288:K2638)</f>
        <v>3.8375000000000004</v>
      </c>
      <c r="N1288" s="4">
        <v>79</v>
      </c>
      <c r="O1288" s="4">
        <f t="shared" si="121"/>
        <v>7.3031078250815842</v>
      </c>
      <c r="P1288" s="18">
        <f t="shared" si="122"/>
        <v>750105</v>
      </c>
      <c r="Q1288" s="15" t="str" cm="1">
        <f t="array" ref="Q1288">_xlfn.IFS(G1288&lt;200,"&lt;₹200",G1288&lt;=500,"₹200-₹500",G1288&gt;500,"&gt;₹500")</f>
        <v>&gt;₹500</v>
      </c>
      <c r="R1288" t="s">
        <v>11838</v>
      </c>
      <c r="S1288" t="s">
        <v>11842</v>
      </c>
      <c r="T1288" t="s">
        <v>11843</v>
      </c>
    </row>
    <row r="1289" spans="1:20" x14ac:dyDescent="0.25">
      <c r="A1289" t="s">
        <v>1714</v>
      </c>
      <c r="B1289" t="s">
        <v>1715</v>
      </c>
      <c r="C1289" t="s">
        <v>13084</v>
      </c>
      <c r="D1289" t="s">
        <v>13085</v>
      </c>
      <c r="E1289" t="s">
        <v>13086</v>
      </c>
      <c r="F1289" t="s">
        <v>13087</v>
      </c>
      <c r="G1289" s="17">
        <v>139</v>
      </c>
      <c r="H1289" s="17">
        <v>549</v>
      </c>
      <c r="I1289" s="8">
        <v>0.75</v>
      </c>
      <c r="J1289" s="8" t="str">
        <f t="shared" si="120"/>
        <v>Yes</v>
      </c>
      <c r="K1289" s="9">
        <v>3.9</v>
      </c>
      <c r="L1289" s="9">
        <v>4</v>
      </c>
      <c r="M1289" s="9">
        <f>AVERAGEIF(F1289:F2638,F1289,K1289:K2638)</f>
        <v>4.08</v>
      </c>
      <c r="N1289" s="4">
        <v>61</v>
      </c>
      <c r="O1289" s="4">
        <f t="shared" si="121"/>
        <v>7.3129580931528757</v>
      </c>
      <c r="P1289" s="18">
        <f t="shared" si="122"/>
        <v>8479</v>
      </c>
      <c r="Q1289" s="15" t="str" cm="1">
        <f t="array" ref="Q1289">_xlfn.IFS(G1289&lt;200,"&lt;₹200",G1289&lt;=500,"₹200-₹500",G1289&gt;500,"&gt;₹500")</f>
        <v>&lt;₹200</v>
      </c>
      <c r="R1289" t="s">
        <v>1716</v>
      </c>
      <c r="S1289" t="s">
        <v>1720</v>
      </c>
      <c r="T1289" t="s">
        <v>1721</v>
      </c>
    </row>
    <row r="1290" spans="1:20" x14ac:dyDescent="0.25">
      <c r="A1290" t="s">
        <v>4358</v>
      </c>
      <c r="B1290" t="s">
        <v>4359</v>
      </c>
      <c r="C1290" t="s">
        <v>13075</v>
      </c>
      <c r="D1290" t="s">
        <v>13113</v>
      </c>
      <c r="E1290" t="s">
        <v>13114</v>
      </c>
      <c r="F1290" t="s">
        <v>13128</v>
      </c>
      <c r="G1290" s="17">
        <v>209</v>
      </c>
      <c r="H1290" s="17">
        <v>499</v>
      </c>
      <c r="I1290" s="8">
        <v>0.57999999999999996</v>
      </c>
      <c r="J1290" s="8" t="str">
        <f t="shared" si="120"/>
        <v>Yes</v>
      </c>
      <c r="K1290" s="9">
        <v>3.6</v>
      </c>
      <c r="L1290" s="9">
        <v>4</v>
      </c>
      <c r="M1290" s="9">
        <f>AVERAGEIF(F1290:F2639,F1290,K1290:K2639)</f>
        <v>3.6</v>
      </c>
      <c r="N1290" s="4">
        <v>104</v>
      </c>
      <c r="O1290" s="4">
        <f t="shared" si="121"/>
        <v>7.2762814766517776</v>
      </c>
      <c r="P1290" s="18">
        <f t="shared" si="122"/>
        <v>21736</v>
      </c>
      <c r="Q1290" s="15" t="str" cm="1">
        <f t="array" ref="Q1290">_xlfn.IFS(G1290&lt;200,"&lt;₹200",G1290&lt;=500,"₹200-₹500",G1290&gt;500,"&gt;₹500")</f>
        <v>₹200-₹500</v>
      </c>
      <c r="R1290" t="s">
        <v>4360</v>
      </c>
      <c r="S1290" t="s">
        <v>4364</v>
      </c>
      <c r="T1290" t="s">
        <v>4365</v>
      </c>
    </row>
    <row r="1291" spans="1:20" x14ac:dyDescent="0.25">
      <c r="A1291" t="s">
        <v>2309</v>
      </c>
      <c r="B1291" t="s">
        <v>2310</v>
      </c>
      <c r="C1291" t="s">
        <v>13075</v>
      </c>
      <c r="D1291" t="s">
        <v>13091</v>
      </c>
      <c r="E1291" t="s">
        <v>13092</v>
      </c>
      <c r="F1291" t="s">
        <v>13095</v>
      </c>
      <c r="G1291" s="17">
        <v>790</v>
      </c>
      <c r="H1291" s="17">
        <v>1999</v>
      </c>
      <c r="I1291" s="8">
        <v>0.6</v>
      </c>
      <c r="J1291" s="8" t="str">
        <f t="shared" si="120"/>
        <v>Yes</v>
      </c>
      <c r="K1291" s="9">
        <v>3</v>
      </c>
      <c r="L1291" s="9">
        <v>3</v>
      </c>
      <c r="M1291" s="9">
        <f>AVERAGEIF(F1291:F2640,F1291,K1291:K2640)</f>
        <v>3.6</v>
      </c>
      <c r="N1291" s="4">
        <v>103</v>
      </c>
      <c r="O1291" s="4">
        <f t="shared" si="121"/>
        <v>7.2613200214756093</v>
      </c>
      <c r="P1291" s="18">
        <f t="shared" si="122"/>
        <v>81370</v>
      </c>
      <c r="Q1291" s="15" t="str" cm="1">
        <f t="array" ref="Q1291">_xlfn.IFS(G1291&lt;200,"&lt;₹200",G1291&lt;=500,"₹200-₹500",G1291&gt;500,"&gt;₹500")</f>
        <v>&gt;₹500</v>
      </c>
      <c r="R1291" t="s">
        <v>2311</v>
      </c>
      <c r="S1291" t="s">
        <v>2315</v>
      </c>
      <c r="T1291" t="s">
        <v>2316</v>
      </c>
    </row>
    <row r="1292" spans="1:20" x14ac:dyDescent="0.25">
      <c r="A1292" t="s">
        <v>1457</v>
      </c>
      <c r="B1292" t="s">
        <v>1458</v>
      </c>
      <c r="C1292" t="s">
        <v>13084</v>
      </c>
      <c r="D1292" t="s">
        <v>13085</v>
      </c>
      <c r="E1292" t="s">
        <v>13086</v>
      </c>
      <c r="F1292" t="s">
        <v>13087</v>
      </c>
      <c r="G1292" s="17">
        <v>149</v>
      </c>
      <c r="H1292" s="17">
        <v>399</v>
      </c>
      <c r="I1292" s="8">
        <v>0.63</v>
      </c>
      <c r="J1292" s="8" t="str">
        <f t="shared" si="120"/>
        <v>Yes</v>
      </c>
      <c r="K1292" s="9">
        <v>3.9</v>
      </c>
      <c r="L1292" s="9">
        <v>4</v>
      </c>
      <c r="M1292" s="9">
        <f>AVERAGEIF(F1292:F2641,F1292,K1292:K2641)</f>
        <v>4.0999999999999996</v>
      </c>
      <c r="N1292" s="4">
        <v>57</v>
      </c>
      <c r="O1292" s="4">
        <f t="shared" si="121"/>
        <v>7.2300547736080425</v>
      </c>
      <c r="P1292" s="18">
        <f t="shared" si="122"/>
        <v>8493</v>
      </c>
      <c r="Q1292" s="15" t="str" cm="1">
        <f t="array" ref="Q1292">_xlfn.IFS(G1292&lt;200,"&lt;₹200",G1292&lt;=500,"₹200-₹500",G1292&gt;500,"&gt;₹500")</f>
        <v>&lt;₹200</v>
      </c>
      <c r="R1292" t="s">
        <v>1459</v>
      </c>
      <c r="S1292" t="s">
        <v>13031</v>
      </c>
      <c r="T1292" t="s">
        <v>1463</v>
      </c>
    </row>
    <row r="1293" spans="1:20" x14ac:dyDescent="0.25">
      <c r="A1293" t="s">
        <v>10519</v>
      </c>
      <c r="B1293" t="s">
        <v>10520</v>
      </c>
      <c r="C1293" t="s">
        <v>13156</v>
      </c>
      <c r="D1293" t="s">
        <v>13247</v>
      </c>
      <c r="E1293" t="s">
        <v>13254</v>
      </c>
      <c r="F1293" t="s">
        <v>13255</v>
      </c>
      <c r="G1293" s="17">
        <v>499</v>
      </c>
      <c r="H1293" s="17">
        <v>999</v>
      </c>
      <c r="I1293" s="8">
        <v>0.5</v>
      </c>
      <c r="J1293" s="8" t="str">
        <f t="shared" si="120"/>
        <v>Yes</v>
      </c>
      <c r="K1293" s="9">
        <v>4.5999999999999996</v>
      </c>
      <c r="L1293" s="9">
        <v>5</v>
      </c>
      <c r="M1293" s="9">
        <f>AVERAGEIF(F1293:F2642,F1293,K1293:K2642)</f>
        <v>3.7800000000000002</v>
      </c>
      <c r="N1293" s="4">
        <v>79</v>
      </c>
      <c r="O1293" s="4">
        <f t="shared" si="121"/>
        <v>7.1936801508295467</v>
      </c>
      <c r="P1293" s="18">
        <f t="shared" si="122"/>
        <v>39421</v>
      </c>
      <c r="Q1293" s="15" t="str" cm="1">
        <f t="array" ref="Q1293">_xlfn.IFS(G1293&lt;200,"&lt;₹200",G1293&lt;=500,"₹200-₹500",G1293&gt;500,"&gt;₹500")</f>
        <v>₹200-₹500</v>
      </c>
      <c r="R1293" t="s">
        <v>10521</v>
      </c>
      <c r="S1293" t="s">
        <v>10525</v>
      </c>
      <c r="T1293" t="s">
        <v>10526</v>
      </c>
    </row>
    <row r="1294" spans="1:20" x14ac:dyDescent="0.25">
      <c r="A1294" t="s">
        <v>12452</v>
      </c>
      <c r="B1294" t="s">
        <v>12453</v>
      </c>
      <c r="C1294" t="s">
        <v>13156</v>
      </c>
      <c r="D1294" t="s">
        <v>13247</v>
      </c>
      <c r="E1294" t="s">
        <v>13254</v>
      </c>
      <c r="F1294" t="s">
        <v>13255</v>
      </c>
      <c r="G1294" s="17">
        <v>179</v>
      </c>
      <c r="H1294" s="17">
        <v>799</v>
      </c>
      <c r="I1294" s="8">
        <v>0.78</v>
      </c>
      <c r="J1294" s="8" t="str">
        <f t="shared" si="120"/>
        <v>Yes</v>
      </c>
      <c r="K1294" s="9">
        <v>3.6</v>
      </c>
      <c r="L1294" s="9">
        <v>4</v>
      </c>
      <c r="M1294" s="9">
        <f>AVERAGEIF(F1294:F2644,F1294,K1294:K2644)</f>
        <v>3.5749999999999997</v>
      </c>
      <c r="N1294" s="4">
        <v>101</v>
      </c>
      <c r="O1294" s="4">
        <f t="shared" si="121"/>
        <v>7.1807456140488544</v>
      </c>
      <c r="P1294" s="18">
        <f t="shared" si="122"/>
        <v>18079</v>
      </c>
      <c r="Q1294" s="15" t="str" cm="1">
        <f t="array" ref="Q1294">_xlfn.IFS(G1294&lt;200,"&lt;₹200",G1294&lt;=500,"₹200-₹500",G1294&gt;500,"&gt;₹500")</f>
        <v>&lt;₹200</v>
      </c>
      <c r="R1294" t="s">
        <v>12454</v>
      </c>
      <c r="S1294" t="s">
        <v>12458</v>
      </c>
      <c r="T1294" t="s">
        <v>12459</v>
      </c>
    </row>
    <row r="1295" spans="1:20" x14ac:dyDescent="0.25">
      <c r="A1295" t="s">
        <v>12864</v>
      </c>
      <c r="B1295" t="s">
        <v>12865</v>
      </c>
      <c r="C1295" t="s">
        <v>13156</v>
      </c>
      <c r="D1295" t="s">
        <v>13247</v>
      </c>
      <c r="E1295" t="s">
        <v>13287</v>
      </c>
      <c r="F1295" t="s">
        <v>13288</v>
      </c>
      <c r="G1295" s="17">
        <v>199</v>
      </c>
      <c r="H1295" s="17">
        <v>699</v>
      </c>
      <c r="I1295" s="8">
        <v>0.72</v>
      </c>
      <c r="J1295" s="8" t="str">
        <f t="shared" si="120"/>
        <v>Yes</v>
      </c>
      <c r="K1295" s="9">
        <v>2.9</v>
      </c>
      <c r="L1295" s="9">
        <v>3</v>
      </c>
      <c r="M1295" s="9">
        <f>AVERAGEIF(F1295:F2645,F1295,K1295:K2645)</f>
        <v>3.25</v>
      </c>
      <c r="N1295" s="4">
        <v>159</v>
      </c>
      <c r="O1295" s="4">
        <f t="shared" si="121"/>
        <v>7.1633899436317545</v>
      </c>
      <c r="P1295" s="18">
        <f t="shared" si="122"/>
        <v>31641</v>
      </c>
      <c r="Q1295" s="15" t="str" cm="1">
        <f t="array" ref="Q1295">_xlfn.IFS(G1295&lt;200,"&lt;₹200",G1295&lt;=500,"₹200-₹500",G1295&gt;500,"&gt;₹500")</f>
        <v>&lt;₹200</v>
      </c>
      <c r="R1295" t="s">
        <v>12866</v>
      </c>
      <c r="S1295" t="s">
        <v>12870</v>
      </c>
      <c r="T1295" t="s">
        <v>12871</v>
      </c>
    </row>
    <row r="1296" spans="1:20" x14ac:dyDescent="0.25">
      <c r="A1296" t="s">
        <v>11225</v>
      </c>
      <c r="B1296" t="s">
        <v>11226</v>
      </c>
      <c r="C1296" t="s">
        <v>13156</v>
      </c>
      <c r="D1296" t="s">
        <v>13247</v>
      </c>
      <c r="E1296" t="s">
        <v>13248</v>
      </c>
      <c r="F1296" t="s">
        <v>13271</v>
      </c>
      <c r="G1296" s="17">
        <v>499</v>
      </c>
      <c r="H1296" s="17">
        <v>2199</v>
      </c>
      <c r="I1296" s="8">
        <v>0.77</v>
      </c>
      <c r="J1296" s="8" t="str">
        <f t="shared" si="120"/>
        <v>Yes</v>
      </c>
      <c r="K1296" s="9">
        <v>2.8</v>
      </c>
      <c r="L1296" s="9">
        <v>3</v>
      </c>
      <c r="M1296" s="9">
        <f>AVERAGEIF(F1296:F2646,F1296,K1296:K2646)</f>
        <v>3.4999999999999996</v>
      </c>
      <c r="N1296" s="4">
        <v>109</v>
      </c>
      <c r="O1296" s="4">
        <f t="shared" si="121"/>
        <v>7.1448743980537861</v>
      </c>
      <c r="P1296" s="18">
        <f t="shared" si="122"/>
        <v>54391</v>
      </c>
      <c r="Q1296" s="15" t="str" cm="1">
        <f t="array" ref="Q1296">_xlfn.IFS(G1296&lt;200,"&lt;₹200",G1296&lt;=500,"₹200-₹500",G1296&gt;500,"&gt;₹500")</f>
        <v>₹200-₹500</v>
      </c>
      <c r="R1296" t="s">
        <v>11227</v>
      </c>
      <c r="S1296" t="s">
        <v>11231</v>
      </c>
      <c r="T1296" t="s">
        <v>11232</v>
      </c>
    </row>
    <row r="1297" spans="1:20" x14ac:dyDescent="0.25">
      <c r="A1297" t="s">
        <v>3476</v>
      </c>
      <c r="B1297" t="s">
        <v>3477</v>
      </c>
      <c r="C1297" t="s">
        <v>13075</v>
      </c>
      <c r="D1297" t="s">
        <v>13111</v>
      </c>
      <c r="E1297" t="s">
        <v>13112</v>
      </c>
      <c r="F1297" t="s">
        <v>13112</v>
      </c>
      <c r="G1297" s="17">
        <v>3999</v>
      </c>
      <c r="H1297" s="17">
        <v>9999</v>
      </c>
      <c r="I1297" s="8">
        <v>0.6</v>
      </c>
      <c r="J1297" s="8" t="str">
        <f t="shared" si="120"/>
        <v>Yes</v>
      </c>
      <c r="K1297" s="9">
        <v>4.4000000000000004</v>
      </c>
      <c r="L1297" s="9">
        <v>4</v>
      </c>
      <c r="M1297" s="9">
        <f t="shared" ref="M1297:M1304" si="123">AVERAGEIF(F1297:F2646,F1297,K1297:K2646)</f>
        <v>3.8</v>
      </c>
      <c r="N1297" s="4">
        <v>73</v>
      </c>
      <c r="O1297" s="4">
        <f t="shared" si="121"/>
        <v>7.1030805349777095</v>
      </c>
      <c r="P1297" s="18">
        <f t="shared" si="122"/>
        <v>291927</v>
      </c>
      <c r="Q1297" s="15" t="str" cm="1">
        <f t="array" ref="Q1297">_xlfn.IFS(G1297&lt;200,"&lt;₹200",G1297&lt;=500,"₹200-₹500",G1297&gt;500,"&gt;₹500")</f>
        <v>&gt;₹500</v>
      </c>
      <c r="R1297" t="s">
        <v>3478</v>
      </c>
      <c r="S1297" t="s">
        <v>3482</v>
      </c>
      <c r="T1297" t="s">
        <v>3483</v>
      </c>
    </row>
    <row r="1298" spans="1:20" x14ac:dyDescent="0.25">
      <c r="A1298" t="s">
        <v>2432</v>
      </c>
      <c r="B1298" t="s">
        <v>2433</v>
      </c>
      <c r="C1298" t="s">
        <v>13084</v>
      </c>
      <c r="D1298" t="s">
        <v>13085</v>
      </c>
      <c r="E1298" t="s">
        <v>13086</v>
      </c>
      <c r="F1298" t="s">
        <v>13087</v>
      </c>
      <c r="G1298" s="17">
        <v>119</v>
      </c>
      <c r="H1298" s="17">
        <v>299</v>
      </c>
      <c r="I1298" s="8">
        <v>0.6</v>
      </c>
      <c r="J1298" s="8" t="str">
        <f t="shared" si="120"/>
        <v>Yes</v>
      </c>
      <c r="K1298" s="9">
        <v>3.8</v>
      </c>
      <c r="L1298" s="9">
        <v>4</v>
      </c>
      <c r="M1298" s="9">
        <f t="shared" si="123"/>
        <v>4.125</v>
      </c>
      <c r="N1298" s="4">
        <v>51</v>
      </c>
      <c r="O1298" s="4">
        <f t="shared" si="121"/>
        <v>7.0785137924935464</v>
      </c>
      <c r="P1298" s="18">
        <f t="shared" si="122"/>
        <v>6069</v>
      </c>
      <c r="Q1298" s="15" t="str" cm="1">
        <f t="array" ref="Q1298">_xlfn.IFS(G1298&lt;200,"&lt;₹200",G1298&lt;=500,"₹200-₹500",G1298&gt;500,"&gt;₹500")</f>
        <v>&lt;₹200</v>
      </c>
      <c r="R1298" t="s">
        <v>2434</v>
      </c>
      <c r="S1298" t="s">
        <v>2438</v>
      </c>
      <c r="T1298" t="s">
        <v>2439</v>
      </c>
    </row>
    <row r="1299" spans="1:20" x14ac:dyDescent="0.25">
      <c r="A1299" t="s">
        <v>2570</v>
      </c>
      <c r="B1299" t="s">
        <v>2571</v>
      </c>
      <c r="C1299" t="s">
        <v>13075</v>
      </c>
      <c r="D1299" t="s">
        <v>13091</v>
      </c>
      <c r="E1299" t="s">
        <v>13092</v>
      </c>
      <c r="F1299" t="s">
        <v>13087</v>
      </c>
      <c r="G1299" s="17">
        <v>599</v>
      </c>
      <c r="H1299" s="17">
        <v>1999</v>
      </c>
      <c r="I1299" s="8">
        <v>0.7</v>
      </c>
      <c r="J1299" s="8" t="str">
        <f t="shared" si="120"/>
        <v>Yes</v>
      </c>
      <c r="K1299" s="9">
        <v>4.2</v>
      </c>
      <c r="L1299" s="9">
        <v>4</v>
      </c>
      <c r="M1299" s="9">
        <f t="shared" si="123"/>
        <v>4.1714285714285717</v>
      </c>
      <c r="N1299" s="4">
        <v>47</v>
      </c>
      <c r="O1299" s="4">
        <f t="shared" si="121"/>
        <v>7.0131777330524496</v>
      </c>
      <c r="P1299" s="18">
        <f t="shared" si="122"/>
        <v>28153</v>
      </c>
      <c r="Q1299" s="15" t="str" cm="1">
        <f t="array" ref="Q1299">_xlfn.IFS(G1299&lt;200,"&lt;₹200",G1299&lt;=500,"₹200-₹500",G1299&gt;500,"&gt;₹500")</f>
        <v>&gt;₹500</v>
      </c>
      <c r="R1299" t="s">
        <v>2572</v>
      </c>
      <c r="S1299" t="s">
        <v>2576</v>
      </c>
      <c r="T1299" t="s">
        <v>2577</v>
      </c>
    </row>
    <row r="1300" spans="1:20" x14ac:dyDescent="0.25">
      <c r="A1300" t="s">
        <v>9140</v>
      </c>
      <c r="B1300" t="s">
        <v>9141</v>
      </c>
      <c r="C1300" t="s">
        <v>13156</v>
      </c>
      <c r="D1300" t="s">
        <v>13250</v>
      </c>
      <c r="E1300" t="s">
        <v>13251</v>
      </c>
      <c r="F1300" t="s">
        <v>13252</v>
      </c>
      <c r="G1300" s="17">
        <v>799</v>
      </c>
      <c r="H1300" s="17">
        <v>1989</v>
      </c>
      <c r="I1300" s="8">
        <v>0.6</v>
      </c>
      <c r="J1300" s="8" t="str">
        <f t="shared" si="120"/>
        <v>Yes</v>
      </c>
      <c r="K1300" s="9">
        <v>4.3</v>
      </c>
      <c r="L1300" s="9">
        <v>4</v>
      </c>
      <c r="M1300" s="9">
        <f t="shared" si="123"/>
        <v>3.7857142857142856</v>
      </c>
      <c r="N1300" s="4">
        <v>70</v>
      </c>
      <c r="O1300" s="4">
        <f t="shared" si="121"/>
        <v>7.0083351772936417</v>
      </c>
      <c r="P1300" s="18">
        <f t="shared" si="122"/>
        <v>55930</v>
      </c>
      <c r="Q1300" s="15" t="str" cm="1">
        <f t="array" ref="Q1300">_xlfn.IFS(G1300&lt;200,"&lt;₹200",G1300&lt;=500,"₹200-₹500",G1300&gt;500,"&gt;₹500")</f>
        <v>&gt;₹500</v>
      </c>
      <c r="R1300" t="s">
        <v>9142</v>
      </c>
      <c r="S1300" t="s">
        <v>9146</v>
      </c>
      <c r="T1300" t="s">
        <v>9147</v>
      </c>
    </row>
    <row r="1301" spans="1:20" x14ac:dyDescent="0.25">
      <c r="A1301" t="s">
        <v>4501</v>
      </c>
      <c r="B1301" t="s">
        <v>4502</v>
      </c>
      <c r="C1301" t="s">
        <v>13075</v>
      </c>
      <c r="D1301" t="s">
        <v>13111</v>
      </c>
      <c r="E1301" t="s">
        <v>13112</v>
      </c>
      <c r="F1301" t="s">
        <v>13112</v>
      </c>
      <c r="G1301" s="17">
        <v>281</v>
      </c>
      <c r="H1301" s="17">
        <v>1999</v>
      </c>
      <c r="I1301" s="8">
        <v>0.86</v>
      </c>
      <c r="J1301" s="8" t="str">
        <f t="shared" si="120"/>
        <v>Yes</v>
      </c>
      <c r="K1301" s="9">
        <v>2.8</v>
      </c>
      <c r="L1301" s="9">
        <v>3</v>
      </c>
      <c r="M1301" s="9">
        <f t="shared" si="123"/>
        <v>3.6</v>
      </c>
      <c r="N1301" s="4">
        <v>87</v>
      </c>
      <c r="O1301" s="4">
        <f t="shared" si="121"/>
        <v>7.0001376197406078</v>
      </c>
      <c r="P1301" s="18">
        <f t="shared" si="122"/>
        <v>24447</v>
      </c>
      <c r="Q1301" s="15" t="str" cm="1">
        <f t="array" ref="Q1301">_xlfn.IFS(G1301&lt;200,"&lt;₹200",G1301&lt;=500,"₹200-₹500",G1301&gt;500,"&gt;₹500")</f>
        <v>₹200-₹500</v>
      </c>
      <c r="R1301" t="s">
        <v>4503</v>
      </c>
      <c r="S1301" t="s">
        <v>4507</v>
      </c>
      <c r="T1301" t="s">
        <v>4508</v>
      </c>
    </row>
    <row r="1302" spans="1:20" x14ac:dyDescent="0.25">
      <c r="A1302" t="s">
        <v>2541</v>
      </c>
      <c r="B1302" t="s">
        <v>747</v>
      </c>
      <c r="C1302" t="s">
        <v>13075</v>
      </c>
      <c r="D1302" t="s">
        <v>13091</v>
      </c>
      <c r="E1302" t="s">
        <v>13092</v>
      </c>
      <c r="F1302" t="s">
        <v>13095</v>
      </c>
      <c r="G1302" s="17">
        <v>1289</v>
      </c>
      <c r="H1302" s="17">
        <v>2499</v>
      </c>
      <c r="I1302" s="8">
        <v>0.48</v>
      </c>
      <c r="J1302" s="8" t="str">
        <f t="shared" si="120"/>
        <v>No</v>
      </c>
      <c r="K1302" s="9">
        <v>3.3</v>
      </c>
      <c r="L1302" s="9">
        <v>3</v>
      </c>
      <c r="M1302" s="9">
        <f t="shared" si="123"/>
        <v>3.72</v>
      </c>
      <c r="N1302" s="4">
        <v>73</v>
      </c>
      <c r="O1302" s="4">
        <f t="shared" si="121"/>
        <v>6.9535419973992321</v>
      </c>
      <c r="P1302" s="18">
        <f t="shared" si="122"/>
        <v>94097</v>
      </c>
      <c r="Q1302" s="15" t="str" cm="1">
        <f t="array" ref="Q1302">_xlfn.IFS(G1302&lt;200,"&lt;₹200",G1302&lt;=500,"₹200-₹500",G1302&gt;500,"&gt;₹500")</f>
        <v>&gt;₹500</v>
      </c>
      <c r="R1302" t="s">
        <v>2542</v>
      </c>
      <c r="S1302" t="s">
        <v>2546</v>
      </c>
      <c r="T1302" t="s">
        <v>2547</v>
      </c>
    </row>
    <row r="1303" spans="1:20" x14ac:dyDescent="0.25">
      <c r="A1303" t="s">
        <v>6388</v>
      </c>
      <c r="B1303" t="s">
        <v>6389</v>
      </c>
      <c r="C1303" t="s">
        <v>13084</v>
      </c>
      <c r="D1303" t="s">
        <v>13085</v>
      </c>
      <c r="E1303" t="s">
        <v>13141</v>
      </c>
      <c r="F1303" t="s">
        <v>13142</v>
      </c>
      <c r="G1303" s="17">
        <v>499</v>
      </c>
      <c r="H1303" s="17">
        <v>1000</v>
      </c>
      <c r="I1303" s="8">
        <v>0.5</v>
      </c>
      <c r="J1303" s="8" t="str">
        <f t="shared" si="120"/>
        <v>Yes</v>
      </c>
      <c r="K1303" s="9">
        <v>5</v>
      </c>
      <c r="L1303" s="9">
        <v>5</v>
      </c>
      <c r="M1303" s="9">
        <f t="shared" si="123"/>
        <v>5</v>
      </c>
      <c r="N1303" s="4">
        <v>23</v>
      </c>
      <c r="O1303" s="4">
        <f t="shared" si="121"/>
        <v>6.90105620855803</v>
      </c>
      <c r="P1303" s="18">
        <f t="shared" si="122"/>
        <v>11477</v>
      </c>
      <c r="Q1303" s="15" t="str" cm="1">
        <f t="array" ref="Q1303">_xlfn.IFS(G1303&lt;200,"&lt;₹200",G1303&lt;=500,"₹200-₹500",G1303&gt;500,"&gt;₹500")</f>
        <v>₹200-₹500</v>
      </c>
      <c r="R1303" t="s">
        <v>6390</v>
      </c>
      <c r="S1303" t="s">
        <v>6394</v>
      </c>
      <c r="T1303" t="s">
        <v>6395</v>
      </c>
    </row>
    <row r="1304" spans="1:20" x14ac:dyDescent="0.25">
      <c r="A1304" t="s">
        <v>10621</v>
      </c>
      <c r="B1304" t="s">
        <v>10622</v>
      </c>
      <c r="C1304" t="s">
        <v>13156</v>
      </c>
      <c r="D1304" t="s">
        <v>13247</v>
      </c>
      <c r="E1304" t="s">
        <v>13248</v>
      </c>
      <c r="F1304" t="s">
        <v>13261</v>
      </c>
      <c r="G1304" s="17">
        <v>499</v>
      </c>
      <c r="H1304" s="17">
        <v>1299</v>
      </c>
      <c r="I1304" s="8">
        <v>0.62</v>
      </c>
      <c r="J1304" s="8" t="str">
        <f t="shared" si="120"/>
        <v>Yes</v>
      </c>
      <c r="K1304" s="9">
        <v>4.7</v>
      </c>
      <c r="L1304" s="9">
        <v>5</v>
      </c>
      <c r="M1304" s="9">
        <f t="shared" si="123"/>
        <v>3.95</v>
      </c>
      <c r="N1304" s="4">
        <v>54</v>
      </c>
      <c r="O1304" s="4">
        <f t="shared" si="121"/>
        <v>6.8744326235022637</v>
      </c>
      <c r="P1304" s="18">
        <f t="shared" si="122"/>
        <v>26946</v>
      </c>
      <c r="Q1304" s="15" t="str" cm="1">
        <f t="array" ref="Q1304">_xlfn.IFS(G1304&lt;200,"&lt;₹200",G1304&lt;=500,"₹200-₹500",G1304&gt;500,"&gt;₹500")</f>
        <v>₹200-₹500</v>
      </c>
      <c r="R1304" t="s">
        <v>10623</v>
      </c>
      <c r="S1304" t="s">
        <v>10627</v>
      </c>
      <c r="T1304" t="s">
        <v>10628</v>
      </c>
    </row>
    <row r="1305" spans="1:20" x14ac:dyDescent="0.25">
      <c r="A1305" t="s">
        <v>12623</v>
      </c>
      <c r="B1305" t="s">
        <v>12624</v>
      </c>
      <c r="C1305" t="s">
        <v>13156</v>
      </c>
      <c r="D1305" t="s">
        <v>13247</v>
      </c>
      <c r="E1305" t="s">
        <v>13254</v>
      </c>
      <c r="F1305" t="s">
        <v>13255</v>
      </c>
      <c r="G1305" s="17">
        <v>369</v>
      </c>
      <c r="H1305" s="17">
        <v>599</v>
      </c>
      <c r="I1305" s="8">
        <v>0.38</v>
      </c>
      <c r="J1305" s="8" t="str">
        <f t="shared" si="120"/>
        <v>No</v>
      </c>
      <c r="K1305" s="9">
        <v>3.9</v>
      </c>
      <c r="L1305" s="9">
        <v>4</v>
      </c>
      <c r="M1305" s="9">
        <f>AVERAGEIF(F1305:F2655,F1305,K1305:K2655)</f>
        <v>3.5666666666666664</v>
      </c>
      <c r="N1305" s="4">
        <v>82</v>
      </c>
      <c r="O1305" s="4">
        <f t="shared" si="121"/>
        <v>6.8447118628079968</v>
      </c>
      <c r="P1305" s="18">
        <f t="shared" si="122"/>
        <v>30258</v>
      </c>
      <c r="Q1305" s="15" t="str" cm="1">
        <f t="array" ref="Q1305">_xlfn.IFS(G1305&lt;200,"&lt;₹200",G1305&lt;=500,"₹200-₹500",G1305&gt;500,"&gt;₹500")</f>
        <v>₹200-₹500</v>
      </c>
      <c r="R1305" t="s">
        <v>12625</v>
      </c>
      <c r="S1305" t="s">
        <v>12629</v>
      </c>
      <c r="T1305" t="s">
        <v>12630</v>
      </c>
    </row>
    <row r="1306" spans="1:20" x14ac:dyDescent="0.25">
      <c r="A1306" t="s">
        <v>12331</v>
      </c>
      <c r="B1306" t="s">
        <v>12332</v>
      </c>
      <c r="C1306" t="s">
        <v>13156</v>
      </c>
      <c r="D1306" t="s">
        <v>13247</v>
      </c>
      <c r="E1306" t="s">
        <v>13248</v>
      </c>
      <c r="F1306" t="s">
        <v>13271</v>
      </c>
      <c r="G1306" s="17">
        <v>499</v>
      </c>
      <c r="H1306" s="17">
        <v>1299</v>
      </c>
      <c r="I1306" s="8">
        <v>0.62</v>
      </c>
      <c r="J1306" s="8" t="str">
        <f t="shared" si="120"/>
        <v>Yes</v>
      </c>
      <c r="K1306" s="9">
        <v>3.9</v>
      </c>
      <c r="L1306" s="9">
        <v>4</v>
      </c>
      <c r="M1306" s="9">
        <f>AVERAGEIF(F1306:F2656,F1306,K1306:K2656)</f>
        <v>3.7333333333333329</v>
      </c>
      <c r="N1306" s="4">
        <v>65</v>
      </c>
      <c r="O1306" s="4">
        <f t="shared" si="121"/>
        <v>6.7929640260229762</v>
      </c>
      <c r="P1306" s="18">
        <f t="shared" si="122"/>
        <v>32435</v>
      </c>
      <c r="Q1306" s="15" t="str" cm="1">
        <f t="array" ref="Q1306">_xlfn.IFS(G1306&lt;200,"&lt;₹200",G1306&lt;=500,"₹200-₹500",G1306&gt;500,"&gt;₹500")</f>
        <v>₹200-₹500</v>
      </c>
      <c r="R1306" t="s">
        <v>12333</v>
      </c>
      <c r="S1306" t="s">
        <v>12337</v>
      </c>
      <c r="T1306" t="s">
        <v>12338</v>
      </c>
    </row>
    <row r="1307" spans="1:20" x14ac:dyDescent="0.25">
      <c r="A1307" t="s">
        <v>2632</v>
      </c>
      <c r="B1307" t="s">
        <v>2633</v>
      </c>
      <c r="C1307" t="s">
        <v>13084</v>
      </c>
      <c r="D1307" t="s">
        <v>13085</v>
      </c>
      <c r="E1307" t="s">
        <v>13086</v>
      </c>
      <c r="F1307" t="s">
        <v>13087</v>
      </c>
      <c r="G1307" s="17">
        <v>129</v>
      </c>
      <c r="H1307" s="17">
        <v>449</v>
      </c>
      <c r="I1307" s="8">
        <v>0.71</v>
      </c>
      <c r="J1307" s="8" t="str">
        <f t="shared" si="120"/>
        <v>Yes</v>
      </c>
      <c r="K1307" s="9">
        <v>3.7</v>
      </c>
      <c r="L1307" s="9">
        <v>4</v>
      </c>
      <c r="M1307" s="9">
        <f>AVERAGEIF(F1307:F2656,F1307,K1307:K2656)</f>
        <v>4.166666666666667</v>
      </c>
      <c r="N1307" s="4">
        <v>41</v>
      </c>
      <c r="O1307" s="4">
        <f t="shared" si="121"/>
        <v>6.763538709991253</v>
      </c>
      <c r="P1307" s="18">
        <f t="shared" si="122"/>
        <v>5289</v>
      </c>
      <c r="Q1307" s="15" t="str" cm="1">
        <f t="array" ref="Q1307">_xlfn.IFS(G1307&lt;200,"&lt;₹200",G1307&lt;=500,"₹200-₹500",G1307&gt;500,"&gt;₹500")</f>
        <v>&lt;₹200</v>
      </c>
      <c r="R1307" t="s">
        <v>2634</v>
      </c>
      <c r="S1307" t="s">
        <v>2638</v>
      </c>
      <c r="T1307" t="s">
        <v>2639</v>
      </c>
    </row>
    <row r="1308" spans="1:20" x14ac:dyDescent="0.25">
      <c r="A1308" t="s">
        <v>12874</v>
      </c>
      <c r="B1308" t="s">
        <v>12875</v>
      </c>
      <c r="C1308" t="s">
        <v>13156</v>
      </c>
      <c r="D1308" t="s">
        <v>13247</v>
      </c>
      <c r="E1308" t="s">
        <v>13248</v>
      </c>
      <c r="F1308" t="s">
        <v>13318</v>
      </c>
      <c r="G1308" s="17">
        <v>899</v>
      </c>
      <c r="H1308" s="17">
        <v>1999</v>
      </c>
      <c r="I1308" s="8">
        <v>0.55000000000000004</v>
      </c>
      <c r="J1308" s="8" t="str">
        <f t="shared" si="120"/>
        <v>Yes</v>
      </c>
      <c r="K1308" s="9">
        <v>4.2</v>
      </c>
      <c r="L1308" s="9">
        <v>4</v>
      </c>
      <c r="M1308" s="9">
        <f>AVERAGEIF(F1308:F2658,F1308,K1308:K2658)</f>
        <v>4.2</v>
      </c>
      <c r="N1308" s="4">
        <v>39</v>
      </c>
      <c r="O1308" s="4">
        <f t="shared" si="121"/>
        <v>6.728651963577442</v>
      </c>
      <c r="P1308" s="18">
        <f t="shared" si="122"/>
        <v>35061</v>
      </c>
      <c r="Q1308" s="15" t="str" cm="1">
        <f t="array" ref="Q1308">_xlfn.IFS(G1308&lt;200,"&lt;₹200",G1308&lt;=500,"₹200-₹500",G1308&gt;500,"&gt;₹500")</f>
        <v>&gt;₹500</v>
      </c>
      <c r="R1308" t="s">
        <v>12876</v>
      </c>
      <c r="S1308" t="s">
        <v>12880</v>
      </c>
      <c r="T1308" t="s">
        <v>12881</v>
      </c>
    </row>
    <row r="1309" spans="1:20" x14ac:dyDescent="0.25">
      <c r="A1309" t="s">
        <v>11275</v>
      </c>
      <c r="B1309" t="s">
        <v>11276</v>
      </c>
      <c r="C1309" t="s">
        <v>13156</v>
      </c>
      <c r="D1309" t="s">
        <v>13250</v>
      </c>
      <c r="E1309" t="s">
        <v>13251</v>
      </c>
      <c r="F1309" t="s">
        <v>13253</v>
      </c>
      <c r="G1309" s="17">
        <v>2590</v>
      </c>
      <c r="H1309" s="17">
        <v>4200</v>
      </c>
      <c r="I1309" s="8">
        <v>0.38</v>
      </c>
      <c r="J1309" s="8" t="str">
        <f t="shared" si="120"/>
        <v>No</v>
      </c>
      <c r="K1309" s="9">
        <v>4.0999999999999996</v>
      </c>
      <c r="L1309" s="9">
        <v>4</v>
      </c>
      <c r="M1309" s="9">
        <f>AVERAGEIF(F1309:F2659,F1309,K1309:K2659)</f>
        <v>3.7250000000000001</v>
      </c>
      <c r="N1309" s="4">
        <v>63</v>
      </c>
      <c r="O1309" s="4">
        <f t="shared" si="121"/>
        <v>6.72802040308998</v>
      </c>
      <c r="P1309" s="18">
        <f t="shared" si="122"/>
        <v>163170</v>
      </c>
      <c r="Q1309" s="15" t="str" cm="1">
        <f t="array" ref="Q1309">_xlfn.IFS(G1309&lt;200,"&lt;₹200",G1309&lt;=500,"₹200-₹500",G1309&gt;500,"&gt;₹500")</f>
        <v>&gt;₹500</v>
      </c>
      <c r="R1309" t="s">
        <v>11277</v>
      </c>
      <c r="S1309" t="s">
        <v>11281</v>
      </c>
      <c r="T1309" t="s">
        <v>11282</v>
      </c>
    </row>
    <row r="1310" spans="1:20" x14ac:dyDescent="0.25">
      <c r="A1310" t="s">
        <v>12934</v>
      </c>
      <c r="B1310" t="s">
        <v>12935</v>
      </c>
      <c r="C1310" t="s">
        <v>13156</v>
      </c>
      <c r="D1310" t="s">
        <v>13247</v>
      </c>
      <c r="E1310" t="s">
        <v>13248</v>
      </c>
      <c r="F1310" t="s">
        <v>13275</v>
      </c>
      <c r="G1310" s="17">
        <v>498</v>
      </c>
      <c r="H1310" s="17">
        <v>1200</v>
      </c>
      <c r="I1310" s="8">
        <v>0.59</v>
      </c>
      <c r="J1310" s="8" t="str">
        <f t="shared" si="120"/>
        <v>Yes</v>
      </c>
      <c r="K1310" s="9">
        <v>3.2</v>
      </c>
      <c r="L1310" s="9">
        <v>3</v>
      </c>
      <c r="M1310" s="9">
        <f>AVERAGEIF(F1310:F2660,F1310,K1310:K2660)</f>
        <v>3.2</v>
      </c>
      <c r="N1310" s="4">
        <v>113</v>
      </c>
      <c r="O1310" s="4">
        <f t="shared" si="121"/>
        <v>6.5820955242767134</v>
      </c>
      <c r="P1310" s="18">
        <f t="shared" si="122"/>
        <v>56274</v>
      </c>
      <c r="Q1310" s="15" t="str" cm="1">
        <f t="array" ref="Q1310">_xlfn.IFS(G1310&lt;200,"&lt;₹200",G1310&lt;=500,"₹200-₹500",G1310&gt;500,"&gt;₹500")</f>
        <v>₹200-₹500</v>
      </c>
      <c r="R1310" t="s">
        <v>12936</v>
      </c>
      <c r="S1310" t="s">
        <v>12940</v>
      </c>
      <c r="T1310" t="s">
        <v>12941</v>
      </c>
    </row>
    <row r="1311" spans="1:20" x14ac:dyDescent="0.25">
      <c r="A1311" t="s">
        <v>10002</v>
      </c>
      <c r="B1311" t="s">
        <v>10003</v>
      </c>
      <c r="C1311" t="s">
        <v>13156</v>
      </c>
      <c r="D1311" t="s">
        <v>13247</v>
      </c>
      <c r="E1311" t="s">
        <v>13248</v>
      </c>
      <c r="F1311" t="s">
        <v>13276</v>
      </c>
      <c r="G1311" s="17">
        <v>79</v>
      </c>
      <c r="H1311" s="17">
        <v>79</v>
      </c>
      <c r="I1311" s="8">
        <v>0</v>
      </c>
      <c r="J1311" s="8" t="str">
        <f t="shared" si="120"/>
        <v>No</v>
      </c>
      <c r="K1311" s="9">
        <v>4</v>
      </c>
      <c r="L1311" s="9">
        <v>4</v>
      </c>
      <c r="M1311" s="9">
        <f>AVERAGEIF(F1311:F2660,F1311,K1311:K2660)</f>
        <v>3.2999999999999994</v>
      </c>
      <c r="N1311" s="4">
        <v>97</v>
      </c>
      <c r="O1311" s="4">
        <f t="shared" si="121"/>
        <v>6.5710460497852319</v>
      </c>
      <c r="P1311" s="18">
        <f t="shared" si="122"/>
        <v>7663</v>
      </c>
      <c r="Q1311" s="15" t="str" cm="1">
        <f t="array" ref="Q1311">_xlfn.IFS(G1311&lt;200,"&lt;₹200",G1311&lt;=500,"₹200-₹500",G1311&gt;500,"&gt;₹500")</f>
        <v>&lt;₹200</v>
      </c>
      <c r="R1311" t="s">
        <v>10004</v>
      </c>
      <c r="S1311" t="s">
        <v>10008</v>
      </c>
      <c r="T1311" t="s">
        <v>13069</v>
      </c>
    </row>
    <row r="1312" spans="1:20" x14ac:dyDescent="0.25">
      <c r="A1312" t="s">
        <v>11999</v>
      </c>
      <c r="B1312" t="s">
        <v>12000</v>
      </c>
      <c r="C1312" t="s">
        <v>13156</v>
      </c>
      <c r="D1312" t="s">
        <v>13250</v>
      </c>
      <c r="E1312" t="s">
        <v>13251</v>
      </c>
      <c r="F1312" t="s">
        <v>13253</v>
      </c>
      <c r="G1312" s="17">
        <v>1090</v>
      </c>
      <c r="H1312" s="17">
        <v>2999</v>
      </c>
      <c r="I1312" s="8">
        <v>0.64</v>
      </c>
      <c r="J1312" s="8" t="str">
        <f t="shared" si="120"/>
        <v>Yes</v>
      </c>
      <c r="K1312" s="9">
        <v>3.5</v>
      </c>
      <c r="L1312" s="9">
        <v>4</v>
      </c>
      <c r="M1312" s="9">
        <f>AVERAGEIF(F1312:F2662,F1312,K1312:K2662)</f>
        <v>3.6714285714285713</v>
      </c>
      <c r="N1312" s="4">
        <v>57</v>
      </c>
      <c r="O1312" s="4">
        <f t="shared" si="121"/>
        <v>6.4742999192239266</v>
      </c>
      <c r="P1312" s="18">
        <f t="shared" si="122"/>
        <v>62130</v>
      </c>
      <c r="Q1312" s="15" t="str" cm="1">
        <f t="array" ref="Q1312">_xlfn.IFS(G1312&lt;200,"&lt;₹200",G1312&lt;=500,"₹200-₹500",G1312&gt;500,"&gt;₹500")</f>
        <v>&gt;₹500</v>
      </c>
      <c r="R1312" t="s">
        <v>12001</v>
      </c>
      <c r="S1312" t="s">
        <v>12005</v>
      </c>
      <c r="T1312" t="s">
        <v>12006</v>
      </c>
    </row>
    <row r="1313" spans="1:20" x14ac:dyDescent="0.25">
      <c r="A1313" t="s">
        <v>4521</v>
      </c>
      <c r="B1313" t="s">
        <v>4522</v>
      </c>
      <c r="C1313" t="s">
        <v>13075</v>
      </c>
      <c r="D1313" t="s">
        <v>13111</v>
      </c>
      <c r="E1313" t="s">
        <v>13112</v>
      </c>
      <c r="F1313" t="s">
        <v>13112</v>
      </c>
      <c r="G1313" s="17">
        <v>249</v>
      </c>
      <c r="H1313" s="17">
        <v>999</v>
      </c>
      <c r="I1313" s="8">
        <v>0.75</v>
      </c>
      <c r="J1313" s="8" t="str">
        <f t="shared" si="120"/>
        <v>Yes</v>
      </c>
      <c r="K1313" s="9">
        <v>4.5</v>
      </c>
      <c r="L1313" s="9">
        <v>5</v>
      </c>
      <c r="M1313" s="9">
        <f t="shared" ref="M1313:M1322" si="124">AVERAGEIF(F1313:F2662,F1313,K1313:K2662)</f>
        <v>4</v>
      </c>
      <c r="N1313" s="4">
        <v>38</v>
      </c>
      <c r="O1313" s="4">
        <f t="shared" si="121"/>
        <v>6.3642584281059964</v>
      </c>
      <c r="P1313" s="18">
        <f t="shared" si="122"/>
        <v>9462</v>
      </c>
      <c r="Q1313" s="15" t="str" cm="1">
        <f t="array" ref="Q1313">_xlfn.IFS(G1313&lt;200,"&lt;₹200",G1313&lt;=500,"₹200-₹500",G1313&gt;500,"&gt;₹500")</f>
        <v>₹200-₹500</v>
      </c>
      <c r="R1313" t="s">
        <v>4523</v>
      </c>
      <c r="S1313" t="s">
        <v>4527</v>
      </c>
      <c r="T1313" t="s">
        <v>4528</v>
      </c>
    </row>
    <row r="1314" spans="1:20" x14ac:dyDescent="0.25">
      <c r="A1314" t="s">
        <v>10469</v>
      </c>
      <c r="B1314" t="s">
        <v>10470</v>
      </c>
      <c r="C1314" t="s">
        <v>13156</v>
      </c>
      <c r="D1314" t="s">
        <v>13247</v>
      </c>
      <c r="E1314" t="s">
        <v>13248</v>
      </c>
      <c r="F1314" t="s">
        <v>13271</v>
      </c>
      <c r="G1314" s="17">
        <v>499</v>
      </c>
      <c r="H1314" s="17">
        <v>2199</v>
      </c>
      <c r="I1314" s="8">
        <v>0.77</v>
      </c>
      <c r="J1314" s="8" t="str">
        <f t="shared" si="120"/>
        <v>Yes</v>
      </c>
      <c r="K1314" s="9">
        <v>3.7</v>
      </c>
      <c r="L1314" s="9">
        <v>4</v>
      </c>
      <c r="M1314" s="9">
        <f t="shared" si="124"/>
        <v>3.6500000000000004</v>
      </c>
      <c r="N1314" s="4">
        <v>53</v>
      </c>
      <c r="O1314" s="4">
        <f t="shared" si="121"/>
        <v>6.3232372233538356</v>
      </c>
      <c r="P1314" s="18">
        <f t="shared" si="122"/>
        <v>26447</v>
      </c>
      <c r="Q1314" s="15" t="str" cm="1">
        <f t="array" ref="Q1314">_xlfn.IFS(G1314&lt;200,"&lt;₹200",G1314&lt;=500,"₹200-₹500",G1314&gt;500,"&gt;₹500")</f>
        <v>₹200-₹500</v>
      </c>
      <c r="R1314" t="s">
        <v>10471</v>
      </c>
      <c r="S1314" t="s">
        <v>10475</v>
      </c>
      <c r="T1314" t="s">
        <v>10476</v>
      </c>
    </row>
    <row r="1315" spans="1:20" x14ac:dyDescent="0.25">
      <c r="A1315" t="s">
        <v>10194</v>
      </c>
      <c r="B1315" t="s">
        <v>10195</v>
      </c>
      <c r="C1315" t="s">
        <v>13156</v>
      </c>
      <c r="D1315" t="s">
        <v>13250</v>
      </c>
      <c r="E1315" t="s">
        <v>13251</v>
      </c>
      <c r="F1315" t="s">
        <v>13252</v>
      </c>
      <c r="G1315" s="17">
        <v>649</v>
      </c>
      <c r="H1315" s="17">
        <v>999</v>
      </c>
      <c r="I1315" s="8">
        <v>0.35</v>
      </c>
      <c r="J1315" s="8" t="str">
        <f t="shared" si="120"/>
        <v>No</v>
      </c>
      <c r="K1315" s="9">
        <v>3.8</v>
      </c>
      <c r="L1315" s="9">
        <v>4</v>
      </c>
      <c r="M1315" s="9">
        <f t="shared" si="124"/>
        <v>3.6999999999999997</v>
      </c>
      <c r="N1315" s="4">
        <v>49</v>
      </c>
      <c r="O1315" s="4">
        <f t="shared" si="121"/>
        <v>6.2861890160432692</v>
      </c>
      <c r="P1315" s="18">
        <f t="shared" si="122"/>
        <v>31801</v>
      </c>
      <c r="Q1315" s="15" t="str" cm="1">
        <f t="array" ref="Q1315">_xlfn.IFS(G1315&lt;200,"&lt;₹200",G1315&lt;=500,"₹200-₹500",G1315&gt;500,"&gt;₹500")</f>
        <v>&gt;₹500</v>
      </c>
      <c r="R1315" t="s">
        <v>10196</v>
      </c>
      <c r="S1315" t="s">
        <v>10200</v>
      </c>
      <c r="T1315" t="s">
        <v>10201</v>
      </c>
    </row>
    <row r="1316" spans="1:20" x14ac:dyDescent="0.25">
      <c r="A1316" t="s">
        <v>1853</v>
      </c>
      <c r="B1316" t="s">
        <v>1854</v>
      </c>
      <c r="C1316" t="s">
        <v>13075</v>
      </c>
      <c r="D1316" t="s">
        <v>13091</v>
      </c>
      <c r="E1316" t="s">
        <v>13101</v>
      </c>
      <c r="F1316" t="s">
        <v>13101</v>
      </c>
      <c r="G1316" s="17">
        <v>6490</v>
      </c>
      <c r="H1316" s="17">
        <v>9990</v>
      </c>
      <c r="I1316" s="8">
        <v>0.35</v>
      </c>
      <c r="J1316" s="8" t="str">
        <f t="shared" si="120"/>
        <v>No</v>
      </c>
      <c r="K1316" s="9">
        <v>4</v>
      </c>
      <c r="L1316" s="9">
        <v>4</v>
      </c>
      <c r="M1316" s="9">
        <f t="shared" si="124"/>
        <v>4.25</v>
      </c>
      <c r="N1316" s="4">
        <v>27</v>
      </c>
      <c r="O1316" s="4">
        <f t="shared" si="121"/>
        <v>6.1504216332044317</v>
      </c>
      <c r="P1316" s="18">
        <f t="shared" si="122"/>
        <v>175230</v>
      </c>
      <c r="Q1316" s="15" t="str" cm="1">
        <f t="array" ref="Q1316">_xlfn.IFS(G1316&lt;200,"&lt;₹200",G1316&lt;=500,"₹200-₹500",G1316&gt;500,"&gt;₹500")</f>
        <v>&gt;₹500</v>
      </c>
      <c r="R1316" t="s">
        <v>1855</v>
      </c>
      <c r="S1316" t="s">
        <v>1859</v>
      </c>
      <c r="T1316" t="s">
        <v>1860</v>
      </c>
    </row>
    <row r="1317" spans="1:20" x14ac:dyDescent="0.25">
      <c r="A1317" t="s">
        <v>10295</v>
      </c>
      <c r="B1317" t="s">
        <v>10296</v>
      </c>
      <c r="C1317" t="s">
        <v>13156</v>
      </c>
      <c r="D1317" t="s">
        <v>13247</v>
      </c>
      <c r="E1317" t="s">
        <v>13248</v>
      </c>
      <c r="F1317" t="s">
        <v>13261</v>
      </c>
      <c r="G1317" s="17">
        <v>259</v>
      </c>
      <c r="H1317" s="17">
        <v>999</v>
      </c>
      <c r="I1317" s="8">
        <v>0.74</v>
      </c>
      <c r="J1317" s="8" t="str">
        <f t="shared" si="120"/>
        <v>Yes</v>
      </c>
      <c r="K1317" s="9">
        <v>4</v>
      </c>
      <c r="L1317" s="9">
        <v>4</v>
      </c>
      <c r="M1317" s="9">
        <f t="shared" si="124"/>
        <v>3.7000000000000006</v>
      </c>
      <c r="N1317" s="4">
        <v>43</v>
      </c>
      <c r="O1317" s="4">
        <f t="shared" si="121"/>
        <v>6.0807749029988942</v>
      </c>
      <c r="P1317" s="18">
        <f t="shared" si="122"/>
        <v>11137</v>
      </c>
      <c r="Q1317" s="15" t="str" cm="1">
        <f t="array" ref="Q1317">_xlfn.IFS(G1317&lt;200,"&lt;₹200",G1317&lt;=500,"₹200-₹500",G1317&gt;500,"&gt;₹500")</f>
        <v>₹200-₹500</v>
      </c>
      <c r="R1317" t="s">
        <v>10297</v>
      </c>
      <c r="S1317" t="s">
        <v>10301</v>
      </c>
      <c r="T1317" t="s">
        <v>10302</v>
      </c>
    </row>
    <row r="1318" spans="1:20" x14ac:dyDescent="0.25">
      <c r="A1318" t="s">
        <v>1096</v>
      </c>
      <c r="B1318" t="s">
        <v>1097</v>
      </c>
      <c r="C1318" t="s">
        <v>13075</v>
      </c>
      <c r="D1318" t="s">
        <v>13091</v>
      </c>
      <c r="E1318" t="s">
        <v>13092</v>
      </c>
      <c r="F1318" t="s">
        <v>13095</v>
      </c>
      <c r="G1318" s="17">
        <v>1499</v>
      </c>
      <c r="H1318" s="17">
        <v>3999</v>
      </c>
      <c r="I1318" s="8">
        <v>0.63</v>
      </c>
      <c r="J1318" s="8" t="str">
        <f t="shared" si="120"/>
        <v>Yes</v>
      </c>
      <c r="K1318" s="9">
        <v>3.7</v>
      </c>
      <c r="L1318" s="9">
        <v>4</v>
      </c>
      <c r="M1318" s="9">
        <f t="shared" si="124"/>
        <v>3.8250000000000002</v>
      </c>
      <c r="N1318" s="4">
        <v>37</v>
      </c>
      <c r="O1318" s="4">
        <f t="shared" si="121"/>
        <v>6.0426722570592988</v>
      </c>
      <c r="P1318" s="18">
        <f t="shared" si="122"/>
        <v>55463</v>
      </c>
      <c r="Q1318" s="15" t="str" cm="1">
        <f t="array" ref="Q1318">_xlfn.IFS(G1318&lt;200,"&lt;₹200",G1318&lt;=500,"₹200-₹500",G1318&gt;500,"&gt;₹500")</f>
        <v>&gt;₹500</v>
      </c>
      <c r="R1318" t="s">
        <v>1098</v>
      </c>
      <c r="S1318" t="s">
        <v>1102</v>
      </c>
      <c r="T1318" t="s">
        <v>1103</v>
      </c>
    </row>
    <row r="1319" spans="1:20" x14ac:dyDescent="0.25">
      <c r="A1319" t="s">
        <v>2647</v>
      </c>
      <c r="B1319" t="s">
        <v>2648</v>
      </c>
      <c r="C1319" t="s">
        <v>13075</v>
      </c>
      <c r="D1319" t="s">
        <v>13091</v>
      </c>
      <c r="E1319" t="s">
        <v>13092</v>
      </c>
      <c r="F1319" t="s">
        <v>13087</v>
      </c>
      <c r="G1319" s="17">
        <v>185</v>
      </c>
      <c r="H1319" s="17">
        <v>499</v>
      </c>
      <c r="I1319" s="8">
        <v>0.63</v>
      </c>
      <c r="J1319" s="8" t="str">
        <f t="shared" si="120"/>
        <v>Yes</v>
      </c>
      <c r="K1319" s="9">
        <v>4.2</v>
      </c>
      <c r="L1319" s="9">
        <v>4</v>
      </c>
      <c r="M1319" s="9">
        <f t="shared" si="124"/>
        <v>4.26</v>
      </c>
      <c r="N1319" s="4">
        <v>25</v>
      </c>
      <c r="O1319" s="4">
        <f t="shared" si="121"/>
        <v>6.0277864623556843</v>
      </c>
      <c r="P1319" s="18">
        <f t="shared" si="122"/>
        <v>4625</v>
      </c>
      <c r="Q1319" s="15" t="str" cm="1">
        <f t="array" ref="Q1319">_xlfn.IFS(G1319&lt;200,"&lt;₹200",G1319&lt;=500,"₹200-₹500",G1319&gt;500,"&gt;₹500")</f>
        <v>&lt;₹200</v>
      </c>
      <c r="R1319" t="s">
        <v>2649</v>
      </c>
      <c r="S1319" t="s">
        <v>2653</v>
      </c>
      <c r="T1319" t="s">
        <v>2654</v>
      </c>
    </row>
    <row r="1320" spans="1:20" x14ac:dyDescent="0.25">
      <c r="A1320" t="s">
        <v>1413</v>
      </c>
      <c r="B1320" t="s">
        <v>1414</v>
      </c>
      <c r="C1320" t="s">
        <v>13075</v>
      </c>
      <c r="D1320" t="s">
        <v>13091</v>
      </c>
      <c r="E1320" t="s">
        <v>13092</v>
      </c>
      <c r="F1320" t="s">
        <v>13087</v>
      </c>
      <c r="G1320" s="17">
        <v>637</v>
      </c>
      <c r="H1320" s="17">
        <v>1499</v>
      </c>
      <c r="I1320" s="8">
        <v>0.57999999999999996</v>
      </c>
      <c r="J1320" s="8" t="str">
        <f t="shared" si="120"/>
        <v>Yes</v>
      </c>
      <c r="K1320" s="9">
        <v>4.0999999999999996</v>
      </c>
      <c r="L1320" s="9">
        <v>4</v>
      </c>
      <c r="M1320" s="9">
        <f t="shared" si="124"/>
        <v>4.2750000000000004</v>
      </c>
      <c r="N1320" s="4">
        <v>24</v>
      </c>
      <c r="O1320" s="4">
        <f t="shared" si="121"/>
        <v>5.9761935370729615</v>
      </c>
      <c r="P1320" s="18">
        <f t="shared" si="122"/>
        <v>15288</v>
      </c>
      <c r="Q1320" s="15" t="str" cm="1">
        <f t="array" ref="Q1320">_xlfn.IFS(G1320&lt;200,"&lt;₹200",G1320&lt;=500,"₹200-₹500",G1320&gt;500,"&gt;₹500")</f>
        <v>&gt;₹500</v>
      </c>
      <c r="R1320" t="s">
        <v>1415</v>
      </c>
      <c r="S1320" t="s">
        <v>1419</v>
      </c>
      <c r="T1320" t="s">
        <v>1420</v>
      </c>
    </row>
    <row r="1321" spans="1:20" x14ac:dyDescent="0.25">
      <c r="A1321" t="s">
        <v>746</v>
      </c>
      <c r="B1321" t="s">
        <v>747</v>
      </c>
      <c r="C1321" t="s">
        <v>13075</v>
      </c>
      <c r="D1321" t="s">
        <v>13091</v>
      </c>
      <c r="E1321" t="s">
        <v>13092</v>
      </c>
      <c r="F1321" t="s">
        <v>13095</v>
      </c>
      <c r="G1321" s="17">
        <v>1434</v>
      </c>
      <c r="H1321" s="17">
        <v>3999</v>
      </c>
      <c r="I1321" s="8">
        <v>0.64</v>
      </c>
      <c r="J1321" s="8" t="str">
        <f t="shared" si="120"/>
        <v>Yes</v>
      </c>
      <c r="K1321" s="9">
        <v>4</v>
      </c>
      <c r="L1321" s="9">
        <v>4</v>
      </c>
      <c r="M1321" s="9">
        <f t="shared" si="124"/>
        <v>3.8666666666666667</v>
      </c>
      <c r="N1321" s="4">
        <v>32</v>
      </c>
      <c r="O1321" s="4">
        <f t="shared" si="121"/>
        <v>5.8715872341944984</v>
      </c>
      <c r="P1321" s="18">
        <f t="shared" si="122"/>
        <v>45888</v>
      </c>
      <c r="Q1321" s="15" t="str" cm="1">
        <f t="array" ref="Q1321">_xlfn.IFS(G1321&lt;200,"&lt;₹200",G1321&lt;=500,"₹200-₹500",G1321&gt;500,"&gt;₹500")</f>
        <v>&gt;₹500</v>
      </c>
      <c r="R1321" t="s">
        <v>748</v>
      </c>
      <c r="S1321" t="s">
        <v>752</v>
      </c>
      <c r="T1321" t="s">
        <v>753</v>
      </c>
    </row>
    <row r="1322" spans="1:20" x14ac:dyDescent="0.25">
      <c r="A1322" t="s">
        <v>9992</v>
      </c>
      <c r="B1322" t="s">
        <v>9993</v>
      </c>
      <c r="C1322" t="s">
        <v>13156</v>
      </c>
      <c r="D1322" t="s">
        <v>13250</v>
      </c>
      <c r="E1322" t="s">
        <v>13263</v>
      </c>
      <c r="F1322" t="s">
        <v>13264</v>
      </c>
      <c r="G1322" s="17">
        <v>1448</v>
      </c>
      <c r="H1322" s="17">
        <v>2999</v>
      </c>
      <c r="I1322" s="8">
        <v>0.52</v>
      </c>
      <c r="J1322" s="8" t="str">
        <f t="shared" si="120"/>
        <v>Yes</v>
      </c>
      <c r="K1322" s="9">
        <v>4.5</v>
      </c>
      <c r="L1322" s="9">
        <v>5</v>
      </c>
      <c r="M1322" s="9">
        <f t="shared" si="124"/>
        <v>4.5</v>
      </c>
      <c r="N1322" s="4">
        <v>19</v>
      </c>
      <c r="O1322" s="4">
        <f t="shared" si="121"/>
        <v>5.8546349804879156</v>
      </c>
      <c r="P1322" s="18">
        <f t="shared" si="122"/>
        <v>27512</v>
      </c>
      <c r="Q1322" s="15" t="str" cm="1">
        <f t="array" ref="Q1322">_xlfn.IFS(G1322&lt;200,"&lt;₹200",G1322&lt;=500,"₹200-₹500",G1322&gt;500,"&gt;₹500")</f>
        <v>&gt;₹500</v>
      </c>
      <c r="R1322" t="s">
        <v>9994</v>
      </c>
      <c r="S1322" t="s">
        <v>9998</v>
      </c>
      <c r="T1322" t="s">
        <v>9999</v>
      </c>
    </row>
    <row r="1323" spans="1:20" x14ac:dyDescent="0.25">
      <c r="A1323" t="s">
        <v>11447</v>
      </c>
      <c r="B1323" t="s">
        <v>11448</v>
      </c>
      <c r="C1323" t="s">
        <v>13156</v>
      </c>
      <c r="D1323" t="s">
        <v>13247</v>
      </c>
      <c r="E1323" t="s">
        <v>13287</v>
      </c>
      <c r="F1323" t="s">
        <v>13288</v>
      </c>
      <c r="G1323" s="17">
        <v>193</v>
      </c>
      <c r="H1323" s="17">
        <v>399</v>
      </c>
      <c r="I1323" s="8">
        <v>0.52</v>
      </c>
      <c r="J1323" s="8" t="str">
        <f t="shared" si="120"/>
        <v>Yes</v>
      </c>
      <c r="K1323" s="9">
        <v>3.6</v>
      </c>
      <c r="L1323" s="9">
        <v>4</v>
      </c>
      <c r="M1323" s="9">
        <f>AVERAGEIF(F1323:F2673,F1323,K1323:K2673)</f>
        <v>3.6</v>
      </c>
      <c r="N1323" s="4">
        <v>37</v>
      </c>
      <c r="O1323" s="4">
        <f t="shared" si="121"/>
        <v>5.6872209478205162</v>
      </c>
      <c r="P1323" s="18">
        <f t="shared" si="122"/>
        <v>7141</v>
      </c>
      <c r="Q1323" s="15" t="str" cm="1">
        <f t="array" ref="Q1323">_xlfn.IFS(G1323&lt;200,"&lt;₹200",G1323&lt;=500,"₹200-₹500",G1323&gt;500,"&gt;₹500")</f>
        <v>&lt;₹200</v>
      </c>
      <c r="R1323" t="s">
        <v>11449</v>
      </c>
      <c r="S1323" t="s">
        <v>11453</v>
      </c>
      <c r="T1323" t="s">
        <v>11454</v>
      </c>
    </row>
    <row r="1324" spans="1:20" x14ac:dyDescent="0.25">
      <c r="A1324" t="s">
        <v>4054</v>
      </c>
      <c r="B1324" t="s">
        <v>4055</v>
      </c>
      <c r="C1324" t="s">
        <v>13075</v>
      </c>
      <c r="D1324" t="s">
        <v>13111</v>
      </c>
      <c r="E1324" t="s">
        <v>13112</v>
      </c>
      <c r="F1324" t="s">
        <v>13112</v>
      </c>
      <c r="G1324" s="17">
        <v>4499</v>
      </c>
      <c r="H1324" s="17">
        <v>7999</v>
      </c>
      <c r="I1324" s="8">
        <v>0.44</v>
      </c>
      <c r="J1324" s="8" t="str">
        <f t="shared" si="120"/>
        <v>No</v>
      </c>
      <c r="K1324" s="9">
        <v>3.5</v>
      </c>
      <c r="L1324" s="9">
        <v>4</v>
      </c>
      <c r="M1324" s="9">
        <f t="shared" ref="M1324:M1330" si="125">AVERAGEIF(F1324:F2673,F1324,K1324:K2673)</f>
        <v>3.5</v>
      </c>
      <c r="N1324" s="4">
        <v>37</v>
      </c>
      <c r="O1324" s="4">
        <f t="shared" si="121"/>
        <v>5.5292425881588354</v>
      </c>
      <c r="P1324" s="18">
        <f t="shared" si="122"/>
        <v>166463</v>
      </c>
      <c r="Q1324" s="15" t="str" cm="1">
        <f t="array" ref="Q1324">_xlfn.IFS(G1324&lt;200,"&lt;₹200",G1324&lt;=500,"₹200-₹500",G1324&gt;500,"&gt;₹500")</f>
        <v>&gt;₹500</v>
      </c>
      <c r="R1324" t="s">
        <v>4056</v>
      </c>
      <c r="S1324" t="s">
        <v>4060</v>
      </c>
      <c r="T1324" t="s">
        <v>4061</v>
      </c>
    </row>
    <row r="1325" spans="1:20" x14ac:dyDescent="0.25">
      <c r="A1325" t="s">
        <v>7264</v>
      </c>
      <c r="B1325" t="s">
        <v>7265</v>
      </c>
      <c r="C1325" t="s">
        <v>13084</v>
      </c>
      <c r="D1325" t="s">
        <v>13085</v>
      </c>
      <c r="E1325" t="s">
        <v>13141</v>
      </c>
      <c r="F1325" t="s">
        <v>13143</v>
      </c>
      <c r="G1325" s="17">
        <v>175</v>
      </c>
      <c r="H1325" s="17">
        <v>499</v>
      </c>
      <c r="I1325" s="8">
        <v>0.65</v>
      </c>
      <c r="J1325" s="8" t="str">
        <f t="shared" si="120"/>
        <v>Yes</v>
      </c>
      <c r="K1325" s="9">
        <v>4.0999999999999996</v>
      </c>
      <c r="L1325" s="9">
        <v>4</v>
      </c>
      <c r="M1325" s="9">
        <f t="shared" si="125"/>
        <v>4.0999999999999996</v>
      </c>
      <c r="N1325" s="4">
        <v>21</v>
      </c>
      <c r="O1325" s="4">
        <f t="shared" si="121"/>
        <v>5.5039329913710446</v>
      </c>
      <c r="P1325" s="18">
        <f t="shared" si="122"/>
        <v>3675</v>
      </c>
      <c r="Q1325" s="15" t="str" cm="1">
        <f t="array" ref="Q1325">_xlfn.IFS(G1325&lt;200,"&lt;₹200",G1325&lt;=500,"₹200-₹500",G1325&gt;500,"&gt;₹500")</f>
        <v>&lt;₹200</v>
      </c>
      <c r="R1325" t="s">
        <v>7266</v>
      </c>
      <c r="S1325" t="s">
        <v>7270</v>
      </c>
      <c r="T1325" t="s">
        <v>7271</v>
      </c>
    </row>
    <row r="1326" spans="1:20" x14ac:dyDescent="0.25">
      <c r="A1326" t="s">
        <v>10539</v>
      </c>
      <c r="B1326" t="s">
        <v>10540</v>
      </c>
      <c r="C1326" t="s">
        <v>13156</v>
      </c>
      <c r="D1326" t="s">
        <v>13250</v>
      </c>
      <c r="E1326" t="s">
        <v>13251</v>
      </c>
      <c r="F1326" t="s">
        <v>13252</v>
      </c>
      <c r="G1326" s="17">
        <v>1529</v>
      </c>
      <c r="H1326" s="17">
        <v>2999</v>
      </c>
      <c r="I1326" s="8">
        <v>0.49</v>
      </c>
      <c r="J1326" s="8" t="str">
        <f t="shared" si="120"/>
        <v>No</v>
      </c>
      <c r="K1326" s="9">
        <v>3.3</v>
      </c>
      <c r="L1326" s="9">
        <v>3</v>
      </c>
      <c r="M1326" s="9">
        <f t="shared" si="125"/>
        <v>3.6799999999999997</v>
      </c>
      <c r="N1326" s="4">
        <v>29</v>
      </c>
      <c r="O1326" s="4">
        <f t="shared" si="121"/>
        <v>5.4358062173683575</v>
      </c>
      <c r="P1326" s="18">
        <f t="shared" si="122"/>
        <v>44341</v>
      </c>
      <c r="Q1326" s="15" t="str" cm="1">
        <f t="array" ref="Q1326">_xlfn.IFS(G1326&lt;200,"&lt;₹200",G1326&lt;=500,"₹200-₹500",G1326&gt;500,"&gt;₹500")</f>
        <v>&gt;₹500</v>
      </c>
      <c r="R1326" t="s">
        <v>10541</v>
      </c>
      <c r="S1326" t="s">
        <v>10545</v>
      </c>
      <c r="T1326" t="s">
        <v>10546</v>
      </c>
    </row>
    <row r="1327" spans="1:20" x14ac:dyDescent="0.25">
      <c r="A1327" t="s">
        <v>10730</v>
      </c>
      <c r="B1327" t="s">
        <v>10731</v>
      </c>
      <c r="C1327" t="s">
        <v>13156</v>
      </c>
      <c r="D1327" t="s">
        <v>13250</v>
      </c>
      <c r="E1327" t="s">
        <v>13251</v>
      </c>
      <c r="F1327" t="s">
        <v>13252</v>
      </c>
      <c r="G1327" s="17">
        <v>2439</v>
      </c>
      <c r="H1327" s="17">
        <v>2545</v>
      </c>
      <c r="I1327" s="8">
        <v>0.04</v>
      </c>
      <c r="J1327" s="8" t="str">
        <f t="shared" si="120"/>
        <v>No</v>
      </c>
      <c r="K1327" s="9">
        <v>4.0999999999999996</v>
      </c>
      <c r="L1327" s="9">
        <v>4</v>
      </c>
      <c r="M1327" s="9">
        <f t="shared" si="125"/>
        <v>3.7749999999999995</v>
      </c>
      <c r="N1327" s="4">
        <v>25</v>
      </c>
      <c r="O1327" s="4">
        <f t="shared" si="121"/>
        <v>5.3415243885898374</v>
      </c>
      <c r="P1327" s="18">
        <f t="shared" si="122"/>
        <v>60975</v>
      </c>
      <c r="Q1327" s="15" t="str" cm="1">
        <f t="array" ref="Q1327">_xlfn.IFS(G1327&lt;200,"&lt;₹200",G1327&lt;=500,"₹200-₹500",G1327&gt;500,"&gt;₹500")</f>
        <v>&gt;₹500</v>
      </c>
      <c r="R1327" t="s">
        <v>10732</v>
      </c>
      <c r="S1327" t="s">
        <v>10736</v>
      </c>
      <c r="T1327" t="s">
        <v>10737</v>
      </c>
    </row>
    <row r="1328" spans="1:20" x14ac:dyDescent="0.25">
      <c r="A1328" t="s">
        <v>2417</v>
      </c>
      <c r="B1328" t="s">
        <v>2418</v>
      </c>
      <c r="C1328" t="s">
        <v>13075</v>
      </c>
      <c r="D1328" t="s">
        <v>13091</v>
      </c>
      <c r="E1328" t="s">
        <v>13092</v>
      </c>
      <c r="F1328" t="s">
        <v>13095</v>
      </c>
      <c r="G1328" s="17">
        <v>399</v>
      </c>
      <c r="H1328" s="17">
        <v>999</v>
      </c>
      <c r="I1328" s="8">
        <v>0.6</v>
      </c>
      <c r="J1328" s="8" t="str">
        <f t="shared" si="120"/>
        <v>Yes</v>
      </c>
      <c r="K1328" s="9">
        <v>3.3</v>
      </c>
      <c r="L1328" s="9">
        <v>3</v>
      </c>
      <c r="M1328" s="9">
        <f t="shared" si="125"/>
        <v>3.8</v>
      </c>
      <c r="N1328" s="4">
        <v>23</v>
      </c>
      <c r="O1328" s="4">
        <f t="shared" si="121"/>
        <v>5.2448027185041024</v>
      </c>
      <c r="P1328" s="18">
        <f t="shared" si="122"/>
        <v>9177</v>
      </c>
      <c r="Q1328" s="15" t="str" cm="1">
        <f t="array" ref="Q1328">_xlfn.IFS(G1328&lt;200,"&lt;₹200",G1328&lt;=500,"₹200-₹500",G1328&gt;500,"&gt;₹500")</f>
        <v>₹200-₹500</v>
      </c>
      <c r="R1328" t="s">
        <v>2419</v>
      </c>
      <c r="S1328" t="s">
        <v>2423</v>
      </c>
      <c r="T1328" t="s">
        <v>2424</v>
      </c>
    </row>
    <row r="1329" spans="1:20" x14ac:dyDescent="0.25">
      <c r="A1329" t="s">
        <v>10367</v>
      </c>
      <c r="B1329" t="s">
        <v>10368</v>
      </c>
      <c r="C1329" t="s">
        <v>13156</v>
      </c>
      <c r="D1329" t="s">
        <v>13247</v>
      </c>
      <c r="E1329" t="s">
        <v>13248</v>
      </c>
      <c r="F1329" t="s">
        <v>13261</v>
      </c>
      <c r="G1329" s="17">
        <v>279</v>
      </c>
      <c r="H1329" s="17">
        <v>499</v>
      </c>
      <c r="I1329" s="8">
        <v>0.44</v>
      </c>
      <c r="J1329" s="8" t="str">
        <f t="shared" si="120"/>
        <v>No</v>
      </c>
      <c r="K1329" s="9">
        <v>4.8</v>
      </c>
      <c r="L1329" s="9">
        <v>5</v>
      </c>
      <c r="M1329" s="9">
        <f t="shared" si="125"/>
        <v>3.55</v>
      </c>
      <c r="N1329" s="4">
        <v>28</v>
      </c>
      <c r="O1329" s="4">
        <f t="shared" si="121"/>
        <v>5.1915128925412937</v>
      </c>
      <c r="P1329" s="18">
        <f t="shared" si="122"/>
        <v>7812</v>
      </c>
      <c r="Q1329" s="15" t="str" cm="1">
        <f t="array" ref="Q1329">_xlfn.IFS(G1329&lt;200,"&lt;₹200",G1329&lt;=500,"₹200-₹500",G1329&gt;500,"&gt;₹500")</f>
        <v>₹200-₹500</v>
      </c>
      <c r="R1329" t="s">
        <v>10369</v>
      </c>
      <c r="S1329" t="s">
        <v>10373</v>
      </c>
      <c r="T1329" t="s">
        <v>10374</v>
      </c>
    </row>
    <row r="1330" spans="1:20" x14ac:dyDescent="0.25">
      <c r="A1330" t="s">
        <v>4735</v>
      </c>
      <c r="B1330" t="s">
        <v>4736</v>
      </c>
      <c r="C1330" t="s">
        <v>13075</v>
      </c>
      <c r="D1330" t="s">
        <v>13113</v>
      </c>
      <c r="E1330" t="s">
        <v>13114</v>
      </c>
      <c r="F1330" t="s">
        <v>13115</v>
      </c>
      <c r="G1330" s="17">
        <v>219</v>
      </c>
      <c r="H1330" s="17">
        <v>499</v>
      </c>
      <c r="I1330" s="8">
        <v>0.56000000000000005</v>
      </c>
      <c r="J1330" s="8" t="str">
        <f t="shared" si="120"/>
        <v>Yes</v>
      </c>
      <c r="K1330" s="9">
        <v>4.4000000000000004</v>
      </c>
      <c r="L1330" s="9">
        <v>4</v>
      </c>
      <c r="M1330" s="9">
        <f t="shared" si="125"/>
        <v>4.4000000000000004</v>
      </c>
      <c r="N1330" s="4">
        <v>14</v>
      </c>
      <c r="O1330" s="4">
        <f t="shared" si="121"/>
        <v>5.1748015398449985</v>
      </c>
      <c r="P1330" s="18">
        <f t="shared" si="122"/>
        <v>3066</v>
      </c>
      <c r="Q1330" s="15" t="str" cm="1">
        <f t="array" ref="Q1330">_xlfn.IFS(G1330&lt;200,"&lt;₹200",G1330&lt;=500,"₹200-₹500",G1330&gt;500,"&gt;₹500")</f>
        <v>₹200-₹500</v>
      </c>
      <c r="R1330" t="s">
        <v>4737</v>
      </c>
      <c r="S1330" t="s">
        <v>4741</v>
      </c>
      <c r="T1330" t="s">
        <v>4742</v>
      </c>
    </row>
    <row r="1331" spans="1:20" x14ac:dyDescent="0.25">
      <c r="A1331" t="s">
        <v>12834</v>
      </c>
      <c r="B1331" t="s">
        <v>12835</v>
      </c>
      <c r="C1331" t="s">
        <v>13156</v>
      </c>
      <c r="D1331" t="s">
        <v>13250</v>
      </c>
      <c r="E1331" t="s">
        <v>13251</v>
      </c>
      <c r="F1331" t="s">
        <v>13252</v>
      </c>
      <c r="G1331" s="17">
        <v>1149</v>
      </c>
      <c r="H1331" s="17">
        <v>1899</v>
      </c>
      <c r="I1331" s="8">
        <v>0.39</v>
      </c>
      <c r="J1331" s="8" t="str">
        <f t="shared" si="120"/>
        <v>No</v>
      </c>
      <c r="K1331" s="9">
        <v>3.5</v>
      </c>
      <c r="L1331" s="9">
        <v>4</v>
      </c>
      <c r="M1331" s="9">
        <f>AVERAGEIF(F1331:F2681,F1331,K1331:K2681)</f>
        <v>3.6666666666666665</v>
      </c>
      <c r="N1331" s="4">
        <v>24</v>
      </c>
      <c r="O1331" s="4">
        <f t="shared" si="121"/>
        <v>5.1257800317974711</v>
      </c>
      <c r="P1331" s="18">
        <f t="shared" si="122"/>
        <v>27576</v>
      </c>
      <c r="Q1331" s="15" t="str" cm="1">
        <f t="array" ref="Q1331">_xlfn.IFS(G1331&lt;200,"&lt;₹200",G1331&lt;=500,"₹200-₹500",G1331&gt;500,"&gt;₹500")</f>
        <v>&gt;₹500</v>
      </c>
      <c r="R1331" t="s">
        <v>12836</v>
      </c>
      <c r="S1331" t="s">
        <v>12840</v>
      </c>
      <c r="T1331" t="s">
        <v>12841</v>
      </c>
    </row>
    <row r="1332" spans="1:20" x14ac:dyDescent="0.25">
      <c r="A1332" t="s">
        <v>1387</v>
      </c>
      <c r="B1332" t="s">
        <v>1388</v>
      </c>
      <c r="C1332" t="s">
        <v>13075</v>
      </c>
      <c r="D1332" t="s">
        <v>13091</v>
      </c>
      <c r="E1332" t="s">
        <v>13092</v>
      </c>
      <c r="F1332" t="s">
        <v>13095</v>
      </c>
      <c r="G1332" s="17">
        <v>399</v>
      </c>
      <c r="H1332" s="17">
        <v>799</v>
      </c>
      <c r="I1332" s="8">
        <v>0.5</v>
      </c>
      <c r="J1332" s="8" t="str">
        <f t="shared" si="120"/>
        <v>Yes</v>
      </c>
      <c r="K1332" s="9">
        <v>4.3</v>
      </c>
      <c r="L1332" s="9">
        <v>4</v>
      </c>
      <c r="M1332" s="9">
        <f>AVERAGEIF(F1332:F2681,F1332,K1332:K2681)</f>
        <v>4.3</v>
      </c>
      <c r="N1332" s="4">
        <v>12</v>
      </c>
      <c r="O1332" s="4">
        <f t="shared" si="121"/>
        <v>4.7899564149193976</v>
      </c>
      <c r="P1332" s="18">
        <f t="shared" si="122"/>
        <v>4788</v>
      </c>
      <c r="Q1332" s="15" t="str" cm="1">
        <f t="array" ref="Q1332">_xlfn.IFS(G1332&lt;200,"&lt;₹200",G1332&lt;=500,"₹200-₹500",G1332&gt;500,"&gt;₹500")</f>
        <v>₹200-₹500</v>
      </c>
      <c r="R1332" t="s">
        <v>1389</v>
      </c>
      <c r="S1332" t="s">
        <v>1393</v>
      </c>
      <c r="T1332" t="s">
        <v>1394</v>
      </c>
    </row>
    <row r="1333" spans="1:20" x14ac:dyDescent="0.25">
      <c r="A1333" t="s">
        <v>12734</v>
      </c>
      <c r="B1333" t="s">
        <v>12735</v>
      </c>
      <c r="C1333" t="s">
        <v>13156</v>
      </c>
      <c r="D1333" t="s">
        <v>13250</v>
      </c>
      <c r="E1333" t="s">
        <v>13251</v>
      </c>
      <c r="F1333" t="s">
        <v>13253</v>
      </c>
      <c r="G1333" s="17">
        <v>799</v>
      </c>
      <c r="H1333" s="17">
        <v>1199</v>
      </c>
      <c r="I1333" s="8">
        <v>0.33</v>
      </c>
      <c r="J1333" s="8" t="str">
        <f t="shared" si="120"/>
        <v>No</v>
      </c>
      <c r="K1333" s="9">
        <v>4.4000000000000004</v>
      </c>
      <c r="L1333" s="9">
        <v>4</v>
      </c>
      <c r="M1333" s="9">
        <f>AVERAGEIF(F1333:F2683,F1333,K1333:K2683)</f>
        <v>3.6999999999999997</v>
      </c>
      <c r="N1333" s="4">
        <v>17</v>
      </c>
      <c r="O1333" s="4">
        <f t="shared" si="121"/>
        <v>4.6445082688822321</v>
      </c>
      <c r="P1333" s="18">
        <f t="shared" si="122"/>
        <v>13583</v>
      </c>
      <c r="Q1333" s="15" t="str" cm="1">
        <f t="array" ref="Q1333">_xlfn.IFS(G1333&lt;200,"&lt;₹200",G1333&lt;=500,"₹200-₹500",G1333&gt;500,"&gt;₹500")</f>
        <v>&gt;₹500</v>
      </c>
      <c r="R1333" t="s">
        <v>9142</v>
      </c>
      <c r="S1333" t="s">
        <v>12739</v>
      </c>
      <c r="T1333" t="s">
        <v>12740</v>
      </c>
    </row>
    <row r="1334" spans="1:20" x14ac:dyDescent="0.25">
      <c r="A1334" t="s">
        <v>11285</v>
      </c>
      <c r="B1334" t="s">
        <v>11286</v>
      </c>
      <c r="C1334" t="s">
        <v>13156</v>
      </c>
      <c r="D1334" t="s">
        <v>13250</v>
      </c>
      <c r="E1334" t="s">
        <v>13251</v>
      </c>
      <c r="F1334" t="s">
        <v>13253</v>
      </c>
      <c r="G1334" s="17">
        <v>899</v>
      </c>
      <c r="H1334" s="17">
        <v>1599</v>
      </c>
      <c r="I1334" s="8">
        <v>0.44</v>
      </c>
      <c r="J1334" s="8" t="str">
        <f t="shared" si="120"/>
        <v>No</v>
      </c>
      <c r="K1334" s="9">
        <v>3.4</v>
      </c>
      <c r="L1334" s="9">
        <v>3</v>
      </c>
      <c r="M1334" s="9">
        <f>AVERAGEIF(F1334:F2684,F1334,K1334:K2684)</f>
        <v>3.56</v>
      </c>
      <c r="N1334" s="4">
        <v>15</v>
      </c>
      <c r="O1334" s="4">
        <f t="shared" si="121"/>
        <v>4.2866671382550923</v>
      </c>
      <c r="P1334" s="18">
        <f t="shared" si="122"/>
        <v>13485</v>
      </c>
      <c r="Q1334" s="15" t="str" cm="1">
        <f t="array" ref="Q1334">_xlfn.IFS(G1334&lt;200,"&lt;₹200",G1334&lt;=500,"₹200-₹500",G1334&gt;500,"&gt;₹500")</f>
        <v>&gt;₹500</v>
      </c>
      <c r="R1334" t="s">
        <v>11287</v>
      </c>
      <c r="S1334" t="s">
        <v>11291</v>
      </c>
      <c r="T1334" t="s">
        <v>11292</v>
      </c>
    </row>
    <row r="1335" spans="1:20" x14ac:dyDescent="0.25">
      <c r="A1335" t="s">
        <v>11927</v>
      </c>
      <c r="B1335" t="s">
        <v>11928</v>
      </c>
      <c r="C1335" t="s">
        <v>13156</v>
      </c>
      <c r="D1335" t="s">
        <v>13247</v>
      </c>
      <c r="E1335" t="s">
        <v>13248</v>
      </c>
      <c r="F1335" t="s">
        <v>13276</v>
      </c>
      <c r="G1335" s="17">
        <v>161</v>
      </c>
      <c r="H1335" s="17">
        <v>300</v>
      </c>
      <c r="I1335" s="8">
        <v>0.46</v>
      </c>
      <c r="J1335" s="8" t="str">
        <f t="shared" si="120"/>
        <v>No</v>
      </c>
      <c r="K1335" s="9">
        <v>2.6</v>
      </c>
      <c r="L1335" s="9">
        <v>3</v>
      </c>
      <c r="M1335" s="9">
        <f>AVERAGEIF(F1335:F2685,F1335,K1335:K2685)</f>
        <v>2.95</v>
      </c>
      <c r="N1335" s="4">
        <v>24</v>
      </c>
      <c r="O1335" s="4">
        <f t="shared" si="121"/>
        <v>4.1239230255825117</v>
      </c>
      <c r="P1335" s="18">
        <f t="shared" si="122"/>
        <v>3864</v>
      </c>
      <c r="Q1335" s="15" t="str" cm="1">
        <f t="array" ref="Q1335">_xlfn.IFS(G1335&lt;200,"&lt;₹200",G1335&lt;=500,"₹200-₹500",G1335&gt;500,"&gt;₹500")</f>
        <v>&lt;₹200</v>
      </c>
      <c r="R1335" t="s">
        <v>11929</v>
      </c>
      <c r="S1335" t="s">
        <v>11933</v>
      </c>
      <c r="T1335" t="s">
        <v>11934</v>
      </c>
    </row>
    <row r="1336" spans="1:20" x14ac:dyDescent="0.25">
      <c r="A1336" t="s">
        <v>2622</v>
      </c>
      <c r="B1336" t="s">
        <v>2623</v>
      </c>
      <c r="C1336" t="s">
        <v>13075</v>
      </c>
      <c r="D1336" t="s">
        <v>13091</v>
      </c>
      <c r="E1336" t="s">
        <v>13101</v>
      </c>
      <c r="F1336" t="s">
        <v>13101</v>
      </c>
      <c r="G1336" s="17">
        <v>13990</v>
      </c>
      <c r="H1336" s="17">
        <v>28900</v>
      </c>
      <c r="I1336" s="8">
        <v>0.52</v>
      </c>
      <c r="J1336" s="8" t="str">
        <f t="shared" si="120"/>
        <v>Yes</v>
      </c>
      <c r="K1336" s="9">
        <v>4.5</v>
      </c>
      <c r="L1336" s="9">
        <v>5</v>
      </c>
      <c r="M1336" s="9">
        <f>AVERAGEIF(F1336:F2685,F1336,K1336:K2685)</f>
        <v>4.5</v>
      </c>
      <c r="N1336" s="4">
        <v>7</v>
      </c>
      <c r="O1336" s="4">
        <f t="shared" si="121"/>
        <v>4.063904941463746</v>
      </c>
      <c r="P1336" s="18">
        <f t="shared" si="122"/>
        <v>97930</v>
      </c>
      <c r="Q1336" s="15" t="str" cm="1">
        <f t="array" ref="Q1336">_xlfn.IFS(G1336&lt;200,"&lt;₹200",G1336&lt;=500,"₹200-₹500",G1336&gt;500,"&gt;₹500")</f>
        <v>&gt;₹500</v>
      </c>
      <c r="R1336" t="s">
        <v>2624</v>
      </c>
      <c r="S1336" t="s">
        <v>2628</v>
      </c>
      <c r="T1336" t="s">
        <v>2629</v>
      </c>
    </row>
    <row r="1337" spans="1:20" x14ac:dyDescent="0.25">
      <c r="A1337" t="s">
        <v>9932</v>
      </c>
      <c r="B1337" t="s">
        <v>9933</v>
      </c>
      <c r="C1337" t="s">
        <v>13156</v>
      </c>
      <c r="D1337" t="s">
        <v>13250</v>
      </c>
      <c r="E1337" t="s">
        <v>13251</v>
      </c>
      <c r="F1337" t="s">
        <v>13253</v>
      </c>
      <c r="G1337" s="17">
        <v>784</v>
      </c>
      <c r="H1337" s="17">
        <v>1599</v>
      </c>
      <c r="I1337" s="8">
        <v>0.51</v>
      </c>
      <c r="J1337" s="8" t="str">
        <f t="shared" si="120"/>
        <v>Yes</v>
      </c>
      <c r="K1337" s="9">
        <v>4.5</v>
      </c>
      <c r="L1337" s="9">
        <v>5</v>
      </c>
      <c r="M1337" s="9">
        <f>AVERAGEIF(F1337:F2686,F1337,K1337:K2686)</f>
        <v>3.5999999999999996</v>
      </c>
      <c r="N1337" s="4">
        <v>11</v>
      </c>
      <c r="O1337" s="4">
        <f t="shared" si="121"/>
        <v>3.8850524857714492</v>
      </c>
      <c r="P1337" s="18">
        <f t="shared" si="122"/>
        <v>8624</v>
      </c>
      <c r="Q1337" s="15" t="str" cm="1">
        <f t="array" ref="Q1337">_xlfn.IFS(G1337&lt;200,"&lt;₹200",G1337&lt;=500,"₹200-₹500",G1337&gt;500,"&gt;₹500")</f>
        <v>&gt;₹500</v>
      </c>
      <c r="R1337" t="s">
        <v>9934</v>
      </c>
      <c r="S1337" t="s">
        <v>9938</v>
      </c>
      <c r="T1337" t="s">
        <v>9939</v>
      </c>
    </row>
    <row r="1338" spans="1:20" x14ac:dyDescent="0.25">
      <c r="A1338" t="s">
        <v>10580</v>
      </c>
      <c r="B1338" t="s">
        <v>10581</v>
      </c>
      <c r="C1338" t="s">
        <v>13156</v>
      </c>
      <c r="D1338" t="s">
        <v>13247</v>
      </c>
      <c r="E1338" t="s">
        <v>13248</v>
      </c>
      <c r="F1338" t="s">
        <v>13256</v>
      </c>
      <c r="G1338" s="17">
        <v>239</v>
      </c>
      <c r="H1338" s="17">
        <v>239</v>
      </c>
      <c r="I1338" s="8">
        <v>0</v>
      </c>
      <c r="J1338" s="8" t="str">
        <f t="shared" si="120"/>
        <v>No</v>
      </c>
      <c r="K1338" s="9">
        <v>4.3</v>
      </c>
      <c r="L1338" s="9">
        <v>4</v>
      </c>
      <c r="M1338" s="9">
        <f>AVERAGEIF(F1338:F2687,F1338,K1338:K2687)</f>
        <v>4.3</v>
      </c>
      <c r="N1338" s="4">
        <v>7</v>
      </c>
      <c r="O1338" s="4">
        <f t="shared" si="121"/>
        <v>3.883286944065357</v>
      </c>
      <c r="P1338" s="18">
        <f t="shared" si="122"/>
        <v>1673</v>
      </c>
      <c r="Q1338" s="15" t="str" cm="1">
        <f t="array" ref="Q1338">_xlfn.IFS(G1338&lt;200,"&lt;₹200",G1338&lt;=500,"₹200-₹500",G1338&gt;500,"&gt;₹500")</f>
        <v>₹200-₹500</v>
      </c>
      <c r="R1338" t="s">
        <v>10582</v>
      </c>
      <c r="S1338" t="s">
        <v>10586</v>
      </c>
      <c r="T1338" t="s">
        <v>10587</v>
      </c>
    </row>
    <row r="1339" spans="1:20" x14ac:dyDescent="0.25">
      <c r="A1339" t="s">
        <v>9734</v>
      </c>
      <c r="B1339" t="s">
        <v>9735</v>
      </c>
      <c r="C1339" t="s">
        <v>13156</v>
      </c>
      <c r="D1339" t="s">
        <v>13247</v>
      </c>
      <c r="E1339" t="s">
        <v>13248</v>
      </c>
      <c r="F1339" t="s">
        <v>13276</v>
      </c>
      <c r="G1339" s="17">
        <v>199</v>
      </c>
      <c r="H1339" s="17">
        <v>499</v>
      </c>
      <c r="I1339" s="8">
        <v>0.6</v>
      </c>
      <c r="J1339" s="8" t="str">
        <f t="shared" si="120"/>
        <v>Yes</v>
      </c>
      <c r="K1339" s="9">
        <v>3.3</v>
      </c>
      <c r="L1339" s="9">
        <v>3</v>
      </c>
      <c r="M1339" s="9">
        <f>AVERAGEIF(F1339:F2688,F1339,K1339:K2688)</f>
        <v>3.3</v>
      </c>
      <c r="N1339" s="4">
        <v>12</v>
      </c>
      <c r="O1339" s="4">
        <f t="shared" si="121"/>
        <v>3.6760130626125611</v>
      </c>
      <c r="P1339" s="18">
        <f t="shared" si="122"/>
        <v>2388</v>
      </c>
      <c r="Q1339" s="15" t="str" cm="1">
        <f t="array" ref="Q1339">_xlfn.IFS(G1339&lt;200,"&lt;₹200",G1339&lt;=500,"₹200-₹500",G1339&gt;500,"&gt;₹500")</f>
        <v>&lt;₹200</v>
      </c>
      <c r="R1339" t="s">
        <v>9736</v>
      </c>
      <c r="S1339" t="s">
        <v>9740</v>
      </c>
      <c r="T1339" t="s">
        <v>9741</v>
      </c>
    </row>
    <row r="1340" spans="1:20" x14ac:dyDescent="0.25">
      <c r="A1340" t="s">
        <v>1550</v>
      </c>
      <c r="B1340" t="s">
        <v>1551</v>
      </c>
      <c r="C1340" t="s">
        <v>13084</v>
      </c>
      <c r="D1340" t="s">
        <v>13085</v>
      </c>
      <c r="E1340" t="s">
        <v>13086</v>
      </c>
      <c r="F1340" t="s">
        <v>13087</v>
      </c>
      <c r="G1340" s="17">
        <v>399</v>
      </c>
      <c r="H1340" s="17">
        <v>1999</v>
      </c>
      <c r="I1340" s="8">
        <v>0.8</v>
      </c>
      <c r="J1340" s="8" t="str">
        <f t="shared" si="120"/>
        <v>Yes</v>
      </c>
      <c r="K1340" s="9">
        <v>5</v>
      </c>
      <c r="L1340" s="9">
        <v>5</v>
      </c>
      <c r="M1340" s="9">
        <f>AVERAGEIF(F1340:F2689,F1340,K1340:K2689)</f>
        <v>4.333333333333333</v>
      </c>
      <c r="N1340" s="4">
        <v>5</v>
      </c>
      <c r="O1340" s="4">
        <f t="shared" si="121"/>
        <v>3.3719887516624554</v>
      </c>
      <c r="P1340" s="18">
        <f t="shared" si="122"/>
        <v>1995</v>
      </c>
      <c r="Q1340" s="15" t="str" cm="1">
        <f t="array" ref="Q1340">_xlfn.IFS(G1340&lt;200,"&lt;₹200",G1340&lt;=500,"₹200-₹500",G1340&gt;500,"&gt;₹500")</f>
        <v>₹200-₹500</v>
      </c>
      <c r="R1340" t="s">
        <v>1552</v>
      </c>
      <c r="S1340" t="s">
        <v>1556</v>
      </c>
      <c r="T1340" t="s">
        <v>1557</v>
      </c>
    </row>
    <row r="1341" spans="1:20" x14ac:dyDescent="0.25">
      <c r="A1341" t="s">
        <v>11295</v>
      </c>
      <c r="B1341" t="s">
        <v>11296</v>
      </c>
      <c r="C1341" t="s">
        <v>13156</v>
      </c>
      <c r="D1341" t="s">
        <v>13250</v>
      </c>
      <c r="E1341" t="s">
        <v>13251</v>
      </c>
      <c r="F1341" t="s">
        <v>13253</v>
      </c>
      <c r="G1341" s="17">
        <v>998</v>
      </c>
      <c r="H1341" s="17">
        <v>2999</v>
      </c>
      <c r="I1341" s="8">
        <v>0.67</v>
      </c>
      <c r="J1341" s="8" t="str">
        <f t="shared" si="120"/>
        <v>Yes</v>
      </c>
      <c r="K1341" s="9">
        <v>4.5999999999999996</v>
      </c>
      <c r="L1341" s="9">
        <v>5</v>
      </c>
      <c r="M1341" s="9">
        <f>AVERAGEIF(F1341:F2691,F1341,K1341:K2691)</f>
        <v>3.2999999999999994</v>
      </c>
      <c r="N1341" s="4">
        <v>9</v>
      </c>
      <c r="O1341" s="4">
        <f t="shared" si="121"/>
        <v>3.2999999999999994</v>
      </c>
      <c r="P1341" s="18">
        <f t="shared" si="122"/>
        <v>8982</v>
      </c>
      <c r="Q1341" s="15" t="str" cm="1">
        <f t="array" ref="Q1341">_xlfn.IFS(G1341&lt;200,"&lt;₹200",G1341&lt;=500,"₹200-₹500",G1341&gt;500,"&gt;₹500")</f>
        <v>&gt;₹500</v>
      </c>
      <c r="R1341" t="s">
        <v>11297</v>
      </c>
      <c r="S1341" t="s">
        <v>11301</v>
      </c>
      <c r="T1341" t="s">
        <v>11302</v>
      </c>
    </row>
    <row r="1342" spans="1:20" x14ac:dyDescent="0.25">
      <c r="A1342" t="s">
        <v>9559</v>
      </c>
      <c r="B1342" t="s">
        <v>9560</v>
      </c>
      <c r="C1342" t="s">
        <v>13156</v>
      </c>
      <c r="D1342" t="s">
        <v>13247</v>
      </c>
      <c r="E1342" t="s">
        <v>13254</v>
      </c>
      <c r="F1342" t="s">
        <v>13255</v>
      </c>
      <c r="G1342" s="17">
        <v>469</v>
      </c>
      <c r="H1342" s="17">
        <v>1599</v>
      </c>
      <c r="I1342" s="8">
        <v>0.71</v>
      </c>
      <c r="J1342" s="8" t="str">
        <f t="shared" si="120"/>
        <v>Yes</v>
      </c>
      <c r="K1342" s="9">
        <v>3.7</v>
      </c>
      <c r="L1342" s="9">
        <v>4</v>
      </c>
      <c r="M1342" s="9">
        <f>AVERAGEIF(F1342:F2691,F1342,K1342:K2691)</f>
        <v>3.4000000000000004</v>
      </c>
      <c r="N1342" s="4">
        <v>6</v>
      </c>
      <c r="O1342" s="4">
        <f t="shared" si="121"/>
        <v>2.8733333360484736</v>
      </c>
      <c r="P1342" s="18">
        <f t="shared" si="122"/>
        <v>2814</v>
      </c>
      <c r="Q1342" s="15" t="str" cm="1">
        <f t="array" ref="Q1342">_xlfn.IFS(G1342&lt;200,"&lt;₹200",G1342&lt;=500,"₹200-₹500",G1342&gt;500,"&gt;₹500")</f>
        <v>₹200-₹500</v>
      </c>
      <c r="R1342" t="s">
        <v>9561</v>
      </c>
      <c r="S1342" t="s">
        <v>9565</v>
      </c>
      <c r="T1342" t="s">
        <v>9566</v>
      </c>
    </row>
    <row r="1343" spans="1:20" x14ac:dyDescent="0.25">
      <c r="A1343" t="s">
        <v>10789</v>
      </c>
      <c r="B1343" t="s">
        <v>10790</v>
      </c>
      <c r="C1343" t="s">
        <v>13156</v>
      </c>
      <c r="D1343" t="s">
        <v>13247</v>
      </c>
      <c r="E1343" t="s">
        <v>13248</v>
      </c>
      <c r="F1343" t="s">
        <v>13261</v>
      </c>
      <c r="G1343" s="17">
        <v>669</v>
      </c>
      <c r="H1343" s="17">
        <v>1499</v>
      </c>
      <c r="I1343" s="8">
        <v>0.55000000000000004</v>
      </c>
      <c r="J1343" s="8" t="str">
        <f t="shared" si="120"/>
        <v>Yes</v>
      </c>
      <c r="K1343" s="9">
        <v>2.2999999999999998</v>
      </c>
      <c r="L1343" s="9">
        <v>2</v>
      </c>
      <c r="M1343" s="9">
        <f>AVERAGEIF(F1343:F2692,F1343,K1343:K2692)</f>
        <v>2.2999999999999998</v>
      </c>
      <c r="N1343" s="4">
        <v>13</v>
      </c>
      <c r="O1343" s="4">
        <f t="shared" si="121"/>
        <v>2.636094482059947</v>
      </c>
      <c r="P1343" s="18">
        <f t="shared" si="122"/>
        <v>8697</v>
      </c>
      <c r="Q1343" s="15" t="str" cm="1">
        <f t="array" ref="Q1343">_xlfn.IFS(G1343&lt;200,"&lt;₹200",G1343&lt;=500,"₹200-₹500",G1343&gt;500,"&gt;₹500")</f>
        <v>&gt;₹500</v>
      </c>
      <c r="R1343" t="s">
        <v>10791</v>
      </c>
      <c r="S1343" t="s">
        <v>10795</v>
      </c>
      <c r="T1343" t="s">
        <v>10796</v>
      </c>
    </row>
    <row r="1344" spans="1:20" x14ac:dyDescent="0.25">
      <c r="A1344" t="s">
        <v>9039</v>
      </c>
      <c r="B1344" t="s">
        <v>9040</v>
      </c>
      <c r="C1344" t="s">
        <v>13156</v>
      </c>
      <c r="D1344" t="s">
        <v>13250</v>
      </c>
      <c r="E1344" t="s">
        <v>13251</v>
      </c>
      <c r="F1344" t="s">
        <v>13252</v>
      </c>
      <c r="G1344" s="17">
        <v>1099</v>
      </c>
      <c r="H1344" s="17">
        <v>2400</v>
      </c>
      <c r="I1344" s="8">
        <v>0.54</v>
      </c>
      <c r="J1344" s="8" t="str">
        <f t="shared" si="120"/>
        <v>Yes</v>
      </c>
      <c r="K1344" s="9">
        <v>3.8</v>
      </c>
      <c r="L1344" s="9">
        <v>4</v>
      </c>
      <c r="M1344" s="9">
        <f>AVERAGEIF(F1344:F2693,F1344,K1344:K2693)</f>
        <v>3.75</v>
      </c>
      <c r="N1344" s="4">
        <v>4</v>
      </c>
      <c r="O1344" s="4">
        <f t="shared" si="121"/>
        <v>2.6211375162600707</v>
      </c>
      <c r="P1344" s="18">
        <f t="shared" si="122"/>
        <v>4396</v>
      </c>
      <c r="Q1344" s="15" t="str" cm="1">
        <f t="array" ref="Q1344">_xlfn.IFS(G1344&lt;200,"&lt;₹200",G1344&lt;=500,"₹200-₹500",G1344&gt;500,"&gt;₹500")</f>
        <v>&gt;₹500</v>
      </c>
      <c r="R1344" t="s">
        <v>9041</v>
      </c>
      <c r="S1344" t="s">
        <v>9045</v>
      </c>
      <c r="T1344" t="s">
        <v>9046</v>
      </c>
    </row>
    <row r="1345" spans="1:20" x14ac:dyDescent="0.25">
      <c r="A1345" t="s">
        <v>11806</v>
      </c>
      <c r="B1345" t="s">
        <v>11807</v>
      </c>
      <c r="C1345" t="s">
        <v>13156</v>
      </c>
      <c r="D1345" t="s">
        <v>13250</v>
      </c>
      <c r="E1345" t="s">
        <v>13251</v>
      </c>
      <c r="F1345" t="s">
        <v>13252</v>
      </c>
      <c r="G1345" s="17">
        <v>929</v>
      </c>
      <c r="H1345" s="17">
        <v>2199</v>
      </c>
      <c r="I1345" s="8">
        <v>0.57999999999999996</v>
      </c>
      <c r="J1345" s="8" t="str">
        <f t="shared" si="120"/>
        <v>Yes</v>
      </c>
      <c r="K1345" s="9">
        <v>3.7</v>
      </c>
      <c r="L1345" s="9">
        <v>4</v>
      </c>
      <c r="M1345" s="9">
        <f>AVERAGEIF(F1345:F2695,F1345,K1345:K2695)</f>
        <v>3.7</v>
      </c>
      <c r="N1345" s="4">
        <v>4</v>
      </c>
      <c r="O1345" s="4">
        <f t="shared" si="121"/>
        <v>2.5861890160432699</v>
      </c>
      <c r="P1345" s="18">
        <f t="shared" si="122"/>
        <v>3716</v>
      </c>
      <c r="Q1345" s="15" t="str" cm="1">
        <f t="array" ref="Q1345">_xlfn.IFS(G1345&lt;200,"&lt;₹200",G1345&lt;=500,"₹200-₹500",G1345&gt;500,"&gt;₹500")</f>
        <v>&gt;₹500</v>
      </c>
      <c r="R1345" t="s">
        <v>11808</v>
      </c>
      <c r="S1345" t="s">
        <v>11812</v>
      </c>
      <c r="T1345" t="s">
        <v>11813</v>
      </c>
    </row>
    <row r="1346" spans="1:20" x14ac:dyDescent="0.25">
      <c r="A1346" t="s">
        <v>12110</v>
      </c>
      <c r="B1346" t="s">
        <v>12111</v>
      </c>
      <c r="C1346" t="s">
        <v>13156</v>
      </c>
      <c r="D1346" t="s">
        <v>13250</v>
      </c>
      <c r="E1346" t="s">
        <v>13251</v>
      </c>
      <c r="F1346" t="s">
        <v>13253</v>
      </c>
      <c r="G1346" s="17">
        <v>778</v>
      </c>
      <c r="H1346" s="17">
        <v>999</v>
      </c>
      <c r="I1346" s="8">
        <v>0.22</v>
      </c>
      <c r="J1346" s="8" t="str">
        <f t="shared" ref="J1346:J1351" si="126">IF(I1346&gt;=50%,"Yes","No")</f>
        <v>No</v>
      </c>
      <c r="K1346" s="9">
        <v>3.3</v>
      </c>
      <c r="L1346" s="9">
        <v>3</v>
      </c>
      <c r="M1346" s="9">
        <f>AVERAGEIF(F1346:F2696,F1346,K1346:K2696)</f>
        <v>2.65</v>
      </c>
      <c r="N1346" s="4">
        <v>8</v>
      </c>
      <c r="O1346" s="4">
        <f t="shared" ref="O1346:O1351" si="127">M1346*LOG10(N1346+1)</f>
        <v>2.5287426500142107</v>
      </c>
      <c r="P1346" s="18">
        <f t="shared" ref="P1346:P1351" si="128">G1346*N1346</f>
        <v>6224</v>
      </c>
      <c r="Q1346" s="15" t="str" cm="1">
        <f t="array" ref="Q1346">_xlfn.IFS(G1346&lt;200,"&lt;₹200",G1346&lt;=500,"₹200-₹500",G1346&gt;500,"&gt;₹500")</f>
        <v>&gt;₹500</v>
      </c>
      <c r="R1346" t="s">
        <v>12112</v>
      </c>
      <c r="S1346" t="s">
        <v>12116</v>
      </c>
      <c r="T1346" t="s">
        <v>12117</v>
      </c>
    </row>
    <row r="1347" spans="1:20" x14ac:dyDescent="0.25">
      <c r="A1347" t="s">
        <v>12221</v>
      </c>
      <c r="B1347" t="s">
        <v>12222</v>
      </c>
      <c r="C1347" t="s">
        <v>13156</v>
      </c>
      <c r="D1347" t="s">
        <v>13247</v>
      </c>
      <c r="E1347" t="s">
        <v>13248</v>
      </c>
      <c r="F1347" t="s">
        <v>13271</v>
      </c>
      <c r="G1347" s="17">
        <v>649</v>
      </c>
      <c r="H1347" s="17">
        <v>999</v>
      </c>
      <c r="I1347" s="8">
        <v>0.35</v>
      </c>
      <c r="J1347" s="8" t="str">
        <f t="shared" si="126"/>
        <v>No</v>
      </c>
      <c r="K1347" s="9">
        <v>3.6</v>
      </c>
      <c r="L1347" s="9">
        <v>4</v>
      </c>
      <c r="M1347" s="9">
        <f>AVERAGEIF(F1347:F2697,F1347,K1347:K2697)</f>
        <v>3.6</v>
      </c>
      <c r="N1347" s="4">
        <v>4</v>
      </c>
      <c r="O1347" s="4">
        <f t="shared" si="127"/>
        <v>2.5162920156096678</v>
      </c>
      <c r="P1347" s="18">
        <f t="shared" si="128"/>
        <v>2596</v>
      </c>
      <c r="Q1347" s="15" t="str" cm="1">
        <f t="array" ref="Q1347">_xlfn.IFS(G1347&lt;200,"&lt;₹200",G1347&lt;=500,"₹200-₹500",G1347&gt;500,"&gt;₹500")</f>
        <v>&gt;₹500</v>
      </c>
      <c r="R1347" t="s">
        <v>12223</v>
      </c>
      <c r="S1347" t="s">
        <v>12227</v>
      </c>
      <c r="T1347" t="s">
        <v>12228</v>
      </c>
    </row>
    <row r="1348" spans="1:20" x14ac:dyDescent="0.25">
      <c r="A1348" t="s">
        <v>12964</v>
      </c>
      <c r="B1348" t="s">
        <v>12965</v>
      </c>
      <c r="C1348" t="s">
        <v>13156</v>
      </c>
      <c r="D1348" t="s">
        <v>13247</v>
      </c>
      <c r="E1348" t="s">
        <v>13254</v>
      </c>
      <c r="F1348" t="s">
        <v>13255</v>
      </c>
      <c r="G1348" s="17">
        <v>199</v>
      </c>
      <c r="H1348" s="17">
        <v>999</v>
      </c>
      <c r="I1348" s="8">
        <v>0.8</v>
      </c>
      <c r="J1348" s="8" t="str">
        <f t="shared" si="126"/>
        <v>Yes</v>
      </c>
      <c r="K1348" s="9">
        <v>3.1</v>
      </c>
      <c r="L1348" s="9">
        <v>3</v>
      </c>
      <c r="M1348" s="9">
        <f>AVERAGEIF(F1348:F2698,F1348,K1348:K2698)</f>
        <v>3.1</v>
      </c>
      <c r="N1348" s="4">
        <v>2</v>
      </c>
      <c r="O1348" s="4">
        <f t="shared" si="127"/>
        <v>1.4790758896309535</v>
      </c>
      <c r="P1348" s="18">
        <f t="shared" si="128"/>
        <v>398</v>
      </c>
      <c r="Q1348" s="15" t="str" cm="1">
        <f t="array" ref="Q1348">_xlfn.IFS(G1348&lt;200,"&lt;₹200",G1348&lt;=500,"₹200-₹500",G1348&gt;500,"&gt;₹500")</f>
        <v>&lt;₹200</v>
      </c>
      <c r="R1348" t="s">
        <v>12966</v>
      </c>
      <c r="S1348" t="s">
        <v>12970</v>
      </c>
      <c r="T1348" t="s">
        <v>12971</v>
      </c>
    </row>
    <row r="1349" spans="1:20" x14ac:dyDescent="0.25">
      <c r="A1349" t="s">
        <v>11457</v>
      </c>
      <c r="B1349" t="s">
        <v>11458</v>
      </c>
      <c r="C1349" t="s">
        <v>13156</v>
      </c>
      <c r="D1349" t="s">
        <v>13250</v>
      </c>
      <c r="E1349" t="s">
        <v>13251</v>
      </c>
      <c r="F1349" t="s">
        <v>13253</v>
      </c>
      <c r="G1349" s="17">
        <v>1299</v>
      </c>
      <c r="H1349" s="17">
        <v>2495</v>
      </c>
      <c r="I1349" s="8">
        <v>0.48</v>
      </c>
      <c r="J1349" s="8" t="str">
        <f t="shared" si="126"/>
        <v>No</v>
      </c>
      <c r="K1349" s="9">
        <v>2</v>
      </c>
      <c r="L1349" s="9">
        <v>2</v>
      </c>
      <c r="M1349" s="9">
        <f>AVERAGEIF(F1349:F2699,F1349,K1349:K2699)</f>
        <v>2</v>
      </c>
      <c r="N1349" s="4">
        <v>2</v>
      </c>
      <c r="O1349" s="4">
        <f t="shared" si="127"/>
        <v>0.95424250943932487</v>
      </c>
      <c r="P1349" s="18">
        <f t="shared" si="128"/>
        <v>2598</v>
      </c>
      <c r="Q1349" s="15" t="str" cm="1">
        <f t="array" ref="Q1349">_xlfn.IFS(G1349&lt;200,"&lt;₹200",G1349&lt;=500,"₹200-₹500",G1349&gt;500,"&gt;₹500")</f>
        <v>&gt;₹500</v>
      </c>
      <c r="R1349" t="s">
        <v>11459</v>
      </c>
      <c r="S1349" t="s">
        <v>11463</v>
      </c>
      <c r="T1349" t="s">
        <v>11464</v>
      </c>
    </row>
    <row r="1350" spans="1:20" x14ac:dyDescent="0.25">
      <c r="A1350" t="s">
        <v>2477</v>
      </c>
      <c r="B1350" t="s">
        <v>2478</v>
      </c>
      <c r="C1350" t="s">
        <v>13084</v>
      </c>
      <c r="D1350" t="s">
        <v>13085</v>
      </c>
      <c r="E1350" t="s">
        <v>13086</v>
      </c>
      <c r="F1350" t="s">
        <v>13087</v>
      </c>
      <c r="G1350" s="17">
        <v>199</v>
      </c>
      <c r="H1350" s="17">
        <v>999</v>
      </c>
      <c r="I1350" s="8">
        <v>0.8</v>
      </c>
      <c r="J1350" s="8" t="str">
        <f t="shared" si="126"/>
        <v>Yes</v>
      </c>
      <c r="K1350" s="9">
        <v>3</v>
      </c>
      <c r="L1350" s="9">
        <v>3</v>
      </c>
      <c r="M1350" s="9">
        <f>AVERAGEIF(F1350:F2699,F1350,K1350:K2699)</f>
        <v>4</v>
      </c>
      <c r="N1350" s="4">
        <v>0</v>
      </c>
      <c r="O1350" s="4">
        <f t="shared" si="127"/>
        <v>0</v>
      </c>
      <c r="P1350" s="18">
        <f t="shared" si="128"/>
        <v>0</v>
      </c>
      <c r="Q1350" s="15" t="str" cm="1">
        <f t="array" ref="Q1350">_xlfn.IFS(G1350&lt;200,"&lt;₹200",G1350&lt;=500,"₹200-₹500",G1350&gt;500,"&gt;₹500")</f>
        <v>&lt;₹200</v>
      </c>
      <c r="R1350" t="s">
        <v>2479</v>
      </c>
      <c r="S1350" t="s">
        <v>2483</v>
      </c>
      <c r="T1350" t="s">
        <v>2484</v>
      </c>
    </row>
    <row r="1351" spans="1:20" x14ac:dyDescent="0.25">
      <c r="A1351" t="s">
        <v>2861</v>
      </c>
      <c r="B1351" t="s">
        <v>2862</v>
      </c>
      <c r="C1351" t="s">
        <v>13084</v>
      </c>
      <c r="D1351" t="s">
        <v>13085</v>
      </c>
      <c r="E1351" t="s">
        <v>13086</v>
      </c>
      <c r="F1351" t="s">
        <v>13087</v>
      </c>
      <c r="G1351" s="17">
        <v>249</v>
      </c>
      <c r="H1351" s="17">
        <v>999</v>
      </c>
      <c r="I1351" s="8">
        <v>0.75</v>
      </c>
      <c r="J1351" s="8" t="str">
        <f t="shared" si="126"/>
        <v>Yes</v>
      </c>
      <c r="K1351" s="9">
        <v>5</v>
      </c>
      <c r="L1351" s="9">
        <v>5</v>
      </c>
      <c r="M1351" s="9">
        <f>AVERAGEIF(F1351:F2700,F1351,K1351:K2700)</f>
        <v>5</v>
      </c>
      <c r="N1351" s="4">
        <v>0</v>
      </c>
      <c r="O1351" s="4">
        <f t="shared" si="127"/>
        <v>0</v>
      </c>
      <c r="P1351" s="18">
        <f t="shared" si="128"/>
        <v>0</v>
      </c>
      <c r="Q1351" s="15" t="str" cm="1">
        <f t="array" ref="Q1351">_xlfn.IFS(G1351&lt;200,"&lt;₹200",G1351&lt;=500,"₹200-₹500",G1351&gt;500,"&gt;₹500")</f>
        <v>₹200-₹500</v>
      </c>
      <c r="R1351" t="s">
        <v>2863</v>
      </c>
      <c r="S1351" t="s">
        <v>2867</v>
      </c>
      <c r="T1351" t="s">
        <v>2868</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87007-65AD-451C-9EA2-12AB8D53483D}">
  <sheetPr>
    <tabColor theme="6"/>
  </sheetPr>
  <dimension ref="A1:K77"/>
  <sheetViews>
    <sheetView zoomScale="85" zoomScaleNormal="85" workbookViewId="0">
      <selection activeCell="I56" sqref="I56:J64"/>
    </sheetView>
  </sheetViews>
  <sheetFormatPr defaultRowHeight="15.75" x14ac:dyDescent="0.25"/>
  <cols>
    <col min="1" max="1" width="22.125" customWidth="1"/>
    <col min="2" max="2" width="43.125" customWidth="1"/>
    <col min="3" max="3" width="10.5" customWidth="1"/>
    <col min="4" max="4" width="12.875" customWidth="1"/>
    <col min="5" max="5" width="21.5" bestFit="1" customWidth="1"/>
    <col min="6" max="6" width="28.125" customWidth="1"/>
    <col min="7" max="7" width="36.625" customWidth="1"/>
    <col min="9" max="9" width="26.75" customWidth="1"/>
    <col min="10" max="10" width="39.25" customWidth="1"/>
    <col min="11" max="11" width="18.125" bestFit="1" customWidth="1"/>
  </cols>
  <sheetData>
    <row r="1" spans="1:10" x14ac:dyDescent="0.25">
      <c r="A1" s="22" t="s">
        <v>13344</v>
      </c>
      <c r="B1" s="22"/>
      <c r="C1" s="22"/>
      <c r="D1" s="22"/>
      <c r="E1" s="22"/>
      <c r="F1" s="22"/>
      <c r="G1" s="22"/>
      <c r="H1" s="22"/>
      <c r="I1" s="22"/>
      <c r="J1" s="22"/>
    </row>
    <row r="2" spans="1:10" x14ac:dyDescent="0.25">
      <c r="A2" s="22"/>
      <c r="B2" s="22"/>
      <c r="C2" s="22"/>
      <c r="D2" s="22"/>
      <c r="E2" s="22"/>
      <c r="F2" s="22"/>
      <c r="G2" s="22"/>
      <c r="H2" s="22"/>
      <c r="I2" s="22"/>
      <c r="J2" s="22"/>
    </row>
    <row r="3" spans="1:10" ht="15.75" customHeight="1" x14ac:dyDescent="0.25">
      <c r="A3" s="23" t="s">
        <v>13366</v>
      </c>
      <c r="B3" s="23"/>
      <c r="C3" s="19"/>
      <c r="D3" s="19"/>
      <c r="E3" s="19"/>
    </row>
    <row r="4" spans="1:10" x14ac:dyDescent="0.25">
      <c r="A4" s="19"/>
      <c r="B4" s="19"/>
      <c r="C4" s="19"/>
      <c r="D4" s="19"/>
      <c r="E4" s="19"/>
    </row>
    <row r="6" spans="1:10" x14ac:dyDescent="0.25">
      <c r="A6" s="20" t="s">
        <v>13372</v>
      </c>
      <c r="B6" s="20"/>
      <c r="E6" s="20" t="s">
        <v>13347</v>
      </c>
      <c r="F6" s="20"/>
      <c r="I6" s="20" t="s">
        <v>13348</v>
      </c>
      <c r="J6" s="20"/>
    </row>
    <row r="7" spans="1:10" x14ac:dyDescent="0.25">
      <c r="A7" s="10" t="s">
        <v>13076</v>
      </c>
      <c r="B7" t="s">
        <v>13079</v>
      </c>
      <c r="E7" s="10" t="s">
        <v>13076</v>
      </c>
      <c r="F7" t="s">
        <v>13080</v>
      </c>
      <c r="I7" s="10" t="s">
        <v>13076</v>
      </c>
      <c r="J7" t="s">
        <v>13338</v>
      </c>
    </row>
    <row r="8" spans="1:10" x14ac:dyDescent="0.25">
      <c r="A8" s="11" t="s">
        <v>13291</v>
      </c>
      <c r="B8" s="1">
        <v>0.42</v>
      </c>
      <c r="E8" s="11" t="s">
        <v>13291</v>
      </c>
      <c r="F8" s="12">
        <v>1</v>
      </c>
      <c r="I8" s="11" t="s">
        <v>13291</v>
      </c>
      <c r="J8" s="12">
        <v>1118</v>
      </c>
    </row>
    <row r="9" spans="1:10" x14ac:dyDescent="0.25">
      <c r="A9" s="11" t="s">
        <v>13084</v>
      </c>
      <c r="B9" s="1">
        <v>0.53224000000000038</v>
      </c>
      <c r="E9" s="11" t="s">
        <v>13084</v>
      </c>
      <c r="F9" s="12">
        <v>375</v>
      </c>
      <c r="I9" s="11" t="s">
        <v>13084</v>
      </c>
      <c r="J9" s="12">
        <v>6335177</v>
      </c>
    </row>
    <row r="10" spans="1:10" x14ac:dyDescent="0.25">
      <c r="A10" s="11" t="s">
        <v>13075</v>
      </c>
      <c r="B10" s="1">
        <v>0.49906122448979573</v>
      </c>
      <c r="E10" s="11" t="s">
        <v>13075</v>
      </c>
      <c r="F10" s="12">
        <v>490</v>
      </c>
      <c r="I10" s="11" t="s">
        <v>13075</v>
      </c>
      <c r="J10" s="12">
        <v>14208406</v>
      </c>
    </row>
    <row r="11" spans="1:10" x14ac:dyDescent="0.25">
      <c r="A11" s="11" t="s">
        <v>13306</v>
      </c>
      <c r="B11" s="1">
        <v>0.53</v>
      </c>
      <c r="E11" s="11" t="s">
        <v>13306</v>
      </c>
      <c r="F11" s="12">
        <v>1</v>
      </c>
      <c r="I11" s="11" t="s">
        <v>13306</v>
      </c>
      <c r="J11" s="12">
        <v>3663</v>
      </c>
    </row>
    <row r="12" spans="1:10" x14ac:dyDescent="0.25">
      <c r="A12" s="11" t="s">
        <v>13156</v>
      </c>
      <c r="B12" s="1">
        <v>0.40174496644295349</v>
      </c>
      <c r="E12" s="11" t="s">
        <v>13156</v>
      </c>
      <c r="F12" s="12">
        <v>447</v>
      </c>
      <c r="I12" s="11" t="s">
        <v>13156</v>
      </c>
      <c r="J12" s="12">
        <v>2990077</v>
      </c>
    </row>
    <row r="13" spans="1:10" x14ac:dyDescent="0.25">
      <c r="A13" s="11" t="s">
        <v>13208</v>
      </c>
      <c r="B13" s="1">
        <v>0.57499999999999996</v>
      </c>
      <c r="E13" s="11" t="s">
        <v>13208</v>
      </c>
      <c r="F13" s="12">
        <v>2</v>
      </c>
      <c r="I13" s="11" t="s">
        <v>13208</v>
      </c>
      <c r="J13" s="12">
        <v>8566</v>
      </c>
    </row>
    <row r="14" spans="1:10" x14ac:dyDescent="0.25">
      <c r="A14" s="11" t="s">
        <v>13147</v>
      </c>
      <c r="B14" s="1">
        <v>0.45999999999999996</v>
      </c>
      <c r="E14" s="11" t="s">
        <v>13147</v>
      </c>
      <c r="F14" s="12">
        <v>2</v>
      </c>
      <c r="I14" s="11" t="s">
        <v>13147</v>
      </c>
      <c r="J14" s="12">
        <v>88882</v>
      </c>
    </row>
    <row r="15" spans="1:10" x14ac:dyDescent="0.25">
      <c r="A15" s="11" t="s">
        <v>13152</v>
      </c>
      <c r="B15" s="1">
        <v>0.12354838709677422</v>
      </c>
      <c r="E15" s="11" t="s">
        <v>13152</v>
      </c>
      <c r="F15" s="12">
        <v>31</v>
      </c>
      <c r="I15" s="11" t="s">
        <v>13152</v>
      </c>
      <c r="J15" s="12">
        <v>149675</v>
      </c>
    </row>
    <row r="16" spans="1:10" x14ac:dyDescent="0.25">
      <c r="A16" s="11" t="s">
        <v>13228</v>
      </c>
      <c r="B16" s="1">
        <v>0</v>
      </c>
      <c r="E16" s="11" t="s">
        <v>13228</v>
      </c>
      <c r="F16" s="12">
        <v>1</v>
      </c>
      <c r="I16" s="11" t="s">
        <v>13228</v>
      </c>
      <c r="J16" s="12">
        <v>15867</v>
      </c>
    </row>
    <row r="17" spans="1:10" x14ac:dyDescent="0.25">
      <c r="A17" s="11" t="s">
        <v>13077</v>
      </c>
      <c r="B17" s="1"/>
      <c r="E17" s="11" t="s">
        <v>13077</v>
      </c>
      <c r="F17" s="12"/>
      <c r="I17" s="11" t="s">
        <v>13077</v>
      </c>
      <c r="J17" s="12"/>
    </row>
    <row r="18" spans="1:10" x14ac:dyDescent="0.25">
      <c r="A18" s="11" t="s">
        <v>13078</v>
      </c>
      <c r="B18" s="1">
        <v>0.4670814814814811</v>
      </c>
      <c r="E18" s="11" t="s">
        <v>13078</v>
      </c>
      <c r="F18" s="12">
        <v>1350</v>
      </c>
      <c r="I18" s="11" t="s">
        <v>13078</v>
      </c>
      <c r="J18" s="12">
        <v>23801431</v>
      </c>
    </row>
    <row r="21" spans="1:10" x14ac:dyDescent="0.25">
      <c r="A21" s="20" t="s">
        <v>13349</v>
      </c>
      <c r="B21" s="20"/>
      <c r="E21" s="20" t="s">
        <v>13350</v>
      </c>
      <c r="F21" s="20"/>
      <c r="G21" s="20"/>
      <c r="I21" s="20" t="s">
        <v>13351</v>
      </c>
      <c r="J21" s="20"/>
    </row>
    <row r="22" spans="1:10" x14ac:dyDescent="0.25">
      <c r="A22" s="10" t="s">
        <v>13076</v>
      </c>
      <c r="B22" t="s">
        <v>13335</v>
      </c>
      <c r="E22" s="10" t="s">
        <v>13076</v>
      </c>
      <c r="F22" t="s">
        <v>13336</v>
      </c>
      <c r="G22" t="s">
        <v>13337</v>
      </c>
      <c r="I22" s="10" t="s">
        <v>13076</v>
      </c>
      <c r="J22" t="s">
        <v>13338</v>
      </c>
    </row>
    <row r="23" spans="1:10" x14ac:dyDescent="0.25">
      <c r="A23" s="11" t="s">
        <v>13321</v>
      </c>
      <c r="B23" s="12">
        <v>4.5</v>
      </c>
      <c r="E23" s="11" t="s">
        <v>13291</v>
      </c>
      <c r="F23" s="13">
        <v>4000</v>
      </c>
      <c r="G23" s="13">
        <v>2339</v>
      </c>
      <c r="I23" s="11" t="s">
        <v>13087</v>
      </c>
      <c r="J23" s="12">
        <v>3875615</v>
      </c>
    </row>
    <row r="24" spans="1:10" x14ac:dyDescent="0.25">
      <c r="A24" s="11" t="s">
        <v>13185</v>
      </c>
      <c r="B24" s="12">
        <v>4.5</v>
      </c>
      <c r="E24" s="11" t="s">
        <v>13084</v>
      </c>
      <c r="F24" s="13">
        <v>1857.7456533333336</v>
      </c>
      <c r="G24" s="13">
        <v>947.48895999999991</v>
      </c>
      <c r="I24" s="11" t="s">
        <v>13124</v>
      </c>
      <c r="J24" s="12">
        <v>4012352</v>
      </c>
    </row>
    <row r="25" spans="1:10" x14ac:dyDescent="0.25">
      <c r="A25" s="11" t="s">
        <v>13234</v>
      </c>
      <c r="B25" s="12">
        <v>4.5</v>
      </c>
      <c r="E25" s="11" t="s">
        <v>13075</v>
      </c>
      <c r="F25" s="13">
        <v>10418.083673469388</v>
      </c>
      <c r="G25" s="13">
        <v>6225.8693877551023</v>
      </c>
      <c r="I25" s="11" t="s">
        <v>13120</v>
      </c>
      <c r="J25" s="12">
        <v>873670</v>
      </c>
    </row>
    <row r="26" spans="1:10" x14ac:dyDescent="0.25">
      <c r="A26" s="11" t="s">
        <v>13106</v>
      </c>
      <c r="B26" s="12">
        <v>4.5</v>
      </c>
      <c r="E26" s="11" t="s">
        <v>13306</v>
      </c>
      <c r="F26" s="13">
        <v>1900</v>
      </c>
      <c r="G26" s="13">
        <v>899</v>
      </c>
      <c r="I26" s="11" t="s">
        <v>13118</v>
      </c>
      <c r="J26" s="12">
        <v>2493269</v>
      </c>
    </row>
    <row r="27" spans="1:10" x14ac:dyDescent="0.25">
      <c r="A27" s="11" t="s">
        <v>13202</v>
      </c>
      <c r="B27" s="12">
        <v>4.5</v>
      </c>
      <c r="E27" s="11" t="s">
        <v>13156</v>
      </c>
      <c r="F27" s="13">
        <v>4165.7941834451904</v>
      </c>
      <c r="G27" s="13">
        <v>2331.133803131991</v>
      </c>
      <c r="I27" s="11" t="s">
        <v>13112</v>
      </c>
      <c r="J27" s="12">
        <v>1227958</v>
      </c>
    </row>
    <row r="28" spans="1:10" x14ac:dyDescent="0.25">
      <c r="A28" s="11" t="s">
        <v>13239</v>
      </c>
      <c r="B28" s="12">
        <v>4.5</v>
      </c>
      <c r="E28" s="11" t="s">
        <v>13208</v>
      </c>
      <c r="F28" s="13">
        <v>799</v>
      </c>
      <c r="G28" s="13">
        <v>337</v>
      </c>
      <c r="I28" s="11" t="s">
        <v>13078</v>
      </c>
      <c r="J28" s="12">
        <v>12482864</v>
      </c>
    </row>
    <row r="29" spans="1:10" x14ac:dyDescent="0.25">
      <c r="A29" s="11" t="s">
        <v>13240</v>
      </c>
      <c r="B29" s="12">
        <v>4.5999999999999996</v>
      </c>
      <c r="E29" s="11" t="s">
        <v>13147</v>
      </c>
      <c r="F29" s="13">
        <v>1347</v>
      </c>
      <c r="G29" s="13">
        <v>638</v>
      </c>
    </row>
    <row r="30" spans="1:10" x14ac:dyDescent="0.25">
      <c r="A30" s="11" t="s">
        <v>13082</v>
      </c>
      <c r="B30" s="12">
        <v>4.5</v>
      </c>
      <c r="E30" s="11" t="s">
        <v>13152</v>
      </c>
      <c r="F30" s="13">
        <v>397.19354838709677</v>
      </c>
      <c r="G30" s="13">
        <v>301.58064516129031</v>
      </c>
    </row>
    <row r="31" spans="1:10" x14ac:dyDescent="0.25">
      <c r="A31" s="11" t="s">
        <v>13078</v>
      </c>
      <c r="B31" s="12">
        <v>4.5125000000000002</v>
      </c>
      <c r="E31" s="11" t="s">
        <v>13228</v>
      </c>
      <c r="F31" s="13">
        <v>150</v>
      </c>
      <c r="G31" s="13">
        <v>150</v>
      </c>
    </row>
    <row r="32" spans="1:10" x14ac:dyDescent="0.25">
      <c r="E32" s="11" t="s">
        <v>13077</v>
      </c>
      <c r="F32" s="13"/>
      <c r="G32" s="13"/>
    </row>
    <row r="33" spans="1:10" x14ac:dyDescent="0.25">
      <c r="E33" s="11" t="s">
        <v>13078</v>
      </c>
      <c r="F33" s="13">
        <v>5693.5411999999997</v>
      </c>
      <c r="G33" s="13">
        <v>3305.6949407407405</v>
      </c>
    </row>
    <row r="35" spans="1:10" x14ac:dyDescent="0.25">
      <c r="A35" s="20" t="s">
        <v>13352</v>
      </c>
      <c r="B35" s="20"/>
    </row>
    <row r="36" spans="1:10" x14ac:dyDescent="0.25">
      <c r="B36" s="5">
        <f>COUNTIF('amazon cleaned'!I:I,"&gt;=50%")</f>
        <v>662</v>
      </c>
    </row>
    <row r="37" spans="1:10" x14ac:dyDescent="0.25">
      <c r="B37" s="5"/>
    </row>
    <row r="39" spans="1:10" x14ac:dyDescent="0.25">
      <c r="A39" s="20" t="s">
        <v>13353</v>
      </c>
      <c r="B39" s="20"/>
      <c r="E39" s="20" t="s">
        <v>13354</v>
      </c>
      <c r="F39" s="20"/>
      <c r="I39" s="20" t="s">
        <v>13356</v>
      </c>
      <c r="J39" s="20"/>
    </row>
    <row r="40" spans="1:10" x14ac:dyDescent="0.25">
      <c r="A40" s="10" t="s">
        <v>13076</v>
      </c>
      <c r="B40" t="s">
        <v>13080</v>
      </c>
      <c r="E40" s="10" t="s">
        <v>13076</v>
      </c>
      <c r="F40" t="s">
        <v>13342</v>
      </c>
      <c r="I40" s="10" t="s">
        <v>13076</v>
      </c>
      <c r="J40" t="s">
        <v>13080</v>
      </c>
    </row>
    <row r="41" spans="1:10" x14ac:dyDescent="0.25">
      <c r="A41" s="11">
        <v>2</v>
      </c>
      <c r="B41" s="12">
        <v>2</v>
      </c>
      <c r="E41" s="11" t="s">
        <v>13291</v>
      </c>
      <c r="F41" s="13">
        <v>2615002</v>
      </c>
      <c r="I41" s="11" t="s">
        <v>13077</v>
      </c>
      <c r="J41" s="12"/>
    </row>
    <row r="42" spans="1:10" x14ac:dyDescent="0.25">
      <c r="A42" s="11">
        <v>3</v>
      </c>
      <c r="B42" s="12">
        <v>39</v>
      </c>
      <c r="E42" s="11" t="s">
        <v>13084</v>
      </c>
      <c r="F42" s="13">
        <v>5955036900.329999</v>
      </c>
      <c r="I42" s="11" t="s">
        <v>13363</v>
      </c>
      <c r="J42" s="12">
        <v>342</v>
      </c>
    </row>
    <row r="43" spans="1:10" x14ac:dyDescent="0.25">
      <c r="A43" s="11">
        <v>4</v>
      </c>
      <c r="B43" s="12">
        <v>1213</v>
      </c>
      <c r="E43" s="11" t="s">
        <v>13075</v>
      </c>
      <c r="F43" s="13">
        <v>56620575045</v>
      </c>
      <c r="I43" s="11" t="s">
        <v>13364</v>
      </c>
      <c r="J43" s="12">
        <v>849</v>
      </c>
    </row>
    <row r="44" spans="1:10" x14ac:dyDescent="0.25">
      <c r="A44" s="11">
        <v>5</v>
      </c>
      <c r="B44" s="12">
        <v>96</v>
      </c>
      <c r="E44" s="11" t="s">
        <v>13306</v>
      </c>
      <c r="F44" s="13">
        <v>3293037</v>
      </c>
      <c r="I44" s="11" t="s">
        <v>13365</v>
      </c>
      <c r="J44" s="12">
        <v>159</v>
      </c>
    </row>
    <row r="45" spans="1:10" x14ac:dyDescent="0.25">
      <c r="A45" s="11" t="s">
        <v>13077</v>
      </c>
      <c r="B45" s="12"/>
      <c r="E45" s="11" t="s">
        <v>13156</v>
      </c>
      <c r="F45" s="13">
        <v>6262253967.7999992</v>
      </c>
      <c r="I45" s="11" t="s">
        <v>13078</v>
      </c>
      <c r="J45" s="12">
        <v>1350</v>
      </c>
    </row>
    <row r="46" spans="1:10" x14ac:dyDescent="0.25">
      <c r="A46" s="11" t="s">
        <v>13078</v>
      </c>
      <c r="B46" s="12">
        <v>1350</v>
      </c>
      <c r="E46" s="11" t="s">
        <v>13208</v>
      </c>
      <c r="F46" s="13">
        <v>2587190</v>
      </c>
    </row>
    <row r="47" spans="1:10" x14ac:dyDescent="0.25">
      <c r="E47" s="11" t="s">
        <v>13147</v>
      </c>
      <c r="F47" s="13">
        <v>64458076</v>
      </c>
    </row>
    <row r="48" spans="1:10" x14ac:dyDescent="0.25">
      <c r="E48" s="11" t="s">
        <v>13152</v>
      </c>
      <c r="F48" s="13">
        <v>45786730</v>
      </c>
    </row>
    <row r="49" spans="1:11" x14ac:dyDescent="0.25">
      <c r="E49" s="11" t="s">
        <v>13228</v>
      </c>
      <c r="F49" s="13">
        <v>2380050</v>
      </c>
    </row>
    <row r="50" spans="1:11" x14ac:dyDescent="0.25">
      <c r="E50" s="11" t="s">
        <v>13077</v>
      </c>
      <c r="F50" s="13"/>
    </row>
    <row r="51" spans="1:11" x14ac:dyDescent="0.25">
      <c r="E51" s="11" t="s">
        <v>13078</v>
      </c>
      <c r="F51" s="13">
        <v>68958985998.130005</v>
      </c>
    </row>
    <row r="56" spans="1:11" x14ac:dyDescent="0.25">
      <c r="A56" s="20" t="s">
        <v>13355</v>
      </c>
      <c r="B56" s="20"/>
      <c r="C56" s="20"/>
      <c r="D56" s="34"/>
      <c r="F56" s="20" t="s">
        <v>13346</v>
      </c>
      <c r="G56" s="20"/>
      <c r="I56" s="20" t="s">
        <v>13360</v>
      </c>
      <c r="J56" s="20"/>
    </row>
    <row r="57" spans="1:11" x14ac:dyDescent="0.25">
      <c r="G57" s="5">
        <f>COUNTIF('amazon cleaned'!N:N,"&lt;1000")</f>
        <v>309</v>
      </c>
      <c r="I57" s="21" t="s">
        <v>13361</v>
      </c>
      <c r="J57" s="21"/>
    </row>
    <row r="58" spans="1:11" x14ac:dyDescent="0.25">
      <c r="I58" s="10" t="s">
        <v>13076</v>
      </c>
      <c r="J58" t="s">
        <v>13362</v>
      </c>
    </row>
    <row r="59" spans="1:11" x14ac:dyDescent="0.25">
      <c r="I59" s="11" t="s">
        <v>13087</v>
      </c>
      <c r="J59" s="12">
        <v>23.45514378118013</v>
      </c>
    </row>
    <row r="60" spans="1:11" x14ac:dyDescent="0.25">
      <c r="I60" s="11" t="s">
        <v>13259</v>
      </c>
      <c r="J60" s="12">
        <v>22.272307044614447</v>
      </c>
    </row>
    <row r="61" spans="1:11" x14ac:dyDescent="0.25">
      <c r="I61" s="11" t="s">
        <v>13120</v>
      </c>
      <c r="J61" s="12">
        <v>23.159736316145356</v>
      </c>
      <c r="K61" s="16"/>
    </row>
    <row r="62" spans="1:11" x14ac:dyDescent="0.25">
      <c r="F62" s="20" t="s">
        <v>13358</v>
      </c>
      <c r="G62" s="20"/>
      <c r="I62" s="11" t="s">
        <v>13140</v>
      </c>
      <c r="J62" s="12">
        <v>23.018068396277695</v>
      </c>
      <c r="K62" s="16"/>
    </row>
    <row r="63" spans="1:11" x14ac:dyDescent="0.25">
      <c r="F63" s="10" t="s">
        <v>13076</v>
      </c>
      <c r="G63" t="s">
        <v>13357</v>
      </c>
      <c r="I63" s="11" t="s">
        <v>13118</v>
      </c>
      <c r="J63" s="12">
        <v>22.536486989071296</v>
      </c>
      <c r="K63" s="16"/>
    </row>
    <row r="64" spans="1:11" x14ac:dyDescent="0.25">
      <c r="F64" s="11" t="s">
        <v>13084</v>
      </c>
      <c r="G64" s="1">
        <v>0.94</v>
      </c>
      <c r="I64" s="11" t="s">
        <v>13078</v>
      </c>
      <c r="J64" s="12">
        <v>23.45514378118013</v>
      </c>
      <c r="K64" s="16"/>
    </row>
    <row r="65" spans="1:11" x14ac:dyDescent="0.25">
      <c r="F65" s="11" t="s">
        <v>13075</v>
      </c>
      <c r="G65" s="1">
        <v>0.91</v>
      </c>
      <c r="K65" s="16"/>
    </row>
    <row r="66" spans="1:11" x14ac:dyDescent="0.25">
      <c r="F66" s="11" t="s">
        <v>13156</v>
      </c>
      <c r="G66" s="1">
        <v>0.9</v>
      </c>
    </row>
    <row r="67" spans="1:11" x14ac:dyDescent="0.25">
      <c r="F67" s="11" t="s">
        <v>13147</v>
      </c>
      <c r="G67" s="1">
        <v>0.6</v>
      </c>
    </row>
    <row r="68" spans="1:11" x14ac:dyDescent="0.25">
      <c r="F68" s="11" t="s">
        <v>13152</v>
      </c>
      <c r="G68" s="1">
        <v>0.75</v>
      </c>
    </row>
    <row r="69" spans="1:11" x14ac:dyDescent="0.25">
      <c r="F69" s="11" t="s">
        <v>13078</v>
      </c>
      <c r="G69" s="1">
        <v>0.94</v>
      </c>
    </row>
    <row r="76" spans="1:11" x14ac:dyDescent="0.25">
      <c r="A76" s="20" t="s">
        <v>13345</v>
      </c>
      <c r="B76" s="20"/>
    </row>
    <row r="77" spans="1:11" x14ac:dyDescent="0.25">
      <c r="B77" s="5">
        <f>CORREL('amazon cleaned'!K:K,'amazon cleaned'!I:I)</f>
        <v>-0.16179898715256932</v>
      </c>
    </row>
  </sheetData>
  <mergeCells count="18">
    <mergeCell ref="A35:B35"/>
    <mergeCell ref="A39:B39"/>
    <mergeCell ref="E39:F39"/>
    <mergeCell ref="A1:J2"/>
    <mergeCell ref="A3:B3"/>
    <mergeCell ref="A6:B6"/>
    <mergeCell ref="E6:F6"/>
    <mergeCell ref="I6:J6"/>
    <mergeCell ref="A21:B21"/>
    <mergeCell ref="E21:G21"/>
    <mergeCell ref="I21:J21"/>
    <mergeCell ref="A56:C56"/>
    <mergeCell ref="A76:B76"/>
    <mergeCell ref="F56:G56"/>
    <mergeCell ref="I39:J39"/>
    <mergeCell ref="F62:G62"/>
    <mergeCell ref="I57:J57"/>
    <mergeCell ref="I56:J56"/>
  </mergeCell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F1B86-EE9E-4553-BAB4-56632240D41A}">
  <sheetPr>
    <tabColor rgb="FFFF0000"/>
  </sheetPr>
  <dimension ref="A1:V1351"/>
  <sheetViews>
    <sheetView zoomScaleNormal="100" workbookViewId="0">
      <selection sqref="A1:XFD1"/>
    </sheetView>
  </sheetViews>
  <sheetFormatPr defaultColWidth="11.5" defaultRowHeight="15.75" x14ac:dyDescent="0.25"/>
  <cols>
    <col min="1" max="1" width="13.625" bestFit="1" customWidth="1"/>
    <col min="2" max="2" width="44.25" customWidth="1"/>
    <col min="3" max="3" width="30.5" customWidth="1"/>
    <col min="4" max="4" width="21.875" customWidth="1"/>
    <col min="5" max="6" width="16.125" customWidth="1"/>
    <col min="8" max="8" width="17.625" style="17" customWidth="1"/>
    <col min="9" max="9" width="13.75" style="17" customWidth="1"/>
    <col min="10" max="10" width="19.625" style="8" customWidth="1"/>
    <col min="11" max="11" width="22.25" style="8" customWidth="1"/>
    <col min="12" max="12" width="11.5" style="9"/>
    <col min="13" max="13" width="14.375" style="9" customWidth="1"/>
    <col min="14" max="14" width="14.125" style="9" customWidth="1"/>
    <col min="15" max="15" width="14" style="4" customWidth="1"/>
    <col min="16" max="16" width="11.5" style="4" customWidth="1"/>
    <col min="17" max="18" width="18.125" style="18" customWidth="1"/>
    <col min="19" max="19" width="15.375" style="4" customWidth="1"/>
    <col min="20" max="20" width="14.375" customWidth="1"/>
    <col min="21" max="21" width="12.125" customWidth="1"/>
    <col min="22" max="22" width="15.125" customWidth="1"/>
  </cols>
  <sheetData>
    <row r="1" spans="1:22" s="35" customFormat="1" x14ac:dyDescent="0.25">
      <c r="A1" s="35" t="s">
        <v>0</v>
      </c>
      <c r="B1" s="35" t="s">
        <v>1</v>
      </c>
      <c r="C1" s="35" t="s">
        <v>2</v>
      </c>
      <c r="D1" s="35" t="s">
        <v>13329</v>
      </c>
      <c r="E1" s="35" t="s">
        <v>13330</v>
      </c>
      <c r="F1" s="35" t="s">
        <v>13331</v>
      </c>
      <c r="G1" s="35" t="s">
        <v>13370</v>
      </c>
      <c r="H1" s="36" t="s">
        <v>3</v>
      </c>
      <c r="I1" s="36" t="s">
        <v>4</v>
      </c>
      <c r="J1" s="37" t="s">
        <v>5</v>
      </c>
      <c r="K1" s="38" t="s">
        <v>13339</v>
      </c>
      <c r="L1" s="39" t="s">
        <v>6</v>
      </c>
      <c r="M1" s="40" t="s">
        <v>13340</v>
      </c>
      <c r="N1" s="40" t="s">
        <v>13333</v>
      </c>
      <c r="O1" s="41" t="s">
        <v>7</v>
      </c>
      <c r="P1" s="42" t="s">
        <v>13359</v>
      </c>
      <c r="Q1" s="43" t="s">
        <v>13341</v>
      </c>
      <c r="R1" s="43" t="s">
        <v>13367</v>
      </c>
      <c r="S1" s="42" t="s">
        <v>13343</v>
      </c>
      <c r="T1" s="35" t="s">
        <v>8</v>
      </c>
      <c r="U1" s="35" t="s">
        <v>12</v>
      </c>
      <c r="V1" s="35" t="s">
        <v>13</v>
      </c>
    </row>
    <row r="2" spans="1:22" x14ac:dyDescent="0.25">
      <c r="A2" t="s">
        <v>616</v>
      </c>
      <c r="B2" t="s">
        <v>617</v>
      </c>
      <c r="C2" t="s">
        <v>13075</v>
      </c>
      <c r="D2" t="s">
        <v>13091</v>
      </c>
      <c r="E2" t="s">
        <v>13092</v>
      </c>
      <c r="F2" t="s">
        <v>13087</v>
      </c>
      <c r="G2" t="str">
        <f t="shared" ref="G2:G65" si="0">IF(F2=" ","Unknown", F2)</f>
        <v>Cables</v>
      </c>
      <c r="H2" s="17">
        <v>309</v>
      </c>
      <c r="I2" s="17">
        <v>1400</v>
      </c>
      <c r="J2" s="8">
        <v>0.78</v>
      </c>
      <c r="K2" s="8" t="str">
        <f t="shared" ref="K2:K65" si="1">IF(J2&gt;=50%,"Yes","No")</f>
        <v>Yes</v>
      </c>
      <c r="L2" s="9">
        <v>4.4000000000000004</v>
      </c>
      <c r="M2" s="9">
        <v>4</v>
      </c>
      <c r="N2" s="9">
        <f t="shared" ref="N2:N65" si="2">AVERAGEIF(F2:F1351,F2,L2:L1351)</f>
        <v>4.1658031088082899</v>
      </c>
      <c r="O2" s="4">
        <v>426973</v>
      </c>
      <c r="P2" s="4">
        <f t="shared" ref="P2:P65" si="3">N2*LOG10(O2+1)</f>
        <v>23.45514378118013</v>
      </c>
      <c r="Q2" s="18">
        <f t="shared" ref="Q2:Q65" si="4">H2*O2</f>
        <v>131934657</v>
      </c>
      <c r="R2" s="18">
        <f>Table2[[#This Row],[actual_price]]-Table2[[#This Row],[discounted_price]]</f>
        <v>1091</v>
      </c>
      <c r="S2" s="15" t="str" cm="1">
        <f t="array" ref="S2">_xlfn.IFS(H2&lt;200,"&lt;₹200",H2&lt;=500,"₹200-₹500",H2&gt;500,"&gt;₹500")</f>
        <v>₹200-₹500</v>
      </c>
      <c r="T2" t="s">
        <v>618</v>
      </c>
      <c r="U2" t="s">
        <v>134</v>
      </c>
      <c r="V2" t="s">
        <v>135</v>
      </c>
    </row>
    <row r="3" spans="1:22" x14ac:dyDescent="0.25">
      <c r="A3" t="s">
        <v>455</v>
      </c>
      <c r="B3" t="s">
        <v>456</v>
      </c>
      <c r="C3" t="s">
        <v>13075</v>
      </c>
      <c r="D3" t="s">
        <v>13091</v>
      </c>
      <c r="E3" t="s">
        <v>13092</v>
      </c>
      <c r="F3" t="s">
        <v>13087</v>
      </c>
      <c r="G3" t="str">
        <f t="shared" si="0"/>
        <v>Cables</v>
      </c>
      <c r="H3" s="17">
        <v>309</v>
      </c>
      <c r="I3" s="17">
        <v>475</v>
      </c>
      <c r="J3" s="8">
        <v>0.35</v>
      </c>
      <c r="K3" s="8" t="str">
        <f t="shared" si="1"/>
        <v>No</v>
      </c>
      <c r="L3" s="9">
        <v>4.4000000000000004</v>
      </c>
      <c r="M3" s="9">
        <v>4</v>
      </c>
      <c r="N3" s="9">
        <f t="shared" si="2"/>
        <v>4.1645833333333337</v>
      </c>
      <c r="O3" s="4">
        <v>426973</v>
      </c>
      <c r="P3" s="4">
        <f t="shared" si="3"/>
        <v>23.448275955601584</v>
      </c>
      <c r="Q3" s="18">
        <f t="shared" si="4"/>
        <v>131934657</v>
      </c>
      <c r="R3" s="18">
        <f>Table2[[#This Row],[actual_price]]-Table2[[#This Row],[discounted_price]]</f>
        <v>166</v>
      </c>
      <c r="S3" s="15" t="str" cm="1">
        <f t="array" ref="S3">_xlfn.IFS(H3&lt;200,"&lt;₹200",H3&lt;=500,"₹200-₹500",H3&gt;500,"&gt;₹500")</f>
        <v>₹200-₹500</v>
      </c>
      <c r="T3" t="s">
        <v>457</v>
      </c>
      <c r="U3" t="s">
        <v>134</v>
      </c>
      <c r="V3" t="s">
        <v>135</v>
      </c>
    </row>
    <row r="4" spans="1:22" x14ac:dyDescent="0.25">
      <c r="A4" t="s">
        <v>127</v>
      </c>
      <c r="B4" t="s">
        <v>128</v>
      </c>
      <c r="C4" t="s">
        <v>13075</v>
      </c>
      <c r="D4" t="s">
        <v>13091</v>
      </c>
      <c r="E4" t="s">
        <v>13092</v>
      </c>
      <c r="F4" t="s">
        <v>13087</v>
      </c>
      <c r="G4" t="str">
        <f t="shared" si="0"/>
        <v>Cables</v>
      </c>
      <c r="H4" s="17">
        <v>219</v>
      </c>
      <c r="I4" s="17">
        <v>700</v>
      </c>
      <c r="J4" s="8">
        <v>0.69</v>
      </c>
      <c r="K4" s="8" t="str">
        <f t="shared" si="1"/>
        <v>Yes</v>
      </c>
      <c r="L4" s="9">
        <v>4.4000000000000004</v>
      </c>
      <c r="M4" s="9">
        <v>4</v>
      </c>
      <c r="N4" s="9">
        <f t="shared" si="2"/>
        <v>4.163350785340314</v>
      </c>
      <c r="O4" s="4">
        <v>426973</v>
      </c>
      <c r="P4" s="4">
        <f t="shared" si="3"/>
        <v>23.441336215619071</v>
      </c>
      <c r="Q4" s="18">
        <f t="shared" si="4"/>
        <v>93507087</v>
      </c>
      <c r="R4" s="18">
        <f>Table2[[#This Row],[actual_price]]-Table2[[#This Row],[discounted_price]]</f>
        <v>481</v>
      </c>
      <c r="S4" s="15" t="str" cm="1">
        <f t="array" ref="S4">_xlfn.IFS(H4&lt;200,"&lt;₹200",H4&lt;=500,"₹200-₹500",H4&gt;500,"&gt;₹500")</f>
        <v>₹200-₹500</v>
      </c>
      <c r="T4" t="s">
        <v>130</v>
      </c>
      <c r="U4" t="s">
        <v>134</v>
      </c>
      <c r="V4" t="s">
        <v>135</v>
      </c>
    </row>
    <row r="5" spans="1:22" x14ac:dyDescent="0.25">
      <c r="A5" t="s">
        <v>7203</v>
      </c>
      <c r="B5" t="s">
        <v>7204</v>
      </c>
      <c r="C5" t="s">
        <v>13075</v>
      </c>
      <c r="D5" t="s">
        <v>13092</v>
      </c>
      <c r="E5" t="s">
        <v>13119</v>
      </c>
      <c r="F5" t="s">
        <v>13120</v>
      </c>
      <c r="G5" t="str">
        <f t="shared" si="0"/>
        <v>MicroSD</v>
      </c>
      <c r="H5" s="17">
        <v>939</v>
      </c>
      <c r="I5" s="17">
        <v>1800</v>
      </c>
      <c r="J5" s="8">
        <v>0.48</v>
      </c>
      <c r="K5" s="8" t="str">
        <f t="shared" si="1"/>
        <v>No</v>
      </c>
      <c r="L5" s="9">
        <v>4.5</v>
      </c>
      <c r="M5" s="9">
        <v>5</v>
      </c>
      <c r="N5" s="9">
        <f t="shared" si="2"/>
        <v>4.3599999999999994</v>
      </c>
      <c r="O5" s="4">
        <v>205052</v>
      </c>
      <c r="P5" s="4">
        <f t="shared" si="3"/>
        <v>23.159736316145356</v>
      </c>
      <c r="Q5" s="18">
        <f t="shared" si="4"/>
        <v>192543828</v>
      </c>
      <c r="R5" s="18">
        <f>Table2[[#This Row],[actual_price]]-Table2[[#This Row],[discounted_price]]</f>
        <v>861</v>
      </c>
      <c r="S5" s="15" t="str" cm="1">
        <f t="array" ref="S5">_xlfn.IFS(H5&lt;200,"&lt;₹200",H5&lt;=500,"₹200-₹500",H5&gt;500,"&gt;₹500")</f>
        <v>&gt;₹500</v>
      </c>
      <c r="T5" t="s">
        <v>7205</v>
      </c>
      <c r="U5" t="s">
        <v>7209</v>
      </c>
      <c r="V5" t="s">
        <v>7210</v>
      </c>
    </row>
    <row r="6" spans="1:22" x14ac:dyDescent="0.25">
      <c r="A6" t="s">
        <v>4832</v>
      </c>
      <c r="B6" t="s">
        <v>4833</v>
      </c>
      <c r="C6" t="s">
        <v>13084</v>
      </c>
      <c r="D6" t="s">
        <v>13139</v>
      </c>
      <c r="E6" t="s">
        <v>13140</v>
      </c>
      <c r="F6" t="s">
        <v>13140</v>
      </c>
      <c r="G6" t="str">
        <f t="shared" si="0"/>
        <v>PenDrives</v>
      </c>
      <c r="H6" s="17">
        <v>289</v>
      </c>
      <c r="I6" s="17">
        <v>650</v>
      </c>
      <c r="J6" s="8">
        <v>0.56000000000000005</v>
      </c>
      <c r="K6" s="8" t="str">
        <f t="shared" si="1"/>
        <v>Yes</v>
      </c>
      <c r="L6" s="9">
        <v>4.3</v>
      </c>
      <c r="M6" s="9">
        <v>4</v>
      </c>
      <c r="N6" s="9">
        <f t="shared" si="2"/>
        <v>4.26</v>
      </c>
      <c r="O6" s="4">
        <v>253105</v>
      </c>
      <c r="P6" s="4">
        <f t="shared" si="3"/>
        <v>23.018068396277695</v>
      </c>
      <c r="Q6" s="18">
        <f t="shared" si="4"/>
        <v>73147345</v>
      </c>
      <c r="R6" s="18">
        <f>Table2[[#This Row],[actual_price]]-Table2[[#This Row],[discounted_price]]</f>
        <v>361</v>
      </c>
      <c r="S6" s="15" t="str" cm="1">
        <f t="array" ref="S6">_xlfn.IFS(H6&lt;200,"&lt;₹200",H6&lt;=500,"₹200-₹500",H6&gt;500,"&gt;₹500")</f>
        <v>₹200-₹500</v>
      </c>
      <c r="T6" t="s">
        <v>4835</v>
      </c>
      <c r="U6" t="s">
        <v>4839</v>
      </c>
      <c r="V6" t="s">
        <v>4840</v>
      </c>
    </row>
    <row r="7" spans="1:22" x14ac:dyDescent="0.25">
      <c r="A7" t="s">
        <v>3250</v>
      </c>
      <c r="B7" t="s">
        <v>3251</v>
      </c>
      <c r="C7" t="s">
        <v>13075</v>
      </c>
      <c r="D7" t="s">
        <v>13113</v>
      </c>
      <c r="E7" t="s">
        <v>13117</v>
      </c>
      <c r="F7" t="s">
        <v>13118</v>
      </c>
      <c r="G7" t="str">
        <f t="shared" si="0"/>
        <v>Smartphones</v>
      </c>
      <c r="H7" s="17">
        <v>8499</v>
      </c>
      <c r="I7" s="17">
        <v>10999</v>
      </c>
      <c r="J7" s="8">
        <v>0.23</v>
      </c>
      <c r="K7" s="8" t="str">
        <f t="shared" si="1"/>
        <v>No</v>
      </c>
      <c r="L7" s="9">
        <v>4.0999999999999996</v>
      </c>
      <c r="M7" s="9">
        <v>4</v>
      </c>
      <c r="N7" s="9">
        <f t="shared" si="2"/>
        <v>4.1000000000000005</v>
      </c>
      <c r="O7" s="4">
        <v>313836</v>
      </c>
      <c r="P7" s="4">
        <f t="shared" si="3"/>
        <v>22.536486989071296</v>
      </c>
      <c r="Q7" s="18">
        <f t="shared" si="4"/>
        <v>2667292164</v>
      </c>
      <c r="R7" s="18">
        <f>Table2[[#This Row],[actual_price]]-Table2[[#This Row],[discounted_price]]</f>
        <v>2500</v>
      </c>
      <c r="S7" s="15" t="str" cm="1">
        <f t="array" ref="S7">_xlfn.IFS(H7&lt;200,"&lt;₹200",H7&lt;=500,"₹200-₹500",H7&gt;500,"&gt;₹500")</f>
        <v>&gt;₹500</v>
      </c>
      <c r="T7" t="s">
        <v>3252</v>
      </c>
      <c r="U7" t="s">
        <v>3256</v>
      </c>
      <c r="V7" t="s">
        <v>3257</v>
      </c>
    </row>
    <row r="8" spans="1:22" x14ac:dyDescent="0.25">
      <c r="A8" t="s">
        <v>3260</v>
      </c>
      <c r="B8" t="s">
        <v>3261</v>
      </c>
      <c r="C8" t="s">
        <v>13075</v>
      </c>
      <c r="D8" t="s">
        <v>13113</v>
      </c>
      <c r="E8" t="s">
        <v>13117</v>
      </c>
      <c r="F8" t="s">
        <v>13118</v>
      </c>
      <c r="G8" t="str">
        <f t="shared" si="0"/>
        <v>Smartphones</v>
      </c>
      <c r="H8" s="17">
        <v>6499</v>
      </c>
      <c r="I8" s="17">
        <v>8499</v>
      </c>
      <c r="J8" s="8">
        <v>0.24</v>
      </c>
      <c r="K8" s="8" t="str">
        <f t="shared" si="1"/>
        <v>No</v>
      </c>
      <c r="L8" s="9">
        <v>4.0999999999999996</v>
      </c>
      <c r="M8" s="9">
        <v>4</v>
      </c>
      <c r="N8" s="9">
        <f t="shared" si="2"/>
        <v>4.1000000000000005</v>
      </c>
      <c r="O8" s="4">
        <v>313836</v>
      </c>
      <c r="P8" s="4">
        <f t="shared" si="3"/>
        <v>22.536486989071296</v>
      </c>
      <c r="Q8" s="18">
        <f t="shared" si="4"/>
        <v>2039620164</v>
      </c>
      <c r="R8" s="18">
        <f>Table2[[#This Row],[actual_price]]-Table2[[#This Row],[discounted_price]]</f>
        <v>2000</v>
      </c>
      <c r="S8" s="15" t="str" cm="1">
        <f t="array" ref="S8">_xlfn.IFS(H8&lt;200,"&lt;₹200",H8&lt;=500,"₹200-₹500",H8&gt;500,"&gt;₹500")</f>
        <v>&gt;₹500</v>
      </c>
      <c r="T8" t="s">
        <v>3262</v>
      </c>
      <c r="U8" t="s">
        <v>3256</v>
      </c>
      <c r="V8" t="s">
        <v>3257</v>
      </c>
    </row>
    <row r="9" spans="1:22" x14ac:dyDescent="0.25">
      <c r="A9" t="s">
        <v>3956</v>
      </c>
      <c r="B9" t="s">
        <v>3957</v>
      </c>
      <c r="C9" t="s">
        <v>13075</v>
      </c>
      <c r="D9" t="s">
        <v>13113</v>
      </c>
      <c r="E9" t="s">
        <v>13117</v>
      </c>
      <c r="F9" t="s">
        <v>13118</v>
      </c>
      <c r="G9" t="str">
        <f t="shared" si="0"/>
        <v>Smartphones</v>
      </c>
      <c r="H9" s="17">
        <v>6499</v>
      </c>
      <c r="I9" s="17">
        <v>7999</v>
      </c>
      <c r="J9" s="8">
        <v>0.19</v>
      </c>
      <c r="K9" s="8" t="str">
        <f t="shared" si="1"/>
        <v>No</v>
      </c>
      <c r="L9" s="9">
        <v>4.0999999999999996</v>
      </c>
      <c r="M9" s="9">
        <v>4</v>
      </c>
      <c r="N9" s="9">
        <f t="shared" si="2"/>
        <v>4.1000000000000005</v>
      </c>
      <c r="O9" s="4">
        <v>313832</v>
      </c>
      <c r="P9" s="4">
        <f t="shared" si="3"/>
        <v>22.536464294249164</v>
      </c>
      <c r="Q9" s="18">
        <f t="shared" si="4"/>
        <v>2039594168</v>
      </c>
      <c r="R9" s="18">
        <f>Table2[[#This Row],[actual_price]]-Table2[[#This Row],[discounted_price]]</f>
        <v>1500</v>
      </c>
      <c r="S9" s="15" t="str" cm="1">
        <f t="array" ref="S9">_xlfn.IFS(H9&lt;200,"&lt;₹200",H9&lt;=500,"₹200-₹500",H9&gt;500,"&gt;₹500")</f>
        <v>&gt;₹500</v>
      </c>
      <c r="T9" t="s">
        <v>3958</v>
      </c>
      <c r="U9" t="s">
        <v>3256</v>
      </c>
      <c r="V9" t="s">
        <v>3257</v>
      </c>
    </row>
    <row r="10" spans="1:22" x14ac:dyDescent="0.25">
      <c r="A10" t="s">
        <v>4673</v>
      </c>
      <c r="B10" t="s">
        <v>4674</v>
      </c>
      <c r="C10" t="s">
        <v>13075</v>
      </c>
      <c r="D10" t="s">
        <v>13113</v>
      </c>
      <c r="E10" t="s">
        <v>13117</v>
      </c>
      <c r="F10" t="s">
        <v>13118</v>
      </c>
      <c r="G10" t="str">
        <f t="shared" si="0"/>
        <v>Smartphones</v>
      </c>
      <c r="H10" s="17">
        <v>7499</v>
      </c>
      <c r="I10" s="17">
        <v>9499</v>
      </c>
      <c r="J10" s="8">
        <v>0.21</v>
      </c>
      <c r="K10" s="8" t="str">
        <f t="shared" si="1"/>
        <v>No</v>
      </c>
      <c r="L10" s="9">
        <v>4.0999999999999996</v>
      </c>
      <c r="M10" s="9">
        <v>4</v>
      </c>
      <c r="N10" s="9">
        <f t="shared" si="2"/>
        <v>4.0999999999999996</v>
      </c>
      <c r="O10" s="4">
        <v>313832</v>
      </c>
      <c r="P10" s="4">
        <f t="shared" si="3"/>
        <v>22.536464294249161</v>
      </c>
      <c r="Q10" s="18">
        <f t="shared" si="4"/>
        <v>2353426168</v>
      </c>
      <c r="R10" s="18">
        <f>Table2[[#This Row],[actual_price]]-Table2[[#This Row],[discounted_price]]</f>
        <v>2000</v>
      </c>
      <c r="S10" s="15" t="str" cm="1">
        <f t="array" ref="S10">_xlfn.IFS(H10&lt;200,"&lt;₹200",H10&lt;=500,"₹200-₹500",H10&gt;500,"&gt;₹500")</f>
        <v>&gt;₹500</v>
      </c>
      <c r="T10" t="s">
        <v>4675</v>
      </c>
      <c r="U10" t="s">
        <v>3256</v>
      </c>
      <c r="V10" t="s">
        <v>3257</v>
      </c>
    </row>
    <row r="11" spans="1:22" x14ac:dyDescent="0.25">
      <c r="A11" t="s">
        <v>5892</v>
      </c>
      <c r="B11" t="s">
        <v>5893</v>
      </c>
      <c r="C11" t="s">
        <v>13084</v>
      </c>
      <c r="D11" t="s">
        <v>13139</v>
      </c>
      <c r="E11" t="s">
        <v>13140</v>
      </c>
      <c r="F11" t="s">
        <v>13140</v>
      </c>
      <c r="G11" t="str">
        <f t="shared" si="0"/>
        <v>PenDrives</v>
      </c>
      <c r="H11" s="17">
        <v>579</v>
      </c>
      <c r="I11" s="17">
        <v>1400</v>
      </c>
      <c r="J11" s="8">
        <v>0.59</v>
      </c>
      <c r="K11" s="8" t="str">
        <f t="shared" si="1"/>
        <v>Yes</v>
      </c>
      <c r="L11" s="9">
        <v>4.3</v>
      </c>
      <c r="M11" s="9">
        <v>4</v>
      </c>
      <c r="N11" s="9">
        <f t="shared" si="2"/>
        <v>4.2555555555555564</v>
      </c>
      <c r="O11" s="4">
        <v>189104</v>
      </c>
      <c r="P11" s="4">
        <f t="shared" si="3"/>
        <v>22.455302817262975</v>
      </c>
      <c r="Q11" s="18">
        <f t="shared" si="4"/>
        <v>109491216</v>
      </c>
      <c r="R11" s="18">
        <f>Table2[[#This Row],[actual_price]]-Table2[[#This Row],[discounted_price]]</f>
        <v>821</v>
      </c>
      <c r="S11" s="15" t="str" cm="1">
        <f t="array" ref="S11">_xlfn.IFS(H11&lt;200,"&lt;₹200",H11&lt;=500,"₹200-₹500",H11&gt;500,"&gt;₹500")</f>
        <v>&gt;₹500</v>
      </c>
      <c r="T11" t="s">
        <v>5894</v>
      </c>
      <c r="U11" t="s">
        <v>5898</v>
      </c>
      <c r="V11" t="s">
        <v>5899</v>
      </c>
    </row>
    <row r="12" spans="1:22" x14ac:dyDescent="0.25">
      <c r="A12" t="s">
        <v>3441</v>
      </c>
      <c r="B12" t="s">
        <v>3442</v>
      </c>
      <c r="C12" t="s">
        <v>13075</v>
      </c>
      <c r="D12" t="s">
        <v>13092</v>
      </c>
      <c r="E12" t="s">
        <v>13119</v>
      </c>
      <c r="F12" t="s">
        <v>13120</v>
      </c>
      <c r="G12" t="str">
        <f t="shared" si="0"/>
        <v>MicroSD</v>
      </c>
      <c r="H12" s="17">
        <v>1149</v>
      </c>
      <c r="I12" s="17">
        <v>3999</v>
      </c>
      <c r="J12" s="8">
        <v>0.71</v>
      </c>
      <c r="K12" s="8" t="str">
        <f t="shared" si="1"/>
        <v>Yes</v>
      </c>
      <c r="L12" s="9">
        <v>4.3</v>
      </c>
      <c r="M12" s="9">
        <v>4</v>
      </c>
      <c r="N12" s="9">
        <f t="shared" si="2"/>
        <v>4.3444444444444441</v>
      </c>
      <c r="O12" s="4">
        <v>140036</v>
      </c>
      <c r="P12" s="4">
        <f t="shared" si="3"/>
        <v>22.357565935015657</v>
      </c>
      <c r="Q12" s="18">
        <f t="shared" si="4"/>
        <v>160901364</v>
      </c>
      <c r="R12" s="18">
        <f>Table2[[#This Row],[actual_price]]-Table2[[#This Row],[discounted_price]]</f>
        <v>2850</v>
      </c>
      <c r="S12" s="15" t="str" cm="1">
        <f t="array" ref="S12">_xlfn.IFS(H12&lt;200,"&lt;₹200",H12&lt;=500,"₹200-₹500",H12&gt;500,"&gt;₹500")</f>
        <v>&gt;₹500</v>
      </c>
      <c r="T12" t="s">
        <v>3443</v>
      </c>
      <c r="U12" t="s">
        <v>3447</v>
      </c>
      <c r="V12" t="s">
        <v>3448</v>
      </c>
    </row>
    <row r="13" spans="1:22" x14ac:dyDescent="0.25">
      <c r="A13" t="s">
        <v>3588</v>
      </c>
      <c r="B13" t="s">
        <v>3589</v>
      </c>
      <c r="C13" t="s">
        <v>13075</v>
      </c>
      <c r="D13" t="s">
        <v>13092</v>
      </c>
      <c r="E13" t="s">
        <v>13119</v>
      </c>
      <c r="F13" t="s">
        <v>13120</v>
      </c>
      <c r="G13" t="str">
        <f t="shared" si="0"/>
        <v>MicroSD</v>
      </c>
      <c r="H13" s="17">
        <v>599</v>
      </c>
      <c r="I13" s="17">
        <v>1899</v>
      </c>
      <c r="J13" s="8">
        <v>0.68</v>
      </c>
      <c r="K13" s="8" t="str">
        <f t="shared" si="1"/>
        <v>Yes</v>
      </c>
      <c r="L13" s="9">
        <v>4.3</v>
      </c>
      <c r="M13" s="9">
        <v>4</v>
      </c>
      <c r="N13" s="9">
        <f t="shared" si="2"/>
        <v>4.3499999999999996</v>
      </c>
      <c r="O13" s="4">
        <v>140036</v>
      </c>
      <c r="P13" s="4">
        <f t="shared" si="3"/>
        <v>22.386156172784219</v>
      </c>
      <c r="Q13" s="18">
        <f t="shared" si="4"/>
        <v>83881564</v>
      </c>
      <c r="R13" s="18">
        <f>Table2[[#This Row],[actual_price]]-Table2[[#This Row],[discounted_price]]</f>
        <v>1300</v>
      </c>
      <c r="S13" s="15" t="str" cm="1">
        <f t="array" ref="S13">_xlfn.IFS(H13&lt;200,"&lt;₹200",H13&lt;=500,"₹200-₹500",H13&gt;500,"&gt;₹500")</f>
        <v>&gt;₹500</v>
      </c>
      <c r="T13" t="s">
        <v>3443</v>
      </c>
      <c r="U13" t="s">
        <v>3447</v>
      </c>
      <c r="V13" t="s">
        <v>3448</v>
      </c>
    </row>
    <row r="14" spans="1:22" x14ac:dyDescent="0.25">
      <c r="A14" t="s">
        <v>8604</v>
      </c>
      <c r="B14" t="s">
        <v>8605</v>
      </c>
      <c r="C14" t="s">
        <v>13156</v>
      </c>
      <c r="D14" t="s">
        <v>13257</v>
      </c>
      <c r="E14" t="s">
        <v>13258</v>
      </c>
      <c r="F14" t="s">
        <v>13259</v>
      </c>
      <c r="G14" t="str">
        <f t="shared" si="0"/>
        <v>ManualChoppers&amp;Chippers</v>
      </c>
      <c r="H14" s="17">
        <v>199</v>
      </c>
      <c r="I14" s="17">
        <v>495</v>
      </c>
      <c r="J14" s="8">
        <v>0.6</v>
      </c>
      <c r="K14" s="8" t="str">
        <f t="shared" si="1"/>
        <v>Yes</v>
      </c>
      <c r="L14" s="9">
        <v>4.0999999999999996</v>
      </c>
      <c r="M14" s="9">
        <v>4</v>
      </c>
      <c r="N14" s="9">
        <f t="shared" si="2"/>
        <v>4.0999999999999996</v>
      </c>
      <c r="O14" s="4">
        <v>270563</v>
      </c>
      <c r="P14" s="4">
        <f t="shared" si="3"/>
        <v>22.272307044614447</v>
      </c>
      <c r="Q14" s="18">
        <f t="shared" si="4"/>
        <v>53842037</v>
      </c>
      <c r="R14" s="18">
        <f>Table2[[#This Row],[actual_price]]-Table2[[#This Row],[discounted_price]]</f>
        <v>296</v>
      </c>
      <c r="S14" s="15" t="str" cm="1">
        <f t="array" ref="S14">_xlfn.IFS(H14&lt;200,"&lt;₹200",H14&lt;=500,"₹200-₹500",H14&gt;500,"&gt;₹500")</f>
        <v>&lt;₹200</v>
      </c>
      <c r="T14" t="s">
        <v>8607</v>
      </c>
      <c r="U14" t="s">
        <v>8611</v>
      </c>
      <c r="V14" t="s">
        <v>8612</v>
      </c>
    </row>
    <row r="15" spans="1:22" x14ac:dyDescent="0.25">
      <c r="A15" t="s">
        <v>2977</v>
      </c>
      <c r="B15" t="s">
        <v>2978</v>
      </c>
      <c r="C15" t="s">
        <v>13075</v>
      </c>
      <c r="D15" t="s">
        <v>13113</v>
      </c>
      <c r="E15" t="s">
        <v>13114</v>
      </c>
      <c r="F15" t="s">
        <v>13115</v>
      </c>
      <c r="G15" t="str">
        <f t="shared" si="0"/>
        <v>Chargers</v>
      </c>
      <c r="H15" s="17">
        <v>2049</v>
      </c>
      <c r="I15" s="17">
        <v>2199</v>
      </c>
      <c r="J15" s="8">
        <v>7.0000000000000007E-2</v>
      </c>
      <c r="K15" s="8" t="str">
        <f t="shared" si="1"/>
        <v>No</v>
      </c>
      <c r="L15" s="9">
        <v>4.3</v>
      </c>
      <c r="M15" s="9">
        <v>4</v>
      </c>
      <c r="N15" s="9">
        <f t="shared" si="2"/>
        <v>4.166666666666667</v>
      </c>
      <c r="O15" s="4">
        <v>178912</v>
      </c>
      <c r="P15" s="4">
        <f t="shared" si="3"/>
        <v>21.886007908297167</v>
      </c>
      <c r="Q15" s="18">
        <f t="shared" si="4"/>
        <v>366590688</v>
      </c>
      <c r="R15" s="18">
        <f>Table2[[#This Row],[actual_price]]-Table2[[#This Row],[discounted_price]]</f>
        <v>150</v>
      </c>
      <c r="S15" s="15" t="str" cm="1">
        <f t="array" ref="S15">_xlfn.IFS(H15&lt;200,"&lt;₹200",H15&lt;=500,"₹200-₹500",H15&gt;500,"&gt;₹500")</f>
        <v>&gt;₹500</v>
      </c>
      <c r="T15" t="s">
        <v>2980</v>
      </c>
      <c r="U15" t="s">
        <v>2984</v>
      </c>
      <c r="V15" t="s">
        <v>2985</v>
      </c>
    </row>
    <row r="16" spans="1:22" x14ac:dyDescent="0.25">
      <c r="A16" t="s">
        <v>1681</v>
      </c>
      <c r="B16" t="s">
        <v>1682</v>
      </c>
      <c r="C16" t="s">
        <v>13084</v>
      </c>
      <c r="D16" t="s">
        <v>13085</v>
      </c>
      <c r="E16" t="s">
        <v>13086</v>
      </c>
      <c r="F16" t="s">
        <v>13087</v>
      </c>
      <c r="G16" t="str">
        <f t="shared" si="0"/>
        <v>Cables</v>
      </c>
      <c r="H16" s="17">
        <v>709</v>
      </c>
      <c r="I16" s="17">
        <v>1999</v>
      </c>
      <c r="J16" s="8">
        <v>0.65</v>
      </c>
      <c r="K16" s="8" t="str">
        <f t="shared" si="1"/>
        <v>Yes</v>
      </c>
      <c r="L16" s="9">
        <v>4.0999999999999996</v>
      </c>
      <c r="M16" s="9">
        <v>4</v>
      </c>
      <c r="N16" s="9">
        <f t="shared" si="2"/>
        <v>4.1621052631578941</v>
      </c>
      <c r="O16" s="4">
        <v>178817</v>
      </c>
      <c r="P16" s="4">
        <f t="shared" si="3"/>
        <v>21.861088437889482</v>
      </c>
      <c r="Q16" s="18">
        <f t="shared" si="4"/>
        <v>126781253</v>
      </c>
      <c r="R16" s="18">
        <f>Table2[[#This Row],[actual_price]]-Table2[[#This Row],[discounted_price]]</f>
        <v>1290</v>
      </c>
      <c r="S16" s="15" t="str" cm="1">
        <f t="array" ref="S16">_xlfn.IFS(H16&lt;200,"&lt;₹200",H16&lt;=500,"₹200-₹500",H16&gt;500,"&gt;₹500")</f>
        <v>&gt;₹500</v>
      </c>
      <c r="T16" t="s">
        <v>1683</v>
      </c>
      <c r="U16" t="s">
        <v>1687</v>
      </c>
      <c r="V16" t="s">
        <v>13033</v>
      </c>
    </row>
    <row r="17" spans="1:22" x14ac:dyDescent="0.25">
      <c r="A17" t="s">
        <v>3144</v>
      </c>
      <c r="B17" t="s">
        <v>3145</v>
      </c>
      <c r="C17" t="s">
        <v>13075</v>
      </c>
      <c r="D17" t="s">
        <v>13113</v>
      </c>
      <c r="E17" t="s">
        <v>13114</v>
      </c>
      <c r="F17" t="s">
        <v>13115</v>
      </c>
      <c r="G17" t="str">
        <f t="shared" si="0"/>
        <v>Chargers</v>
      </c>
      <c r="H17" s="17">
        <v>1149</v>
      </c>
      <c r="I17" s="17">
        <v>2199</v>
      </c>
      <c r="J17" s="8">
        <v>0.48</v>
      </c>
      <c r="K17" s="8" t="str">
        <f t="shared" si="1"/>
        <v>No</v>
      </c>
      <c r="L17" s="9">
        <v>4.3</v>
      </c>
      <c r="M17" s="9">
        <v>4</v>
      </c>
      <c r="N17" s="9">
        <f t="shared" si="2"/>
        <v>4.1615384615384619</v>
      </c>
      <c r="O17" s="4">
        <v>178912</v>
      </c>
      <c r="P17" s="4">
        <f t="shared" si="3"/>
        <v>21.859071283179262</v>
      </c>
      <c r="Q17" s="18">
        <f t="shared" si="4"/>
        <v>205569888</v>
      </c>
      <c r="R17" s="18">
        <f>Table2[[#This Row],[actual_price]]-Table2[[#This Row],[discounted_price]]</f>
        <v>1050</v>
      </c>
      <c r="S17" s="15" t="str" cm="1">
        <f t="array" ref="S17">_xlfn.IFS(H17&lt;200,"&lt;₹200",H17&lt;=500,"₹200-₹500",H17&gt;500,"&gt;₹500")</f>
        <v>&gt;₹500</v>
      </c>
      <c r="T17" t="s">
        <v>3146</v>
      </c>
      <c r="U17" t="s">
        <v>2984</v>
      </c>
      <c r="V17" t="s">
        <v>2985</v>
      </c>
    </row>
    <row r="18" spans="1:22" x14ac:dyDescent="0.25">
      <c r="A18" t="s">
        <v>5743</v>
      </c>
      <c r="B18" t="s">
        <v>5744</v>
      </c>
      <c r="C18" t="s">
        <v>13084</v>
      </c>
      <c r="D18" t="s">
        <v>13088</v>
      </c>
      <c r="E18" t="s">
        <v>13167</v>
      </c>
      <c r="F18" t="s">
        <v>13167</v>
      </c>
      <c r="G18" t="str">
        <f t="shared" si="0"/>
        <v>Repeaters&amp;Extenders</v>
      </c>
      <c r="H18" s="17">
        <v>1469</v>
      </c>
      <c r="I18" s="17">
        <v>2499</v>
      </c>
      <c r="J18" s="8">
        <v>0.41</v>
      </c>
      <c r="K18" s="8" t="str">
        <f t="shared" si="1"/>
        <v>No</v>
      </c>
      <c r="L18" s="9">
        <v>4.2</v>
      </c>
      <c r="M18" s="9">
        <v>4</v>
      </c>
      <c r="N18" s="9">
        <f t="shared" si="2"/>
        <v>4.2</v>
      </c>
      <c r="O18" s="4">
        <v>156638</v>
      </c>
      <c r="P18" s="4">
        <f t="shared" si="3"/>
        <v>21.818579587920567</v>
      </c>
      <c r="Q18" s="18">
        <f t="shared" si="4"/>
        <v>230101222</v>
      </c>
      <c r="R18" s="18">
        <f>Table2[[#This Row],[actual_price]]-Table2[[#This Row],[discounted_price]]</f>
        <v>1030</v>
      </c>
      <c r="S18" s="15" t="str" cm="1">
        <f t="array" ref="S18">_xlfn.IFS(H18&lt;200,"&lt;₹200",H18&lt;=500,"₹200-₹500",H18&gt;500,"&gt;₹500")</f>
        <v>&gt;₹500</v>
      </c>
      <c r="T18" t="s">
        <v>5745</v>
      </c>
      <c r="U18" t="s">
        <v>5749</v>
      </c>
      <c r="V18" t="s">
        <v>5750</v>
      </c>
    </row>
    <row r="19" spans="1:22" x14ac:dyDescent="0.25">
      <c r="A19" t="s">
        <v>3116</v>
      </c>
      <c r="B19" t="s">
        <v>3117</v>
      </c>
      <c r="C19" t="s">
        <v>13075</v>
      </c>
      <c r="D19" t="s">
        <v>13122</v>
      </c>
      <c r="E19" t="s">
        <v>13123</v>
      </c>
      <c r="F19" t="s">
        <v>13124</v>
      </c>
      <c r="G19" t="str">
        <f t="shared" si="0"/>
        <v>In-Ear</v>
      </c>
      <c r="H19" s="17">
        <v>349</v>
      </c>
      <c r="I19" s="17">
        <v>999</v>
      </c>
      <c r="J19" s="8">
        <v>0.65</v>
      </c>
      <c r="K19" s="8" t="str">
        <f t="shared" si="1"/>
        <v>Yes</v>
      </c>
      <c r="L19" s="9">
        <v>4.0999999999999996</v>
      </c>
      <c r="M19" s="9">
        <v>4</v>
      </c>
      <c r="N19" s="9">
        <f t="shared" si="2"/>
        <v>3.8941176470588239</v>
      </c>
      <c r="O19" s="4">
        <v>363713</v>
      </c>
      <c r="P19" s="4">
        <f t="shared" si="3"/>
        <v>21.654253717717484</v>
      </c>
      <c r="Q19" s="18">
        <f t="shared" si="4"/>
        <v>126935837</v>
      </c>
      <c r="R19" s="18">
        <f>Table2[[#This Row],[actual_price]]-Table2[[#This Row],[discounted_price]]</f>
        <v>650</v>
      </c>
      <c r="S19" s="15" t="str" cm="1">
        <f t="array" ref="S19">_xlfn.IFS(H19&lt;200,"&lt;₹200",H19&lt;=500,"₹200-₹500",H19&gt;500,"&gt;₹500")</f>
        <v>₹200-₹500</v>
      </c>
      <c r="T19" t="s">
        <v>3118</v>
      </c>
      <c r="U19" t="s">
        <v>3122</v>
      </c>
      <c r="V19" t="s">
        <v>3123</v>
      </c>
    </row>
    <row r="20" spans="1:22" x14ac:dyDescent="0.25">
      <c r="A20" t="s">
        <v>3466</v>
      </c>
      <c r="B20" t="s">
        <v>3467</v>
      </c>
      <c r="C20" t="s">
        <v>13075</v>
      </c>
      <c r="D20" t="s">
        <v>13122</v>
      </c>
      <c r="E20" t="s">
        <v>13123</v>
      </c>
      <c r="F20" t="s">
        <v>13124</v>
      </c>
      <c r="G20" t="str">
        <f t="shared" si="0"/>
        <v>In-Ear</v>
      </c>
      <c r="H20" s="17">
        <v>379</v>
      </c>
      <c r="I20" s="17">
        <v>999</v>
      </c>
      <c r="J20" s="8">
        <v>0.62</v>
      </c>
      <c r="K20" s="8" t="str">
        <f t="shared" si="1"/>
        <v>Yes</v>
      </c>
      <c r="L20" s="9">
        <v>4.0999999999999996</v>
      </c>
      <c r="M20" s="9">
        <v>4</v>
      </c>
      <c r="N20" s="9">
        <f t="shared" si="2"/>
        <v>3.89</v>
      </c>
      <c r="O20" s="4">
        <v>363713</v>
      </c>
      <c r="P20" s="4">
        <f t="shared" si="3"/>
        <v>21.631356470583945</v>
      </c>
      <c r="Q20" s="18">
        <f t="shared" si="4"/>
        <v>137847227</v>
      </c>
      <c r="R20" s="18">
        <f>Table2[[#This Row],[actual_price]]-Table2[[#This Row],[discounted_price]]</f>
        <v>620</v>
      </c>
      <c r="S20" s="15" t="str" cm="1">
        <f t="array" ref="S20">_xlfn.IFS(H20&lt;200,"&lt;₹200",H20&lt;=500,"₹200-₹500",H20&gt;500,"&gt;₹500")</f>
        <v>₹200-₹500</v>
      </c>
      <c r="T20" t="s">
        <v>3468</v>
      </c>
      <c r="U20" t="s">
        <v>3122</v>
      </c>
      <c r="V20" t="s">
        <v>3123</v>
      </c>
    </row>
    <row r="21" spans="1:22" x14ac:dyDescent="0.25">
      <c r="A21" t="s">
        <v>6731</v>
      </c>
      <c r="B21" t="s">
        <v>6732</v>
      </c>
      <c r="C21" t="s">
        <v>13084</v>
      </c>
      <c r="D21" t="s">
        <v>13201</v>
      </c>
      <c r="E21" t="s">
        <v>13212</v>
      </c>
      <c r="F21" t="s">
        <v>13221</v>
      </c>
      <c r="G21" t="str">
        <f t="shared" si="0"/>
        <v>InternalHardDrives</v>
      </c>
      <c r="H21" s="17">
        <v>1815</v>
      </c>
      <c r="I21" s="17">
        <v>3100</v>
      </c>
      <c r="J21" s="8">
        <v>0.41</v>
      </c>
      <c r="K21" s="8" t="str">
        <f t="shared" si="1"/>
        <v>No</v>
      </c>
      <c r="L21" s="9">
        <v>4.5</v>
      </c>
      <c r="M21" s="9">
        <v>5</v>
      </c>
      <c r="N21" s="9">
        <f t="shared" si="2"/>
        <v>4.3499999999999996</v>
      </c>
      <c r="O21" s="4">
        <v>92925</v>
      </c>
      <c r="P21" s="4">
        <f t="shared" si="3"/>
        <v>21.611397008549833</v>
      </c>
      <c r="Q21" s="18">
        <f t="shared" si="4"/>
        <v>168658875</v>
      </c>
      <c r="R21" s="18">
        <f>Table2[[#This Row],[actual_price]]-Table2[[#This Row],[discounted_price]]</f>
        <v>1285</v>
      </c>
      <c r="S21" s="15" t="str" cm="1">
        <f t="array" ref="S21">_xlfn.IFS(H21&lt;200,"&lt;₹200",H21&lt;=500,"₹200-₹500",H21&gt;500,"&gt;₹500")</f>
        <v>&gt;₹500</v>
      </c>
      <c r="T21" t="s">
        <v>6734</v>
      </c>
      <c r="U21" t="s">
        <v>6738</v>
      </c>
      <c r="V21" t="s">
        <v>6739</v>
      </c>
    </row>
    <row r="22" spans="1:22" x14ac:dyDescent="0.25">
      <c r="A22" t="s">
        <v>4814</v>
      </c>
      <c r="B22" t="s">
        <v>4815</v>
      </c>
      <c r="C22" t="s">
        <v>13075</v>
      </c>
      <c r="D22" t="s">
        <v>13122</v>
      </c>
      <c r="E22" t="s">
        <v>13123</v>
      </c>
      <c r="F22" t="s">
        <v>13124</v>
      </c>
      <c r="G22" t="str">
        <f t="shared" si="0"/>
        <v>In-Ear</v>
      </c>
      <c r="H22" s="17">
        <v>365</v>
      </c>
      <c r="I22" s="17">
        <v>999</v>
      </c>
      <c r="J22" s="8">
        <v>0.63</v>
      </c>
      <c r="K22" s="8" t="str">
        <f t="shared" si="1"/>
        <v>Yes</v>
      </c>
      <c r="L22" s="9">
        <v>4.0999999999999996</v>
      </c>
      <c r="M22" s="9">
        <v>4</v>
      </c>
      <c r="N22" s="9">
        <f t="shared" si="2"/>
        <v>3.8857142857142852</v>
      </c>
      <c r="O22" s="4">
        <v>363711</v>
      </c>
      <c r="P22" s="4">
        <f t="shared" si="3"/>
        <v>21.60751536239691</v>
      </c>
      <c r="Q22" s="18">
        <f t="shared" si="4"/>
        <v>132754515</v>
      </c>
      <c r="R22" s="18">
        <f>Table2[[#This Row],[actual_price]]-Table2[[#This Row],[discounted_price]]</f>
        <v>634</v>
      </c>
      <c r="S22" s="15" t="str" cm="1">
        <f t="array" ref="S22">_xlfn.IFS(H22&lt;200,"&lt;₹200",H22&lt;=500,"₹200-₹500",H22&gt;500,"&gt;₹500")</f>
        <v>₹200-₹500</v>
      </c>
      <c r="T22" t="s">
        <v>3468</v>
      </c>
      <c r="U22" t="s">
        <v>3122</v>
      </c>
      <c r="V22" t="s">
        <v>3123</v>
      </c>
    </row>
    <row r="23" spans="1:22" x14ac:dyDescent="0.25">
      <c r="A23" t="s">
        <v>536</v>
      </c>
      <c r="B23" t="s">
        <v>537</v>
      </c>
      <c r="C23" t="s">
        <v>13084</v>
      </c>
      <c r="D23" t="s">
        <v>13088</v>
      </c>
      <c r="E23" t="s">
        <v>13089</v>
      </c>
      <c r="F23" t="s">
        <v>13090</v>
      </c>
      <c r="G23" t="str">
        <f t="shared" si="0"/>
        <v>WirelessUSBAdapters</v>
      </c>
      <c r="H23" s="17">
        <v>649</v>
      </c>
      <c r="I23" s="17">
        <v>1399</v>
      </c>
      <c r="J23" s="8">
        <v>0.54</v>
      </c>
      <c r="K23" s="8" t="str">
        <f t="shared" si="1"/>
        <v>Yes</v>
      </c>
      <c r="L23" s="9">
        <v>4.2</v>
      </c>
      <c r="M23" s="9">
        <v>4</v>
      </c>
      <c r="N23" s="9">
        <f t="shared" si="2"/>
        <v>4.0928571428571434</v>
      </c>
      <c r="O23" s="4">
        <v>179691</v>
      </c>
      <c r="P23" s="4">
        <f t="shared" si="3"/>
        <v>21.506035495999054</v>
      </c>
      <c r="Q23" s="18">
        <f t="shared" si="4"/>
        <v>116619459</v>
      </c>
      <c r="R23" s="18">
        <f>Table2[[#This Row],[actual_price]]-Table2[[#This Row],[discounted_price]]</f>
        <v>750</v>
      </c>
      <c r="S23" s="15" t="str" cm="1">
        <f t="array" ref="S23">_xlfn.IFS(H23&lt;200,"&lt;₹200",H23&lt;=500,"₹200-₹500",H23&gt;500,"&gt;₹500")</f>
        <v>&gt;₹500</v>
      </c>
      <c r="T23" t="s">
        <v>538</v>
      </c>
      <c r="U23" t="s">
        <v>103</v>
      </c>
      <c r="V23" t="s">
        <v>104</v>
      </c>
    </row>
    <row r="24" spans="1:22" x14ac:dyDescent="0.25">
      <c r="A24" t="s">
        <v>96</v>
      </c>
      <c r="B24" t="s">
        <v>97</v>
      </c>
      <c r="C24" t="s">
        <v>13084</v>
      </c>
      <c r="D24" t="s">
        <v>13088</v>
      </c>
      <c r="E24" t="s">
        <v>13089</v>
      </c>
      <c r="F24" t="s">
        <v>13090</v>
      </c>
      <c r="G24" t="str">
        <f t="shared" si="0"/>
        <v>WirelessUSBAdapters</v>
      </c>
      <c r="H24" s="17">
        <v>499</v>
      </c>
      <c r="I24" s="17">
        <v>999</v>
      </c>
      <c r="J24" s="8">
        <v>0.5</v>
      </c>
      <c r="K24" s="8" t="str">
        <f t="shared" si="1"/>
        <v>Yes</v>
      </c>
      <c r="L24" s="9">
        <v>4.2</v>
      </c>
      <c r="M24" s="9">
        <v>4</v>
      </c>
      <c r="N24" s="9">
        <f t="shared" si="2"/>
        <v>4.0846153846153852</v>
      </c>
      <c r="O24" s="4">
        <v>179691</v>
      </c>
      <c r="P24" s="4">
        <f t="shared" si="3"/>
        <v>21.462728940429184</v>
      </c>
      <c r="Q24" s="18">
        <f t="shared" si="4"/>
        <v>89665809</v>
      </c>
      <c r="R24" s="18">
        <f>Table2[[#This Row],[actual_price]]-Table2[[#This Row],[discounted_price]]</f>
        <v>500</v>
      </c>
      <c r="S24" s="15" t="str" cm="1">
        <f t="array" ref="S24">_xlfn.IFS(H24&lt;200,"&lt;₹200",H24&lt;=500,"₹200-₹500",H24&gt;500,"&gt;₹500")</f>
        <v>₹200-₹500</v>
      </c>
      <c r="T24" t="s">
        <v>99</v>
      </c>
      <c r="U24" t="s">
        <v>103</v>
      </c>
      <c r="V24" t="s">
        <v>104</v>
      </c>
    </row>
    <row r="25" spans="1:22" x14ac:dyDescent="0.25">
      <c r="A25" t="s">
        <v>1287</v>
      </c>
      <c r="B25" t="s">
        <v>1288</v>
      </c>
      <c r="C25" t="s">
        <v>13084</v>
      </c>
      <c r="D25" t="s">
        <v>13088</v>
      </c>
      <c r="E25" t="s">
        <v>13089</v>
      </c>
      <c r="F25" t="s">
        <v>13090</v>
      </c>
      <c r="G25" t="str">
        <f t="shared" si="0"/>
        <v>WirelessUSBAdapters</v>
      </c>
      <c r="H25" s="17">
        <v>749</v>
      </c>
      <c r="I25" s="17">
        <v>1339</v>
      </c>
      <c r="J25" s="8">
        <v>0.44</v>
      </c>
      <c r="K25" s="8" t="str">
        <f t="shared" si="1"/>
        <v>No</v>
      </c>
      <c r="L25" s="9">
        <v>4.2</v>
      </c>
      <c r="M25" s="9">
        <v>4</v>
      </c>
      <c r="N25" s="9">
        <f t="shared" si="2"/>
        <v>4.0750000000000011</v>
      </c>
      <c r="O25" s="4">
        <v>179692</v>
      </c>
      <c r="P25" s="4">
        <f t="shared" si="3"/>
        <v>21.412214474367168</v>
      </c>
      <c r="Q25" s="18">
        <f t="shared" si="4"/>
        <v>134589308</v>
      </c>
      <c r="R25" s="18">
        <f>Table2[[#This Row],[actual_price]]-Table2[[#This Row],[discounted_price]]</f>
        <v>590</v>
      </c>
      <c r="S25" s="15" t="str" cm="1">
        <f t="array" ref="S25">_xlfn.IFS(H25&lt;200,"&lt;₹200",H25&lt;=500,"₹200-₹500",H25&gt;500,"&gt;₹500")</f>
        <v>&gt;₹500</v>
      </c>
      <c r="T25" t="s">
        <v>1289</v>
      </c>
      <c r="U25" t="s">
        <v>103</v>
      </c>
      <c r="V25" t="s">
        <v>104</v>
      </c>
    </row>
    <row r="26" spans="1:22" x14ac:dyDescent="0.25">
      <c r="A26" t="s">
        <v>5667</v>
      </c>
      <c r="B26" t="s">
        <v>5668</v>
      </c>
      <c r="C26" t="s">
        <v>13084</v>
      </c>
      <c r="D26" t="s">
        <v>13088</v>
      </c>
      <c r="E26" t="s">
        <v>13089</v>
      </c>
      <c r="F26" t="s">
        <v>13183</v>
      </c>
      <c r="G26" t="str">
        <f t="shared" si="0"/>
        <v>BluetoothAdapters</v>
      </c>
      <c r="H26" s="17">
        <v>599</v>
      </c>
      <c r="I26" s="17">
        <v>899</v>
      </c>
      <c r="J26" s="8">
        <v>0.33</v>
      </c>
      <c r="K26" s="8" t="str">
        <f t="shared" si="1"/>
        <v>No</v>
      </c>
      <c r="L26" s="9">
        <v>4.3</v>
      </c>
      <c r="M26" s="9">
        <v>4</v>
      </c>
      <c r="N26" s="9">
        <f t="shared" si="2"/>
        <v>4.3</v>
      </c>
      <c r="O26" s="4">
        <v>95116</v>
      </c>
      <c r="P26" s="4">
        <f t="shared" si="3"/>
        <v>21.406510019775542</v>
      </c>
      <c r="Q26" s="18">
        <f t="shared" si="4"/>
        <v>56974484</v>
      </c>
      <c r="R26" s="18">
        <f>Table2[[#This Row],[actual_price]]-Table2[[#This Row],[discounted_price]]</f>
        <v>300</v>
      </c>
      <c r="S26" s="15" t="str" cm="1">
        <f t="array" ref="S26">_xlfn.IFS(H26&lt;200,"&lt;₹200",H26&lt;=500,"₹200-₹500",H26&gt;500,"&gt;₹500")</f>
        <v>&gt;₹500</v>
      </c>
      <c r="T26" t="s">
        <v>5670</v>
      </c>
      <c r="U26" t="s">
        <v>5674</v>
      </c>
      <c r="V26" t="s">
        <v>5675</v>
      </c>
    </row>
    <row r="27" spans="1:22" x14ac:dyDescent="0.25">
      <c r="A27" t="s">
        <v>6565</v>
      </c>
      <c r="B27" t="s">
        <v>6566</v>
      </c>
      <c r="C27" t="s">
        <v>13084</v>
      </c>
      <c r="D27" t="s">
        <v>13139</v>
      </c>
      <c r="E27" t="s">
        <v>13160</v>
      </c>
      <c r="F27" t="s">
        <v>13160</v>
      </c>
      <c r="G27" t="str">
        <f t="shared" si="0"/>
        <v>ExternalHardDisks</v>
      </c>
      <c r="H27" s="17">
        <v>5599</v>
      </c>
      <c r="I27" s="17">
        <v>7350</v>
      </c>
      <c r="J27" s="8">
        <v>0.24</v>
      </c>
      <c r="K27" s="8" t="str">
        <f t="shared" si="1"/>
        <v>No</v>
      </c>
      <c r="L27" s="9">
        <v>4.4000000000000004</v>
      </c>
      <c r="M27" s="9">
        <v>4</v>
      </c>
      <c r="N27" s="9">
        <f t="shared" si="2"/>
        <v>4.4000000000000004</v>
      </c>
      <c r="O27" s="4">
        <v>73005</v>
      </c>
      <c r="P27" s="4">
        <f t="shared" si="3"/>
        <v>21.398777637998066</v>
      </c>
      <c r="Q27" s="18">
        <f t="shared" si="4"/>
        <v>408754995</v>
      </c>
      <c r="R27" s="18">
        <f>Table2[[#This Row],[actual_price]]-Table2[[#This Row],[discounted_price]]</f>
        <v>1751</v>
      </c>
      <c r="S27" s="15" t="str" cm="1">
        <f t="array" ref="S27">_xlfn.IFS(H27&lt;200,"&lt;₹200",H27&lt;=500,"₹200-₹500",H27&gt;500,"&gt;₹500")</f>
        <v>&gt;₹500</v>
      </c>
      <c r="T27" t="s">
        <v>6567</v>
      </c>
      <c r="U27" t="s">
        <v>6571</v>
      </c>
      <c r="V27" t="s">
        <v>6572</v>
      </c>
    </row>
    <row r="28" spans="1:22" x14ac:dyDescent="0.25">
      <c r="A28" t="s">
        <v>6028</v>
      </c>
      <c r="B28" t="s">
        <v>6029</v>
      </c>
      <c r="C28" t="s">
        <v>13084</v>
      </c>
      <c r="D28" t="s">
        <v>13088</v>
      </c>
      <c r="E28" t="s">
        <v>13179</v>
      </c>
      <c r="F28" t="s">
        <v>13179</v>
      </c>
      <c r="G28" t="str">
        <f t="shared" si="0"/>
        <v>Routers</v>
      </c>
      <c r="H28" s="17">
        <v>1149</v>
      </c>
      <c r="I28" s="17">
        <v>1699</v>
      </c>
      <c r="J28" s="8">
        <v>0.32</v>
      </c>
      <c r="K28" s="8" t="str">
        <f t="shared" si="1"/>
        <v>No</v>
      </c>
      <c r="L28" s="9">
        <v>4.2</v>
      </c>
      <c r="M28" s="9">
        <v>4</v>
      </c>
      <c r="N28" s="9">
        <f t="shared" si="2"/>
        <v>4.2</v>
      </c>
      <c r="O28" s="4">
        <v>122478</v>
      </c>
      <c r="P28" s="4">
        <f t="shared" si="3"/>
        <v>21.36985885371011</v>
      </c>
      <c r="Q28" s="18">
        <f t="shared" si="4"/>
        <v>140727222</v>
      </c>
      <c r="R28" s="18">
        <f>Table2[[#This Row],[actual_price]]-Table2[[#This Row],[discounted_price]]</f>
        <v>550</v>
      </c>
      <c r="S28" s="15" t="str" cm="1">
        <f t="array" ref="S28">_xlfn.IFS(H28&lt;200,"&lt;₹200",H28&lt;=500,"₹200-₹500",H28&gt;500,"&gt;₹500")</f>
        <v>&gt;₹500</v>
      </c>
      <c r="T28" t="s">
        <v>6030</v>
      </c>
      <c r="U28" t="s">
        <v>6034</v>
      </c>
      <c r="V28" t="s">
        <v>6035</v>
      </c>
    </row>
    <row r="29" spans="1:22" x14ac:dyDescent="0.25">
      <c r="A29" t="s">
        <v>6513</v>
      </c>
      <c r="B29" t="s">
        <v>6514</v>
      </c>
      <c r="C29" t="s">
        <v>13075</v>
      </c>
      <c r="D29" t="s">
        <v>13092</v>
      </c>
      <c r="E29" t="s">
        <v>13119</v>
      </c>
      <c r="F29" t="s">
        <v>13205</v>
      </c>
      <c r="G29" t="str">
        <f t="shared" si="0"/>
        <v>SecureDigitalCards</v>
      </c>
      <c r="H29" s="17">
        <v>449</v>
      </c>
      <c r="I29" s="17">
        <v>800</v>
      </c>
      <c r="J29" s="8">
        <v>0.44</v>
      </c>
      <c r="K29" s="8" t="str">
        <f t="shared" si="1"/>
        <v>No</v>
      </c>
      <c r="L29" s="9">
        <v>4.4000000000000004</v>
      </c>
      <c r="M29" s="9">
        <v>4</v>
      </c>
      <c r="N29" s="9">
        <f t="shared" si="2"/>
        <v>4.4000000000000004</v>
      </c>
      <c r="O29" s="4">
        <v>69585</v>
      </c>
      <c r="P29" s="4">
        <f t="shared" si="3"/>
        <v>21.307096240046889</v>
      </c>
      <c r="Q29" s="18">
        <f t="shared" si="4"/>
        <v>31243665</v>
      </c>
      <c r="R29" s="18">
        <f>Table2[[#This Row],[actual_price]]-Table2[[#This Row],[discounted_price]]</f>
        <v>351</v>
      </c>
      <c r="S29" s="15" t="str" cm="1">
        <f t="array" ref="S29">_xlfn.IFS(H29&lt;200,"&lt;₹200",H29&lt;=500,"₹200-₹500",H29&gt;500,"&gt;₹500")</f>
        <v>₹200-₹500</v>
      </c>
      <c r="T29" t="s">
        <v>6516</v>
      </c>
      <c r="U29" t="s">
        <v>6520</v>
      </c>
      <c r="V29" t="s">
        <v>6521</v>
      </c>
    </row>
    <row r="30" spans="1:22" x14ac:dyDescent="0.25">
      <c r="A30" t="s">
        <v>3745</v>
      </c>
      <c r="B30" t="s">
        <v>3746</v>
      </c>
      <c r="C30" t="s">
        <v>13075</v>
      </c>
      <c r="D30" t="s">
        <v>13113</v>
      </c>
      <c r="E30" t="s">
        <v>13114</v>
      </c>
      <c r="F30" t="s">
        <v>13116</v>
      </c>
      <c r="G30" t="str">
        <f t="shared" si="0"/>
        <v>PowerBanks</v>
      </c>
      <c r="H30" s="17">
        <v>1149</v>
      </c>
      <c r="I30" s="17">
        <v>2199</v>
      </c>
      <c r="J30" s="8">
        <v>0.48</v>
      </c>
      <c r="K30" s="8" t="str">
        <f t="shared" si="1"/>
        <v>No</v>
      </c>
      <c r="L30" s="9">
        <v>4.3</v>
      </c>
      <c r="M30" s="9">
        <v>4</v>
      </c>
      <c r="N30" s="9">
        <f t="shared" si="2"/>
        <v>4.0333333333333341</v>
      </c>
      <c r="O30" s="4">
        <v>178912</v>
      </c>
      <c r="P30" s="4">
        <f t="shared" si="3"/>
        <v>21.18565565523166</v>
      </c>
      <c r="Q30" s="18">
        <f t="shared" si="4"/>
        <v>205569888</v>
      </c>
      <c r="R30" s="18">
        <f>Table2[[#This Row],[actual_price]]-Table2[[#This Row],[discounted_price]]</f>
        <v>1050</v>
      </c>
      <c r="S30" s="15" t="str" cm="1">
        <f t="array" ref="S30">_xlfn.IFS(H30&lt;200,"&lt;₹200",H30&lt;=500,"₹200-₹500",H30&gt;500,"&gt;₹500")</f>
        <v>&gt;₹500</v>
      </c>
      <c r="T30" t="s">
        <v>3747</v>
      </c>
      <c r="U30" t="s">
        <v>2984</v>
      </c>
      <c r="V30" t="s">
        <v>2985</v>
      </c>
    </row>
    <row r="31" spans="1:22" x14ac:dyDescent="0.25">
      <c r="A31" t="s">
        <v>6261</v>
      </c>
      <c r="B31" t="s">
        <v>6262</v>
      </c>
      <c r="C31" t="s">
        <v>13075</v>
      </c>
      <c r="D31" t="s">
        <v>13122</v>
      </c>
      <c r="E31" t="s">
        <v>13123</v>
      </c>
      <c r="F31" t="s">
        <v>13124</v>
      </c>
      <c r="G31" t="str">
        <f t="shared" si="0"/>
        <v>In-Ear</v>
      </c>
      <c r="H31" s="17">
        <v>699</v>
      </c>
      <c r="I31" s="17">
        <v>999</v>
      </c>
      <c r="J31" s="8">
        <v>0.3</v>
      </c>
      <c r="K31" s="8" t="str">
        <f t="shared" si="1"/>
        <v>No</v>
      </c>
      <c r="L31" s="9">
        <v>4.0999999999999996</v>
      </c>
      <c r="M31" s="9">
        <v>4</v>
      </c>
      <c r="N31" s="9">
        <f t="shared" si="2"/>
        <v>3.8812499999999996</v>
      </c>
      <c r="O31" s="4">
        <v>273189</v>
      </c>
      <c r="P31" s="4">
        <f t="shared" si="3"/>
        <v>21.100278997787154</v>
      </c>
      <c r="Q31" s="18">
        <f t="shared" si="4"/>
        <v>190959111</v>
      </c>
      <c r="R31" s="18">
        <f>Table2[[#This Row],[actual_price]]-Table2[[#This Row],[discounted_price]]</f>
        <v>300</v>
      </c>
      <c r="S31" s="15" t="str" cm="1">
        <f t="array" ref="S31">_xlfn.IFS(H31&lt;200,"&lt;₹200",H31&lt;=500,"₹200-₹500",H31&gt;500,"&gt;₹500")</f>
        <v>&gt;₹500</v>
      </c>
      <c r="T31" t="s">
        <v>6263</v>
      </c>
      <c r="U31" t="s">
        <v>6267</v>
      </c>
      <c r="V31" t="s">
        <v>6268</v>
      </c>
    </row>
    <row r="32" spans="1:22" x14ac:dyDescent="0.25">
      <c r="A32" t="s">
        <v>4434</v>
      </c>
      <c r="B32" t="s">
        <v>4435</v>
      </c>
      <c r="C32" t="s">
        <v>13075</v>
      </c>
      <c r="D32" t="s">
        <v>13092</v>
      </c>
      <c r="E32" t="s">
        <v>13119</v>
      </c>
      <c r="F32" t="s">
        <v>13120</v>
      </c>
      <c r="G32" t="str">
        <f t="shared" si="0"/>
        <v>MicroSD</v>
      </c>
      <c r="H32" s="17">
        <v>649</v>
      </c>
      <c r="I32" s="17">
        <v>2400</v>
      </c>
      <c r="J32" s="8">
        <v>0.73</v>
      </c>
      <c r="K32" s="8" t="str">
        <f t="shared" si="1"/>
        <v>Yes</v>
      </c>
      <c r="L32" s="9">
        <v>4.4000000000000004</v>
      </c>
      <c r="M32" s="9">
        <v>4</v>
      </c>
      <c r="N32" s="9">
        <f t="shared" si="2"/>
        <v>4.3571428571428568</v>
      </c>
      <c r="O32" s="4">
        <v>67260</v>
      </c>
      <c r="P32" s="4">
        <f t="shared" si="3"/>
        <v>21.035254465195731</v>
      </c>
      <c r="Q32" s="18">
        <f t="shared" si="4"/>
        <v>43651740</v>
      </c>
      <c r="R32" s="18">
        <f>Table2[[#This Row],[actual_price]]-Table2[[#This Row],[discounted_price]]</f>
        <v>1751</v>
      </c>
      <c r="S32" s="15" t="str" cm="1">
        <f t="array" ref="S32">_xlfn.IFS(H32&lt;200,"&lt;₹200",H32&lt;=500,"₹200-₹500",H32&gt;500,"&gt;₹500")</f>
        <v>&gt;₹500</v>
      </c>
      <c r="T32" t="s">
        <v>4436</v>
      </c>
      <c r="U32" t="s">
        <v>3029</v>
      </c>
      <c r="V32" t="s">
        <v>3030</v>
      </c>
    </row>
    <row r="33" spans="1:22" x14ac:dyDescent="0.25">
      <c r="A33" t="s">
        <v>4203</v>
      </c>
      <c r="B33" t="s">
        <v>4204</v>
      </c>
      <c r="C33" t="s">
        <v>13075</v>
      </c>
      <c r="D33" t="s">
        <v>13092</v>
      </c>
      <c r="E33" t="s">
        <v>13119</v>
      </c>
      <c r="F33" t="s">
        <v>13120</v>
      </c>
      <c r="G33" t="str">
        <f t="shared" si="0"/>
        <v>MicroSD</v>
      </c>
      <c r="H33" s="17">
        <v>1989</v>
      </c>
      <c r="I33" s="17">
        <v>3500</v>
      </c>
      <c r="J33" s="8">
        <v>0.43</v>
      </c>
      <c r="K33" s="8" t="str">
        <f t="shared" si="1"/>
        <v>No</v>
      </c>
      <c r="L33" s="9">
        <v>4.4000000000000004</v>
      </c>
      <c r="M33" s="9">
        <v>4</v>
      </c>
      <c r="N33" s="9">
        <f t="shared" si="2"/>
        <v>4.3500000000000005</v>
      </c>
      <c r="O33" s="4">
        <v>67260</v>
      </c>
      <c r="P33" s="4">
        <f t="shared" si="3"/>
        <v>21.000770441482299</v>
      </c>
      <c r="Q33" s="18">
        <f t="shared" si="4"/>
        <v>133780140</v>
      </c>
      <c r="R33" s="18">
        <f>Table2[[#This Row],[actual_price]]-Table2[[#This Row],[discounted_price]]</f>
        <v>1511</v>
      </c>
      <c r="S33" s="15" t="str" cm="1">
        <f t="array" ref="S33">_xlfn.IFS(H33&lt;200,"&lt;₹200",H33&lt;=500,"₹200-₹500",H33&gt;500,"&gt;₹500")</f>
        <v>&gt;₹500</v>
      </c>
      <c r="T33" t="s">
        <v>4205</v>
      </c>
      <c r="U33" t="s">
        <v>3029</v>
      </c>
      <c r="V33" t="s">
        <v>3030</v>
      </c>
    </row>
    <row r="34" spans="1:22" x14ac:dyDescent="0.25">
      <c r="A34" t="s">
        <v>3022</v>
      </c>
      <c r="B34" t="s">
        <v>3023</v>
      </c>
      <c r="C34" t="s">
        <v>13075</v>
      </c>
      <c r="D34" t="s">
        <v>13092</v>
      </c>
      <c r="E34" t="s">
        <v>13119</v>
      </c>
      <c r="F34" t="s">
        <v>13120</v>
      </c>
      <c r="G34" t="str">
        <f t="shared" si="0"/>
        <v>MicroSD</v>
      </c>
      <c r="H34" s="17">
        <v>569</v>
      </c>
      <c r="I34" s="17">
        <v>1000</v>
      </c>
      <c r="J34" s="8">
        <v>0.43</v>
      </c>
      <c r="K34" s="8" t="str">
        <f t="shared" si="1"/>
        <v>No</v>
      </c>
      <c r="L34" s="9">
        <v>4.4000000000000004</v>
      </c>
      <c r="M34" s="9">
        <v>4</v>
      </c>
      <c r="N34" s="9">
        <f t="shared" si="2"/>
        <v>4.3400000000000007</v>
      </c>
      <c r="O34" s="4">
        <v>67259</v>
      </c>
      <c r="P34" s="4">
        <f t="shared" si="3"/>
        <v>20.952464785327198</v>
      </c>
      <c r="Q34" s="18">
        <f t="shared" si="4"/>
        <v>38270371</v>
      </c>
      <c r="R34" s="18">
        <f>Table2[[#This Row],[actual_price]]-Table2[[#This Row],[discounted_price]]</f>
        <v>431</v>
      </c>
      <c r="S34" s="15" t="str" cm="1">
        <f t="array" ref="S34">_xlfn.IFS(H34&lt;200,"&lt;₹200",H34&lt;=500,"₹200-₹500",H34&gt;500,"&gt;₹500")</f>
        <v>&gt;₹500</v>
      </c>
      <c r="T34" t="s">
        <v>3025</v>
      </c>
      <c r="U34" t="s">
        <v>3029</v>
      </c>
      <c r="V34" t="s">
        <v>3030</v>
      </c>
    </row>
    <row r="35" spans="1:22" x14ac:dyDescent="0.25">
      <c r="A35" t="s">
        <v>396</v>
      </c>
      <c r="B35" t="s">
        <v>397</v>
      </c>
      <c r="C35" t="s">
        <v>13084</v>
      </c>
      <c r="D35" t="s">
        <v>13085</v>
      </c>
      <c r="E35" t="s">
        <v>13086</v>
      </c>
      <c r="F35" t="s">
        <v>13087</v>
      </c>
      <c r="G35" t="str">
        <f t="shared" si="0"/>
        <v>Cables</v>
      </c>
      <c r="H35" s="17">
        <v>209</v>
      </c>
      <c r="I35" s="17">
        <v>695</v>
      </c>
      <c r="J35" s="8">
        <v>0.7</v>
      </c>
      <c r="K35" s="8" t="str">
        <f t="shared" si="1"/>
        <v>Yes</v>
      </c>
      <c r="L35" s="9">
        <v>4.5</v>
      </c>
      <c r="M35" s="9">
        <v>5</v>
      </c>
      <c r="N35" s="9">
        <f t="shared" si="2"/>
        <v>4.162433862433863</v>
      </c>
      <c r="O35" s="4">
        <v>107687</v>
      </c>
      <c r="P35" s="4">
        <f t="shared" si="3"/>
        <v>20.94606361775762</v>
      </c>
      <c r="Q35" s="18">
        <f t="shared" si="4"/>
        <v>22506583</v>
      </c>
      <c r="R35" s="18">
        <f>Table2[[#This Row],[actual_price]]-Table2[[#This Row],[discounted_price]]</f>
        <v>486</v>
      </c>
      <c r="S35" s="15" t="str" cm="1">
        <f t="array" ref="S35">_xlfn.IFS(H35&lt;200,"&lt;₹200",H35&lt;=500,"₹200-₹500",H35&gt;500,"&gt;₹500")</f>
        <v>₹200-₹500</v>
      </c>
      <c r="T35" t="s">
        <v>398</v>
      </c>
      <c r="U35" t="s">
        <v>402</v>
      </c>
      <c r="V35" t="s">
        <v>403</v>
      </c>
    </row>
    <row r="36" spans="1:22" x14ac:dyDescent="0.25">
      <c r="A36" t="s">
        <v>6302</v>
      </c>
      <c r="B36" t="s">
        <v>6303</v>
      </c>
      <c r="C36" t="s">
        <v>13084</v>
      </c>
      <c r="D36" t="s">
        <v>13139</v>
      </c>
      <c r="E36" t="s">
        <v>13140</v>
      </c>
      <c r="F36" t="s">
        <v>13140</v>
      </c>
      <c r="G36" t="str">
        <f t="shared" si="0"/>
        <v>PenDrives</v>
      </c>
      <c r="H36" s="17">
        <v>729</v>
      </c>
      <c r="I36" s="17">
        <v>1650</v>
      </c>
      <c r="J36" s="8">
        <v>0.56000000000000005</v>
      </c>
      <c r="K36" s="8" t="str">
        <f t="shared" si="1"/>
        <v>Yes</v>
      </c>
      <c r="L36" s="9">
        <v>4.3</v>
      </c>
      <c r="M36" s="9">
        <v>4</v>
      </c>
      <c r="N36" s="9">
        <f t="shared" si="2"/>
        <v>4.2500000000000009</v>
      </c>
      <c r="O36" s="4">
        <v>82356</v>
      </c>
      <c r="P36" s="4">
        <f t="shared" si="3"/>
        <v>20.891727202716627</v>
      </c>
      <c r="Q36" s="18">
        <f t="shared" si="4"/>
        <v>60037524</v>
      </c>
      <c r="R36" s="18">
        <f>Table2[[#This Row],[actual_price]]-Table2[[#This Row],[discounted_price]]</f>
        <v>921</v>
      </c>
      <c r="S36" s="15" t="str" cm="1">
        <f t="array" ref="S36">_xlfn.IFS(H36&lt;200,"&lt;₹200",H36&lt;=500,"₹200-₹500",H36&gt;500,"&gt;₹500")</f>
        <v>&gt;₹500</v>
      </c>
      <c r="T36" t="s">
        <v>6304</v>
      </c>
      <c r="U36" t="s">
        <v>6308</v>
      </c>
      <c r="V36" t="s">
        <v>6309</v>
      </c>
    </row>
    <row r="37" spans="1:22" x14ac:dyDescent="0.25">
      <c r="A37" t="s">
        <v>3126</v>
      </c>
      <c r="B37" t="s">
        <v>3127</v>
      </c>
      <c r="C37" t="s">
        <v>13075</v>
      </c>
      <c r="D37" t="s">
        <v>13092</v>
      </c>
      <c r="E37" t="s">
        <v>13119</v>
      </c>
      <c r="F37" t="s">
        <v>13120</v>
      </c>
      <c r="G37" t="str">
        <f t="shared" si="0"/>
        <v>MicroSD</v>
      </c>
      <c r="H37" s="17">
        <v>959</v>
      </c>
      <c r="I37" s="17">
        <v>1800</v>
      </c>
      <c r="J37" s="8">
        <v>0.47</v>
      </c>
      <c r="K37" s="8" t="str">
        <f t="shared" si="1"/>
        <v>No</v>
      </c>
      <c r="L37" s="9">
        <v>4.4000000000000004</v>
      </c>
      <c r="M37" s="9">
        <v>4</v>
      </c>
      <c r="N37" s="9">
        <f t="shared" si="2"/>
        <v>4.3250000000000002</v>
      </c>
      <c r="O37" s="4">
        <v>67259</v>
      </c>
      <c r="P37" s="4">
        <f t="shared" si="3"/>
        <v>20.880048432382516</v>
      </c>
      <c r="Q37" s="18">
        <f t="shared" si="4"/>
        <v>64501381</v>
      </c>
      <c r="R37" s="18">
        <f>Table2[[#This Row],[actual_price]]-Table2[[#This Row],[discounted_price]]</f>
        <v>841</v>
      </c>
      <c r="S37" s="15" t="str" cm="1">
        <f t="array" ref="S37">_xlfn.IFS(H37&lt;200,"&lt;₹200",H37&lt;=500,"₹200-₹500",H37&gt;500,"&gt;₹500")</f>
        <v>&gt;₹500</v>
      </c>
      <c r="T37" t="s">
        <v>3025</v>
      </c>
      <c r="U37" t="s">
        <v>3029</v>
      </c>
      <c r="V37" t="s">
        <v>3030</v>
      </c>
    </row>
    <row r="38" spans="1:22" x14ac:dyDescent="0.25">
      <c r="A38" t="s">
        <v>3201</v>
      </c>
      <c r="B38" t="s">
        <v>3202</v>
      </c>
      <c r="C38" t="s">
        <v>13075</v>
      </c>
      <c r="D38" t="s">
        <v>13092</v>
      </c>
      <c r="E38" t="s">
        <v>13119</v>
      </c>
      <c r="F38" t="s">
        <v>13120</v>
      </c>
      <c r="G38" t="str">
        <f t="shared" si="0"/>
        <v>MicroSD</v>
      </c>
      <c r="H38" s="17">
        <v>369</v>
      </c>
      <c r="I38" s="17">
        <v>700</v>
      </c>
      <c r="J38" s="8">
        <v>0.47</v>
      </c>
      <c r="K38" s="8" t="str">
        <f t="shared" si="1"/>
        <v>No</v>
      </c>
      <c r="L38" s="9">
        <v>4.4000000000000004</v>
      </c>
      <c r="M38" s="9">
        <v>4</v>
      </c>
      <c r="N38" s="9">
        <f t="shared" si="2"/>
        <v>4.3</v>
      </c>
      <c r="O38" s="4">
        <v>67259</v>
      </c>
      <c r="P38" s="4">
        <f t="shared" si="3"/>
        <v>20.759354510808048</v>
      </c>
      <c r="Q38" s="18">
        <f t="shared" si="4"/>
        <v>24818571</v>
      </c>
      <c r="R38" s="18">
        <f>Table2[[#This Row],[actual_price]]-Table2[[#This Row],[discounted_price]]</f>
        <v>331</v>
      </c>
      <c r="S38" s="15" t="str" cm="1">
        <f t="array" ref="S38">_xlfn.IFS(H38&lt;200,"&lt;₹200",H38&lt;=500,"₹200-₹500",H38&gt;500,"&gt;₹500")</f>
        <v>₹200-₹500</v>
      </c>
      <c r="T38" t="s">
        <v>3203</v>
      </c>
      <c r="U38" t="s">
        <v>3029</v>
      </c>
      <c r="V38" t="s">
        <v>3030</v>
      </c>
    </row>
    <row r="39" spans="1:22" x14ac:dyDescent="0.25">
      <c r="A39" t="s">
        <v>5120</v>
      </c>
      <c r="B39" t="s">
        <v>5121</v>
      </c>
      <c r="C39" t="s">
        <v>13084</v>
      </c>
      <c r="D39" t="s">
        <v>13139</v>
      </c>
      <c r="E39" t="s">
        <v>13160</v>
      </c>
      <c r="F39" t="s">
        <v>13160</v>
      </c>
      <c r="G39" t="str">
        <f t="shared" si="0"/>
        <v>ExternalHardDisks</v>
      </c>
      <c r="H39" s="17">
        <v>4098</v>
      </c>
      <c r="I39" s="17">
        <v>4999</v>
      </c>
      <c r="J39" s="8">
        <v>0.18</v>
      </c>
      <c r="K39" s="8" t="str">
        <f t="shared" si="1"/>
        <v>No</v>
      </c>
      <c r="L39" s="9">
        <v>4.5</v>
      </c>
      <c r="M39" s="9">
        <v>5</v>
      </c>
      <c r="N39" s="9">
        <f t="shared" si="2"/>
        <v>4.4000000000000004</v>
      </c>
      <c r="O39" s="4">
        <v>50810</v>
      </c>
      <c r="P39" s="4">
        <f t="shared" si="3"/>
        <v>20.706214065889426</v>
      </c>
      <c r="Q39" s="18">
        <f t="shared" si="4"/>
        <v>208219380</v>
      </c>
      <c r="R39" s="18">
        <f>Table2[[#This Row],[actual_price]]-Table2[[#This Row],[discounted_price]]</f>
        <v>901</v>
      </c>
      <c r="S39" s="15" t="str" cm="1">
        <f t="array" ref="S39">_xlfn.IFS(H39&lt;200,"&lt;₹200",H39&lt;=500,"₹200-₹500",H39&gt;500,"&gt;₹500")</f>
        <v>&gt;₹500</v>
      </c>
      <c r="T39" t="s">
        <v>5123</v>
      </c>
      <c r="U39" t="s">
        <v>5127</v>
      </c>
      <c r="V39" t="s">
        <v>5128</v>
      </c>
    </row>
    <row r="40" spans="1:22" x14ac:dyDescent="0.25">
      <c r="A40" t="s">
        <v>47</v>
      </c>
      <c r="B40" t="s">
        <v>48</v>
      </c>
      <c r="C40" t="s">
        <v>13084</v>
      </c>
      <c r="D40" t="s">
        <v>13085</v>
      </c>
      <c r="E40" t="s">
        <v>13086</v>
      </c>
      <c r="F40" t="s">
        <v>13087</v>
      </c>
      <c r="G40" t="str">
        <f t="shared" si="0"/>
        <v>Cables</v>
      </c>
      <c r="H40" s="17">
        <v>329</v>
      </c>
      <c r="I40" s="17">
        <v>699</v>
      </c>
      <c r="J40" s="8">
        <v>0.53</v>
      </c>
      <c r="K40" s="8" t="str">
        <f t="shared" si="1"/>
        <v>Yes</v>
      </c>
      <c r="L40" s="9">
        <v>4.2</v>
      </c>
      <c r="M40" s="9">
        <v>4</v>
      </c>
      <c r="N40" s="9">
        <f t="shared" si="2"/>
        <v>4.1606382978723406</v>
      </c>
      <c r="O40" s="4">
        <v>94363</v>
      </c>
      <c r="P40" s="4">
        <f t="shared" si="3"/>
        <v>20.69836979074384</v>
      </c>
      <c r="Q40" s="18">
        <f t="shared" si="4"/>
        <v>31045427</v>
      </c>
      <c r="R40" s="18">
        <f>Table2[[#This Row],[actual_price]]-Table2[[#This Row],[discounted_price]]</f>
        <v>370</v>
      </c>
      <c r="S40" s="15" t="str" cm="1">
        <f t="array" ref="S40">_xlfn.IFS(H40&lt;200,"&lt;₹200",H40&lt;=500,"₹200-₹500",H40&gt;500,"&gt;₹500")</f>
        <v>₹200-₹500</v>
      </c>
      <c r="T40" t="s">
        <v>49</v>
      </c>
      <c r="U40" t="s">
        <v>53</v>
      </c>
      <c r="V40" t="s">
        <v>54</v>
      </c>
    </row>
    <row r="41" spans="1:22" x14ac:dyDescent="0.25">
      <c r="A41" t="s">
        <v>2274</v>
      </c>
      <c r="B41" t="s">
        <v>2275</v>
      </c>
      <c r="C41" t="s">
        <v>13084</v>
      </c>
      <c r="D41" t="s">
        <v>13085</v>
      </c>
      <c r="E41" t="s">
        <v>13086</v>
      </c>
      <c r="F41" t="s">
        <v>13087</v>
      </c>
      <c r="G41" t="str">
        <f t="shared" si="0"/>
        <v>Cables</v>
      </c>
      <c r="H41" s="17">
        <v>299</v>
      </c>
      <c r="I41" s="17">
        <v>799</v>
      </c>
      <c r="J41" s="8">
        <v>0.63</v>
      </c>
      <c r="K41" s="8" t="str">
        <f t="shared" si="1"/>
        <v>Yes</v>
      </c>
      <c r="L41" s="9">
        <v>4.2</v>
      </c>
      <c r="M41" s="9">
        <v>4</v>
      </c>
      <c r="N41" s="9">
        <f t="shared" si="2"/>
        <v>4.1604278074866308</v>
      </c>
      <c r="O41" s="4">
        <v>94363</v>
      </c>
      <c r="P41" s="4">
        <f t="shared" si="3"/>
        <v>20.697322641838095</v>
      </c>
      <c r="Q41" s="18">
        <f t="shared" si="4"/>
        <v>28214537</v>
      </c>
      <c r="R41" s="18">
        <f>Table2[[#This Row],[actual_price]]-Table2[[#This Row],[discounted_price]]</f>
        <v>500</v>
      </c>
      <c r="S41" s="15" t="str" cm="1">
        <f t="array" ref="S41">_xlfn.IFS(H41&lt;200,"&lt;₹200",H41&lt;=500,"₹200-₹500",H41&gt;500,"&gt;₹500")</f>
        <v>₹200-₹500</v>
      </c>
      <c r="T41" t="s">
        <v>2276</v>
      </c>
      <c r="U41" t="s">
        <v>53</v>
      </c>
      <c r="V41" t="s">
        <v>54</v>
      </c>
    </row>
    <row r="42" spans="1:22" x14ac:dyDescent="0.25">
      <c r="A42" t="s">
        <v>122</v>
      </c>
      <c r="B42" t="s">
        <v>123</v>
      </c>
      <c r="C42" t="s">
        <v>13084</v>
      </c>
      <c r="D42" t="s">
        <v>13085</v>
      </c>
      <c r="E42" t="s">
        <v>13086</v>
      </c>
      <c r="F42" t="s">
        <v>13087</v>
      </c>
      <c r="G42" t="str">
        <f t="shared" si="0"/>
        <v>Cables</v>
      </c>
      <c r="H42" s="17">
        <v>299</v>
      </c>
      <c r="I42" s="17">
        <v>799</v>
      </c>
      <c r="J42" s="8">
        <v>0.63</v>
      </c>
      <c r="K42" s="8" t="str">
        <f t="shared" si="1"/>
        <v>Yes</v>
      </c>
      <c r="L42" s="9">
        <v>4.2</v>
      </c>
      <c r="M42" s="9">
        <v>4</v>
      </c>
      <c r="N42" s="9">
        <f t="shared" si="2"/>
        <v>4.1602150537634408</v>
      </c>
      <c r="O42" s="4">
        <v>94363</v>
      </c>
      <c r="P42" s="4">
        <f t="shared" si="3"/>
        <v>20.6962642332667</v>
      </c>
      <c r="Q42" s="18">
        <f t="shared" si="4"/>
        <v>28214537</v>
      </c>
      <c r="R42" s="18">
        <f>Table2[[#This Row],[actual_price]]-Table2[[#This Row],[discounted_price]]</f>
        <v>500</v>
      </c>
      <c r="S42" s="15" t="str" cm="1">
        <f t="array" ref="S42">_xlfn.IFS(H42&lt;200,"&lt;₹200",H42&lt;=500,"₹200-₹500",H42&gt;500,"&gt;₹500")</f>
        <v>₹200-₹500</v>
      </c>
      <c r="T42" t="s">
        <v>124</v>
      </c>
      <c r="U42" t="s">
        <v>53</v>
      </c>
      <c r="V42" t="s">
        <v>54</v>
      </c>
    </row>
    <row r="43" spans="1:22" x14ac:dyDescent="0.25">
      <c r="A43" t="s">
        <v>843</v>
      </c>
      <c r="B43" t="s">
        <v>844</v>
      </c>
      <c r="C43" t="s">
        <v>13084</v>
      </c>
      <c r="D43" t="s">
        <v>13085</v>
      </c>
      <c r="E43" t="s">
        <v>13086</v>
      </c>
      <c r="F43" t="s">
        <v>13087</v>
      </c>
      <c r="G43" t="str">
        <f t="shared" si="0"/>
        <v>Cables</v>
      </c>
      <c r="H43" s="17">
        <v>299</v>
      </c>
      <c r="I43" s="17">
        <v>699</v>
      </c>
      <c r="J43" s="8">
        <v>0.56999999999999995</v>
      </c>
      <c r="K43" s="8" t="str">
        <f t="shared" si="1"/>
        <v>Yes</v>
      </c>
      <c r="L43" s="9">
        <v>4.2</v>
      </c>
      <c r="M43" s="9">
        <v>4</v>
      </c>
      <c r="N43" s="9">
        <f t="shared" si="2"/>
        <v>4.160000000000001</v>
      </c>
      <c r="O43" s="4">
        <v>94363</v>
      </c>
      <c r="P43" s="4">
        <f t="shared" si="3"/>
        <v>20.695194382440484</v>
      </c>
      <c r="Q43" s="18">
        <f t="shared" si="4"/>
        <v>28214537</v>
      </c>
      <c r="R43" s="18">
        <f>Table2[[#This Row],[actual_price]]-Table2[[#This Row],[discounted_price]]</f>
        <v>400</v>
      </c>
      <c r="S43" s="15" t="str" cm="1">
        <f t="array" ref="S43">_xlfn.IFS(H43&lt;200,"&lt;₹200",H43&lt;=500,"₹200-₹500",H43&gt;500,"&gt;₹500")</f>
        <v>₹200-₹500</v>
      </c>
      <c r="T43" t="s">
        <v>49</v>
      </c>
      <c r="U43" t="s">
        <v>53</v>
      </c>
      <c r="V43" t="s">
        <v>54</v>
      </c>
    </row>
    <row r="44" spans="1:22" x14ac:dyDescent="0.25">
      <c r="A44" t="s">
        <v>491</v>
      </c>
      <c r="B44" t="s">
        <v>492</v>
      </c>
      <c r="C44" t="s">
        <v>13084</v>
      </c>
      <c r="D44" t="s">
        <v>13085</v>
      </c>
      <c r="E44" t="s">
        <v>13086</v>
      </c>
      <c r="F44" t="s">
        <v>13087</v>
      </c>
      <c r="G44" t="str">
        <f t="shared" si="0"/>
        <v>Cables</v>
      </c>
      <c r="H44" s="17">
        <v>179</v>
      </c>
      <c r="I44" s="17">
        <v>500</v>
      </c>
      <c r="J44" s="8">
        <v>0.64</v>
      </c>
      <c r="K44" s="8" t="str">
        <f t="shared" si="1"/>
        <v>Yes</v>
      </c>
      <c r="L44" s="9">
        <v>4.2</v>
      </c>
      <c r="M44" s="9">
        <v>4</v>
      </c>
      <c r="N44" s="9">
        <f t="shared" si="2"/>
        <v>4.1597826086956529</v>
      </c>
      <c r="O44" s="4">
        <v>92595</v>
      </c>
      <c r="P44" s="4">
        <f t="shared" si="3"/>
        <v>20.659943967262407</v>
      </c>
      <c r="Q44" s="18">
        <f t="shared" si="4"/>
        <v>16574505</v>
      </c>
      <c r="R44" s="18">
        <f>Table2[[#This Row],[actual_price]]-Table2[[#This Row],[discounted_price]]</f>
        <v>321</v>
      </c>
      <c r="S44" s="15" t="str" cm="1">
        <f t="array" ref="S44">_xlfn.IFS(H44&lt;200,"&lt;₹200",H44&lt;=500,"₹200-₹500",H44&gt;500,"&gt;₹500")</f>
        <v>&lt;₹200</v>
      </c>
      <c r="T44" t="s">
        <v>493</v>
      </c>
      <c r="U44" t="s">
        <v>477</v>
      </c>
      <c r="V44" t="s">
        <v>478</v>
      </c>
    </row>
    <row r="45" spans="1:22" x14ac:dyDescent="0.25">
      <c r="A45" t="s">
        <v>471</v>
      </c>
      <c r="B45" t="s">
        <v>472</v>
      </c>
      <c r="C45" t="s">
        <v>13084</v>
      </c>
      <c r="D45" t="s">
        <v>13085</v>
      </c>
      <c r="E45" t="s">
        <v>13086</v>
      </c>
      <c r="F45" t="s">
        <v>13087</v>
      </c>
      <c r="G45" t="str">
        <f t="shared" si="0"/>
        <v>Cables</v>
      </c>
      <c r="H45" s="17">
        <v>199</v>
      </c>
      <c r="I45" s="17">
        <v>395</v>
      </c>
      <c r="J45" s="8">
        <v>0.5</v>
      </c>
      <c r="K45" s="8" t="str">
        <f t="shared" si="1"/>
        <v>Yes</v>
      </c>
      <c r="L45" s="9">
        <v>4.2</v>
      </c>
      <c r="M45" s="9">
        <v>4</v>
      </c>
      <c r="N45" s="9">
        <f t="shared" si="2"/>
        <v>4.1595628415300556</v>
      </c>
      <c r="O45" s="4">
        <v>92595</v>
      </c>
      <c r="P45" s="4">
        <f t="shared" si="3"/>
        <v>20.658852473366167</v>
      </c>
      <c r="Q45" s="18">
        <f t="shared" si="4"/>
        <v>18426405</v>
      </c>
      <c r="R45" s="18">
        <f>Table2[[#This Row],[actual_price]]-Table2[[#This Row],[discounted_price]]</f>
        <v>196</v>
      </c>
      <c r="S45" s="15" t="str" cm="1">
        <f t="array" ref="S45">_xlfn.IFS(H45&lt;200,"&lt;₹200",H45&lt;=500,"₹200-₹500",H45&gt;500,"&gt;₹500")</f>
        <v>&lt;₹200</v>
      </c>
      <c r="T45" t="s">
        <v>473</v>
      </c>
      <c r="U45" t="s">
        <v>477</v>
      </c>
      <c r="V45" t="s">
        <v>478</v>
      </c>
    </row>
    <row r="46" spans="1:22" x14ac:dyDescent="0.25">
      <c r="A46" t="s">
        <v>6782</v>
      </c>
      <c r="B46" t="s">
        <v>6783</v>
      </c>
      <c r="C46" t="s">
        <v>13084</v>
      </c>
      <c r="D46" t="s">
        <v>13139</v>
      </c>
      <c r="E46" t="s">
        <v>13160</v>
      </c>
      <c r="F46" t="s">
        <v>13160</v>
      </c>
      <c r="G46" t="str">
        <f t="shared" si="0"/>
        <v>ExternalHardDisks</v>
      </c>
      <c r="H46" s="17">
        <v>5799</v>
      </c>
      <c r="I46" s="17">
        <v>7999</v>
      </c>
      <c r="J46" s="8">
        <v>0.28000000000000003</v>
      </c>
      <c r="K46" s="8" t="str">
        <f t="shared" si="1"/>
        <v>No</v>
      </c>
      <c r="L46" s="9">
        <v>4.5</v>
      </c>
      <c r="M46" s="9">
        <v>5</v>
      </c>
      <c r="N46" s="9">
        <f t="shared" si="2"/>
        <v>4.3800000000000008</v>
      </c>
      <c r="O46" s="4">
        <v>50273</v>
      </c>
      <c r="P46" s="4">
        <f t="shared" si="3"/>
        <v>20.591884270722886</v>
      </c>
      <c r="Q46" s="18">
        <f t="shared" si="4"/>
        <v>291533127</v>
      </c>
      <c r="R46" s="18">
        <f>Table2[[#This Row],[actual_price]]-Table2[[#This Row],[discounted_price]]</f>
        <v>2200</v>
      </c>
      <c r="S46" s="15" t="str" cm="1">
        <f t="array" ref="S46">_xlfn.IFS(H46&lt;200,"&lt;₹200",H46&lt;=500,"₹200-₹500",H46&gt;500,"&gt;₹500")</f>
        <v>&gt;₹500</v>
      </c>
      <c r="T46" t="s">
        <v>6784</v>
      </c>
      <c r="U46" t="s">
        <v>6788</v>
      </c>
      <c r="V46" t="s">
        <v>6789</v>
      </c>
    </row>
    <row r="47" spans="1:22" x14ac:dyDescent="0.25">
      <c r="A47" t="s">
        <v>4843</v>
      </c>
      <c r="B47" t="s">
        <v>4844</v>
      </c>
      <c r="C47" t="s">
        <v>13084</v>
      </c>
      <c r="D47" t="s">
        <v>13085</v>
      </c>
      <c r="E47" t="s">
        <v>13141</v>
      </c>
      <c r="F47" t="s">
        <v>13142</v>
      </c>
      <c r="G47" t="str">
        <f t="shared" si="0"/>
        <v>Mice</v>
      </c>
      <c r="H47" s="17">
        <v>599</v>
      </c>
      <c r="I47" s="17">
        <v>895</v>
      </c>
      <c r="J47" s="8">
        <v>0.33</v>
      </c>
      <c r="K47" s="8" t="str">
        <f t="shared" si="1"/>
        <v>No</v>
      </c>
      <c r="L47" s="9">
        <v>4.4000000000000004</v>
      </c>
      <c r="M47" s="9">
        <v>4</v>
      </c>
      <c r="N47" s="9">
        <f t="shared" si="2"/>
        <v>4.2875000000000005</v>
      </c>
      <c r="O47" s="4">
        <v>61314</v>
      </c>
      <c r="P47" s="4">
        <f t="shared" si="3"/>
        <v>20.526692366017205</v>
      </c>
      <c r="Q47" s="18">
        <f t="shared" si="4"/>
        <v>36727086</v>
      </c>
      <c r="R47" s="18">
        <f>Table2[[#This Row],[actual_price]]-Table2[[#This Row],[discounted_price]]</f>
        <v>296</v>
      </c>
      <c r="S47" s="15" t="str" cm="1">
        <f t="array" ref="S47">_xlfn.IFS(H47&lt;200,"&lt;₹200",H47&lt;=500,"₹200-₹500",H47&gt;500,"&gt;₹500")</f>
        <v>&gt;₹500</v>
      </c>
      <c r="T47" t="s">
        <v>4846</v>
      </c>
      <c r="U47" t="s">
        <v>4850</v>
      </c>
      <c r="V47" t="s">
        <v>4851</v>
      </c>
    </row>
    <row r="48" spans="1:22" x14ac:dyDescent="0.25">
      <c r="A48" t="s">
        <v>3064</v>
      </c>
      <c r="B48" t="s">
        <v>3065</v>
      </c>
      <c r="C48" t="s">
        <v>13075</v>
      </c>
      <c r="D48" t="s">
        <v>13122</v>
      </c>
      <c r="E48" t="s">
        <v>13123</v>
      </c>
      <c r="F48" t="s">
        <v>13124</v>
      </c>
      <c r="G48" t="str">
        <f t="shared" si="0"/>
        <v>In-Ear</v>
      </c>
      <c r="H48" s="17">
        <v>599</v>
      </c>
      <c r="I48" s="17">
        <v>999</v>
      </c>
      <c r="J48" s="8">
        <v>0.4</v>
      </c>
      <c r="K48" s="8" t="str">
        <f t="shared" si="1"/>
        <v>No</v>
      </c>
      <c r="L48" s="9">
        <v>4.0999999999999996</v>
      </c>
      <c r="M48" s="9">
        <v>4</v>
      </c>
      <c r="N48" s="9">
        <f t="shared" si="2"/>
        <v>3.8765957446808508</v>
      </c>
      <c r="O48" s="4">
        <v>192590</v>
      </c>
      <c r="P48" s="4">
        <f t="shared" si="3"/>
        <v>20.486397383964594</v>
      </c>
      <c r="Q48" s="18">
        <f t="shared" si="4"/>
        <v>115361410</v>
      </c>
      <c r="R48" s="18">
        <f>Table2[[#This Row],[actual_price]]-Table2[[#This Row],[discounted_price]]</f>
        <v>400</v>
      </c>
      <c r="S48" s="15" t="str" cm="1">
        <f t="array" ref="S48">_xlfn.IFS(H48&lt;200,"&lt;₹200",H48&lt;=500,"₹200-₹500",H48&gt;500,"&gt;₹500")</f>
        <v>&gt;₹500</v>
      </c>
      <c r="T48" t="s">
        <v>3067</v>
      </c>
      <c r="U48" t="s">
        <v>3071</v>
      </c>
      <c r="V48" t="s">
        <v>3072</v>
      </c>
    </row>
    <row r="49" spans="1:22" x14ac:dyDescent="0.25">
      <c r="A49" t="s">
        <v>4004</v>
      </c>
      <c r="B49" t="s">
        <v>4005</v>
      </c>
      <c r="C49" t="s">
        <v>13075</v>
      </c>
      <c r="D49" t="s">
        <v>13122</v>
      </c>
      <c r="E49" t="s">
        <v>13123</v>
      </c>
      <c r="F49" t="s">
        <v>13124</v>
      </c>
      <c r="G49" t="str">
        <f t="shared" si="0"/>
        <v>In-Ear</v>
      </c>
      <c r="H49" s="17">
        <v>599</v>
      </c>
      <c r="I49" s="17">
        <v>1299</v>
      </c>
      <c r="J49" s="8">
        <v>0.54</v>
      </c>
      <c r="K49" s="8" t="str">
        <f t="shared" si="1"/>
        <v>Yes</v>
      </c>
      <c r="L49" s="9">
        <v>4.0999999999999996</v>
      </c>
      <c r="M49" s="9">
        <v>4</v>
      </c>
      <c r="N49" s="9">
        <f t="shared" si="2"/>
        <v>3.8717391304347819</v>
      </c>
      <c r="O49" s="4">
        <v>192589</v>
      </c>
      <c r="P49" s="4">
        <f t="shared" si="3"/>
        <v>20.460723214708985</v>
      </c>
      <c r="Q49" s="18">
        <f t="shared" si="4"/>
        <v>115360811</v>
      </c>
      <c r="R49" s="18">
        <f>Table2[[#This Row],[actual_price]]-Table2[[#This Row],[discounted_price]]</f>
        <v>700</v>
      </c>
      <c r="S49" s="15" t="str" cm="1">
        <f t="array" ref="S49">_xlfn.IFS(H49&lt;200,"&lt;₹200",H49&lt;=500,"₹200-₹500",H49&gt;500,"&gt;₹500")</f>
        <v>&gt;₹500</v>
      </c>
      <c r="T49" t="s">
        <v>4006</v>
      </c>
      <c r="U49" t="s">
        <v>3071</v>
      </c>
      <c r="V49" t="s">
        <v>3072</v>
      </c>
    </row>
    <row r="50" spans="1:22" x14ac:dyDescent="0.25">
      <c r="A50" t="s">
        <v>4922</v>
      </c>
      <c r="B50" t="s">
        <v>4923</v>
      </c>
      <c r="C50" t="s">
        <v>13075</v>
      </c>
      <c r="D50" t="s">
        <v>13122</v>
      </c>
      <c r="E50" t="s">
        <v>13123</v>
      </c>
      <c r="F50" t="s">
        <v>13135</v>
      </c>
      <c r="G50" t="str">
        <f t="shared" si="0"/>
        <v>On-Ear</v>
      </c>
      <c r="H50" s="17">
        <v>1220</v>
      </c>
      <c r="I50" s="17">
        <v>3990</v>
      </c>
      <c r="J50" s="8">
        <v>0.69</v>
      </c>
      <c r="K50" s="8" t="str">
        <f t="shared" si="1"/>
        <v>Yes</v>
      </c>
      <c r="L50" s="9">
        <v>4.0999999999999996</v>
      </c>
      <c r="M50" s="9">
        <v>4</v>
      </c>
      <c r="N50" s="9">
        <f t="shared" si="2"/>
        <v>4.0571428571428569</v>
      </c>
      <c r="O50" s="4">
        <v>107151</v>
      </c>
      <c r="P50" s="4">
        <f t="shared" si="3"/>
        <v>20.407429713887964</v>
      </c>
      <c r="Q50" s="18">
        <f t="shared" si="4"/>
        <v>130724220</v>
      </c>
      <c r="R50" s="18">
        <f>Table2[[#This Row],[actual_price]]-Table2[[#This Row],[discounted_price]]</f>
        <v>2770</v>
      </c>
      <c r="S50" s="15" t="str" cm="1">
        <f t="array" ref="S50">_xlfn.IFS(H50&lt;200,"&lt;₹200",H50&lt;=500,"₹200-₹500",H50&gt;500,"&gt;₹500")</f>
        <v>&gt;₹500</v>
      </c>
      <c r="T50" t="s">
        <v>4924</v>
      </c>
      <c r="U50" t="s">
        <v>4928</v>
      </c>
      <c r="V50" t="s">
        <v>4929</v>
      </c>
    </row>
    <row r="51" spans="1:22" x14ac:dyDescent="0.25">
      <c r="A51" t="s">
        <v>4960</v>
      </c>
      <c r="B51" t="s">
        <v>4961</v>
      </c>
      <c r="C51" t="s">
        <v>13084</v>
      </c>
      <c r="D51" t="s">
        <v>13139</v>
      </c>
      <c r="E51" t="s">
        <v>13140</v>
      </c>
      <c r="F51" t="s">
        <v>13140</v>
      </c>
      <c r="G51" t="str">
        <f t="shared" si="0"/>
        <v>PenDrives</v>
      </c>
      <c r="H51" s="17">
        <v>475</v>
      </c>
      <c r="I51" s="17">
        <v>1500</v>
      </c>
      <c r="J51" s="8">
        <v>0.68</v>
      </c>
      <c r="K51" s="8" t="str">
        <f t="shared" si="1"/>
        <v>Yes</v>
      </c>
      <c r="L51" s="9">
        <v>4.2</v>
      </c>
      <c r="M51" s="9">
        <v>4</v>
      </c>
      <c r="N51" s="9">
        <f t="shared" si="2"/>
        <v>4.2428571428571429</v>
      </c>
      <c r="O51" s="4">
        <v>64273</v>
      </c>
      <c r="P51" s="4">
        <f t="shared" si="3"/>
        <v>20.399807036399213</v>
      </c>
      <c r="Q51" s="18">
        <f t="shared" si="4"/>
        <v>30529675</v>
      </c>
      <c r="R51" s="18">
        <f>Table2[[#This Row],[actual_price]]-Table2[[#This Row],[discounted_price]]</f>
        <v>1025</v>
      </c>
      <c r="S51" s="15" t="str" cm="1">
        <f t="array" ref="S51">_xlfn.IFS(H51&lt;200,"&lt;₹200",H51&lt;=500,"₹200-₹500",H51&gt;500,"&gt;₹500")</f>
        <v>₹200-₹500</v>
      </c>
      <c r="T51" t="s">
        <v>4962</v>
      </c>
      <c r="U51" t="s">
        <v>4966</v>
      </c>
      <c r="V51" t="s">
        <v>4967</v>
      </c>
    </row>
    <row r="52" spans="1:22" x14ac:dyDescent="0.25">
      <c r="A52" t="s">
        <v>8539</v>
      </c>
      <c r="B52" t="s">
        <v>8540</v>
      </c>
      <c r="C52" t="s">
        <v>13156</v>
      </c>
      <c r="D52" t="s">
        <v>13247</v>
      </c>
      <c r="E52" t="s">
        <v>13248</v>
      </c>
      <c r="F52" t="s">
        <v>13249</v>
      </c>
      <c r="G52" t="str">
        <f t="shared" si="0"/>
        <v>Kettles&amp;HotWaterDispensers</v>
      </c>
      <c r="H52" s="17">
        <v>649</v>
      </c>
      <c r="I52" s="17">
        <v>1245</v>
      </c>
      <c r="J52" s="8">
        <v>0.48</v>
      </c>
      <c r="K52" s="8" t="str">
        <f t="shared" si="1"/>
        <v>No</v>
      </c>
      <c r="L52" s="9">
        <v>3.9</v>
      </c>
      <c r="M52" s="9">
        <v>4</v>
      </c>
      <c r="N52" s="9">
        <f t="shared" si="2"/>
        <v>4.0031249999999998</v>
      </c>
      <c r="O52" s="4">
        <v>123365</v>
      </c>
      <c r="P52" s="4">
        <f t="shared" si="3"/>
        <v>20.380691919748497</v>
      </c>
      <c r="Q52" s="18">
        <f t="shared" si="4"/>
        <v>80063885</v>
      </c>
      <c r="R52" s="18">
        <f>Table2[[#This Row],[actual_price]]-Table2[[#This Row],[discounted_price]]</f>
        <v>596</v>
      </c>
      <c r="S52" s="15" t="str" cm="1">
        <f t="array" ref="S52">_xlfn.IFS(H52&lt;200,"&lt;₹200",H52&lt;=500,"₹200-₹500",H52&gt;500,"&gt;₹500")</f>
        <v>&gt;₹500</v>
      </c>
      <c r="T52" t="s">
        <v>8542</v>
      </c>
      <c r="U52" t="s">
        <v>8546</v>
      </c>
      <c r="V52" t="s">
        <v>8547</v>
      </c>
    </row>
    <row r="53" spans="1:22" x14ac:dyDescent="0.25">
      <c r="A53" t="s">
        <v>5902</v>
      </c>
      <c r="B53" t="s">
        <v>5903</v>
      </c>
      <c r="C53" t="s">
        <v>13075</v>
      </c>
      <c r="D53" t="s">
        <v>13161</v>
      </c>
      <c r="E53" t="s">
        <v>13190</v>
      </c>
      <c r="F53" t="s">
        <v>13191</v>
      </c>
      <c r="G53" t="str">
        <f t="shared" si="0"/>
        <v>DomeCameras</v>
      </c>
      <c r="H53" s="17">
        <v>2499</v>
      </c>
      <c r="I53" s="17">
        <v>3299</v>
      </c>
      <c r="J53" s="8">
        <v>0.24</v>
      </c>
      <c r="K53" s="8" t="str">
        <f t="shared" si="1"/>
        <v>No</v>
      </c>
      <c r="L53" s="9">
        <v>4.2</v>
      </c>
      <c r="M53" s="9">
        <v>4</v>
      </c>
      <c r="N53" s="9">
        <f t="shared" si="2"/>
        <v>4.0999999999999996</v>
      </c>
      <c r="O53" s="4">
        <v>93112</v>
      </c>
      <c r="P53" s="4">
        <f t="shared" si="3"/>
        <v>20.372942309423181</v>
      </c>
      <c r="Q53" s="18">
        <f t="shared" si="4"/>
        <v>232686888</v>
      </c>
      <c r="R53" s="18">
        <f>Table2[[#This Row],[actual_price]]-Table2[[#This Row],[discounted_price]]</f>
        <v>800</v>
      </c>
      <c r="S53" s="15" t="str" cm="1">
        <f t="array" ref="S53">_xlfn.IFS(H53&lt;200,"&lt;₹200",H53&lt;=500,"₹200-₹500",H53&gt;500,"&gt;₹500")</f>
        <v>&gt;₹500</v>
      </c>
      <c r="T53" t="s">
        <v>5905</v>
      </c>
      <c r="U53" t="s">
        <v>5909</v>
      </c>
      <c r="V53" t="s">
        <v>5910</v>
      </c>
    </row>
    <row r="54" spans="1:22" x14ac:dyDescent="0.25">
      <c r="A54" t="s">
        <v>4865</v>
      </c>
      <c r="B54" t="s">
        <v>4866</v>
      </c>
      <c r="C54" t="s">
        <v>13075</v>
      </c>
      <c r="D54" t="s">
        <v>13122</v>
      </c>
      <c r="E54" t="s">
        <v>13123</v>
      </c>
      <c r="F54" t="s">
        <v>13124</v>
      </c>
      <c r="G54" t="str">
        <f t="shared" si="0"/>
        <v>In-Ear</v>
      </c>
      <c r="H54" s="17">
        <v>1299</v>
      </c>
      <c r="I54" s="17">
        <v>2990</v>
      </c>
      <c r="J54" s="8">
        <v>0.56999999999999995</v>
      </c>
      <c r="K54" s="8" t="str">
        <f t="shared" si="1"/>
        <v>Yes</v>
      </c>
      <c r="L54" s="9">
        <v>3.8</v>
      </c>
      <c r="M54" s="9">
        <v>4</v>
      </c>
      <c r="N54" s="9">
        <f t="shared" si="2"/>
        <v>3.8666666666666663</v>
      </c>
      <c r="O54" s="4">
        <v>180998</v>
      </c>
      <c r="P54" s="4">
        <f t="shared" si="3"/>
        <v>20.329681211722711</v>
      </c>
      <c r="Q54" s="18">
        <f t="shared" si="4"/>
        <v>235116402</v>
      </c>
      <c r="R54" s="18">
        <f>Table2[[#This Row],[actual_price]]-Table2[[#This Row],[discounted_price]]</f>
        <v>1691</v>
      </c>
      <c r="S54" s="15" t="str" cm="1">
        <f t="array" ref="S54">_xlfn.IFS(H54&lt;200,"&lt;₹200",H54&lt;=500,"₹200-₹500",H54&gt;500,"&gt;₹500")</f>
        <v>&gt;₹500</v>
      </c>
      <c r="T54" t="s">
        <v>4867</v>
      </c>
      <c r="U54" t="s">
        <v>4871</v>
      </c>
      <c r="V54" t="s">
        <v>13044</v>
      </c>
    </row>
    <row r="55" spans="1:22" x14ac:dyDescent="0.25">
      <c r="A55" t="s">
        <v>6220</v>
      </c>
      <c r="B55" t="s">
        <v>6221</v>
      </c>
      <c r="C55" t="s">
        <v>13084</v>
      </c>
      <c r="D55" t="s">
        <v>13088</v>
      </c>
      <c r="E55" t="s">
        <v>13179</v>
      </c>
      <c r="F55" t="s">
        <v>13179</v>
      </c>
      <c r="G55" t="str">
        <f t="shared" si="0"/>
        <v>Routers</v>
      </c>
      <c r="H55" s="17">
        <v>1529</v>
      </c>
      <c r="I55" s="17">
        <v>2399</v>
      </c>
      <c r="J55" s="8">
        <v>0.36</v>
      </c>
      <c r="K55" s="8" t="str">
        <f t="shared" si="1"/>
        <v>No</v>
      </c>
      <c r="L55" s="9">
        <v>4.3</v>
      </c>
      <c r="M55" s="9">
        <v>4</v>
      </c>
      <c r="N55" s="9">
        <f t="shared" si="2"/>
        <v>4.2</v>
      </c>
      <c r="O55" s="4">
        <v>68409</v>
      </c>
      <c r="P55" s="4">
        <f t="shared" si="3"/>
        <v>20.307502279783112</v>
      </c>
      <c r="Q55" s="18">
        <f t="shared" si="4"/>
        <v>104597361</v>
      </c>
      <c r="R55" s="18">
        <f>Table2[[#This Row],[actual_price]]-Table2[[#This Row],[discounted_price]]</f>
        <v>870</v>
      </c>
      <c r="S55" s="15" t="str" cm="1">
        <f t="array" ref="S55">_xlfn.IFS(H55&lt;200,"&lt;₹200",H55&lt;=500,"₹200-₹500",H55&gt;500,"&gt;₹500")</f>
        <v>&gt;₹500</v>
      </c>
      <c r="T55" t="s">
        <v>6222</v>
      </c>
      <c r="U55" t="s">
        <v>6226</v>
      </c>
      <c r="V55" t="s">
        <v>6227</v>
      </c>
    </row>
    <row r="56" spans="1:22" x14ac:dyDescent="0.25">
      <c r="A56" t="s">
        <v>6016</v>
      </c>
      <c r="B56" t="s">
        <v>6017</v>
      </c>
      <c r="C56" t="s">
        <v>13084</v>
      </c>
      <c r="D56" t="s">
        <v>13085</v>
      </c>
      <c r="E56" t="s">
        <v>13141</v>
      </c>
      <c r="F56" t="s">
        <v>13142</v>
      </c>
      <c r="G56" t="str">
        <f t="shared" si="0"/>
        <v>Mice</v>
      </c>
      <c r="H56" s="17">
        <v>699</v>
      </c>
      <c r="I56" s="17">
        <v>995</v>
      </c>
      <c r="J56" s="8">
        <v>0.3</v>
      </c>
      <c r="K56" s="8" t="str">
        <f t="shared" si="1"/>
        <v>No</v>
      </c>
      <c r="L56" s="9">
        <v>4.5</v>
      </c>
      <c r="M56" s="9">
        <v>5</v>
      </c>
      <c r="N56" s="9">
        <f t="shared" si="2"/>
        <v>4.2826086956521738</v>
      </c>
      <c r="O56" s="4">
        <v>54405</v>
      </c>
      <c r="P56" s="4">
        <f t="shared" si="3"/>
        <v>20.280922153155437</v>
      </c>
      <c r="Q56" s="18">
        <f t="shared" si="4"/>
        <v>38029095</v>
      </c>
      <c r="R56" s="18">
        <f>Table2[[#This Row],[actual_price]]-Table2[[#This Row],[discounted_price]]</f>
        <v>296</v>
      </c>
      <c r="S56" s="15" t="str" cm="1">
        <f t="array" ref="S56">_xlfn.IFS(H56&lt;200,"&lt;₹200",H56&lt;=500,"₹200-₹500",H56&gt;500,"&gt;₹500")</f>
        <v>&gt;₹500</v>
      </c>
      <c r="T56" t="s">
        <v>6018</v>
      </c>
      <c r="U56" t="s">
        <v>6022</v>
      </c>
      <c r="V56" t="s">
        <v>6023</v>
      </c>
    </row>
    <row r="57" spans="1:22" x14ac:dyDescent="0.25">
      <c r="A57" t="s">
        <v>1873</v>
      </c>
      <c r="B57" t="s">
        <v>1874</v>
      </c>
      <c r="C57" t="s">
        <v>13084</v>
      </c>
      <c r="D57" t="s">
        <v>13085</v>
      </c>
      <c r="E57" t="s">
        <v>13086</v>
      </c>
      <c r="F57" t="s">
        <v>13087</v>
      </c>
      <c r="G57" t="str">
        <f t="shared" si="0"/>
        <v>Cables</v>
      </c>
      <c r="H57" s="17">
        <v>299</v>
      </c>
      <c r="I57" s="17">
        <v>800</v>
      </c>
      <c r="J57" s="8">
        <v>0.63</v>
      </c>
      <c r="K57" s="8" t="str">
        <f t="shared" si="1"/>
        <v>Yes</v>
      </c>
      <c r="L57" s="9">
        <v>4.5</v>
      </c>
      <c r="M57" s="9">
        <v>5</v>
      </c>
      <c r="N57" s="9">
        <f t="shared" si="2"/>
        <v>4.1593406593406597</v>
      </c>
      <c r="O57" s="4">
        <v>74977</v>
      </c>
      <c r="P57" s="4">
        <f t="shared" si="3"/>
        <v>20.276510580787747</v>
      </c>
      <c r="Q57" s="18">
        <f t="shared" si="4"/>
        <v>22418123</v>
      </c>
      <c r="R57" s="18">
        <f>Table2[[#This Row],[actual_price]]-Table2[[#This Row],[discounted_price]]</f>
        <v>501</v>
      </c>
      <c r="S57" s="15" t="str" cm="1">
        <f t="array" ref="S57">_xlfn.IFS(H57&lt;200,"&lt;₹200",H57&lt;=500,"₹200-₹500",H57&gt;500,"&gt;₹500")</f>
        <v>₹200-₹500</v>
      </c>
      <c r="T57" t="s">
        <v>1875</v>
      </c>
      <c r="U57" t="s">
        <v>308</v>
      </c>
      <c r="V57" t="s">
        <v>309</v>
      </c>
    </row>
    <row r="58" spans="1:22" x14ac:dyDescent="0.25">
      <c r="A58" t="s">
        <v>302</v>
      </c>
      <c r="B58" t="s">
        <v>303</v>
      </c>
      <c r="C58" t="s">
        <v>13084</v>
      </c>
      <c r="D58" t="s">
        <v>13085</v>
      </c>
      <c r="E58" t="s">
        <v>13086</v>
      </c>
      <c r="F58" t="s">
        <v>13087</v>
      </c>
      <c r="G58" t="str">
        <f t="shared" si="0"/>
        <v>Cables</v>
      </c>
      <c r="H58" s="17">
        <v>199</v>
      </c>
      <c r="I58" s="17">
        <v>750</v>
      </c>
      <c r="J58" s="8">
        <v>0.73</v>
      </c>
      <c r="K58" s="8" t="str">
        <f t="shared" si="1"/>
        <v>Yes</v>
      </c>
      <c r="L58" s="9">
        <v>4.5</v>
      </c>
      <c r="M58" s="9">
        <v>5</v>
      </c>
      <c r="N58" s="9">
        <f t="shared" si="2"/>
        <v>4.1574585635359123</v>
      </c>
      <c r="O58" s="4">
        <v>74976</v>
      </c>
      <c r="P58" s="4">
        <f t="shared" si="3"/>
        <v>20.267311406861875</v>
      </c>
      <c r="Q58" s="18">
        <f t="shared" si="4"/>
        <v>14920224</v>
      </c>
      <c r="R58" s="18">
        <f>Table2[[#This Row],[actual_price]]-Table2[[#This Row],[discounted_price]]</f>
        <v>551</v>
      </c>
      <c r="S58" s="15" t="str" cm="1">
        <f t="array" ref="S58">_xlfn.IFS(H58&lt;200,"&lt;₹200",H58&lt;=500,"₹200-₹500",H58&gt;500,"&gt;₹500")</f>
        <v>&lt;₹200</v>
      </c>
      <c r="T58" t="s">
        <v>304</v>
      </c>
      <c r="U58" t="s">
        <v>308</v>
      </c>
      <c r="V58" t="s">
        <v>309</v>
      </c>
    </row>
    <row r="59" spans="1:22" x14ac:dyDescent="0.25">
      <c r="A59" t="s">
        <v>4970</v>
      </c>
      <c r="B59" t="s">
        <v>4971</v>
      </c>
      <c r="C59" t="s">
        <v>13084</v>
      </c>
      <c r="D59" t="s">
        <v>13085</v>
      </c>
      <c r="E59" t="s">
        <v>13141</v>
      </c>
      <c r="F59" t="s">
        <v>13142</v>
      </c>
      <c r="G59" t="str">
        <f t="shared" si="0"/>
        <v>Mice</v>
      </c>
      <c r="H59" s="17">
        <v>269</v>
      </c>
      <c r="I59" s="17">
        <v>649</v>
      </c>
      <c r="J59" s="8">
        <v>0.59</v>
      </c>
      <c r="K59" s="8" t="str">
        <f t="shared" si="1"/>
        <v>Yes</v>
      </c>
      <c r="L59" s="9">
        <v>4.3</v>
      </c>
      <c r="M59" s="9">
        <v>4</v>
      </c>
      <c r="N59" s="9">
        <f t="shared" si="2"/>
        <v>4.2727272727272725</v>
      </c>
      <c r="O59" s="4">
        <v>54315</v>
      </c>
      <c r="P59" s="4">
        <f t="shared" si="3"/>
        <v>20.231055058491926</v>
      </c>
      <c r="Q59" s="18">
        <f t="shared" si="4"/>
        <v>14610735</v>
      </c>
      <c r="R59" s="18">
        <f>Table2[[#This Row],[actual_price]]-Table2[[#This Row],[discounted_price]]</f>
        <v>380</v>
      </c>
      <c r="S59" s="15" t="str" cm="1">
        <f t="array" ref="S59">_xlfn.IFS(H59&lt;200,"&lt;₹200",H59&lt;=500,"₹200-₹500",H59&gt;500,"&gt;₹500")</f>
        <v>₹200-₹500</v>
      </c>
      <c r="T59" t="s">
        <v>4972</v>
      </c>
      <c r="U59" t="s">
        <v>4976</v>
      </c>
      <c r="V59" t="s">
        <v>4977</v>
      </c>
    </row>
    <row r="60" spans="1:22" x14ac:dyDescent="0.25">
      <c r="A60" t="s">
        <v>5284</v>
      </c>
      <c r="B60" t="s">
        <v>5285</v>
      </c>
      <c r="C60" t="s">
        <v>13084</v>
      </c>
      <c r="D60" t="s">
        <v>13139</v>
      </c>
      <c r="E60" t="s">
        <v>13140</v>
      </c>
      <c r="F60" t="s">
        <v>13140</v>
      </c>
      <c r="G60" t="str">
        <f t="shared" si="0"/>
        <v>PenDrives</v>
      </c>
      <c r="H60" s="17">
        <v>889</v>
      </c>
      <c r="I60" s="17">
        <v>2500</v>
      </c>
      <c r="J60" s="8">
        <v>0.64</v>
      </c>
      <c r="K60" s="8" t="str">
        <f t="shared" si="1"/>
        <v>Yes</v>
      </c>
      <c r="L60" s="9">
        <v>4.3</v>
      </c>
      <c r="M60" s="9">
        <v>4</v>
      </c>
      <c r="N60" s="9">
        <f t="shared" si="2"/>
        <v>4.2499999999999991</v>
      </c>
      <c r="O60" s="4">
        <v>55747</v>
      </c>
      <c r="P60" s="4">
        <f t="shared" si="3"/>
        <v>20.171474488320918</v>
      </c>
      <c r="Q60" s="18">
        <f t="shared" si="4"/>
        <v>49559083</v>
      </c>
      <c r="R60" s="18">
        <f>Table2[[#This Row],[actual_price]]-Table2[[#This Row],[discounted_price]]</f>
        <v>1611</v>
      </c>
      <c r="S60" s="15" t="str" cm="1">
        <f t="array" ref="S60">_xlfn.IFS(H60&lt;200,"&lt;₹200",H60&lt;=500,"₹200-₹500",H60&gt;500,"&gt;₹500")</f>
        <v>&gt;₹500</v>
      </c>
      <c r="T60" t="s">
        <v>5286</v>
      </c>
      <c r="U60" t="s">
        <v>5290</v>
      </c>
      <c r="V60" t="s">
        <v>5291</v>
      </c>
    </row>
    <row r="61" spans="1:22" x14ac:dyDescent="0.25">
      <c r="A61" t="s">
        <v>3715</v>
      </c>
      <c r="B61" t="s">
        <v>3716</v>
      </c>
      <c r="C61" t="s">
        <v>13075</v>
      </c>
      <c r="D61" t="s">
        <v>13122</v>
      </c>
      <c r="E61" t="s">
        <v>13123</v>
      </c>
      <c r="F61" t="s">
        <v>13124</v>
      </c>
      <c r="G61" t="str">
        <f t="shared" si="0"/>
        <v>In-Ear</v>
      </c>
      <c r="H61" s="17">
        <v>599</v>
      </c>
      <c r="I61" s="17">
        <v>1490</v>
      </c>
      <c r="J61" s="8">
        <v>0.6</v>
      </c>
      <c r="K61" s="8" t="str">
        <f t="shared" si="1"/>
        <v>Yes</v>
      </c>
      <c r="L61" s="9">
        <v>4.0999999999999996</v>
      </c>
      <c r="M61" s="9">
        <v>4</v>
      </c>
      <c r="N61" s="9">
        <f t="shared" si="2"/>
        <v>3.8681818181818173</v>
      </c>
      <c r="O61" s="4">
        <v>161679</v>
      </c>
      <c r="P61" s="4">
        <f t="shared" si="3"/>
        <v>20.148029598780305</v>
      </c>
      <c r="Q61" s="18">
        <f t="shared" si="4"/>
        <v>96845721</v>
      </c>
      <c r="R61" s="18">
        <f>Table2[[#This Row],[actual_price]]-Table2[[#This Row],[discounted_price]]</f>
        <v>891</v>
      </c>
      <c r="S61" s="15" t="str" cm="1">
        <f t="array" ref="S61">_xlfn.IFS(H61&lt;200,"&lt;₹200",H61&lt;=500,"₹200-₹500",H61&gt;500,"&gt;₹500")</f>
        <v>&gt;₹500</v>
      </c>
      <c r="T61" t="s">
        <v>3717</v>
      </c>
      <c r="U61" t="s">
        <v>3721</v>
      </c>
      <c r="V61" t="s">
        <v>3722</v>
      </c>
    </row>
    <row r="62" spans="1:22" x14ac:dyDescent="0.25">
      <c r="A62" t="s">
        <v>1171</v>
      </c>
      <c r="B62" t="s">
        <v>1172</v>
      </c>
      <c r="C62" t="s">
        <v>13075</v>
      </c>
      <c r="D62" t="s">
        <v>13091</v>
      </c>
      <c r="E62" t="s">
        <v>13092</v>
      </c>
      <c r="F62" t="s">
        <v>13087</v>
      </c>
      <c r="G62" t="str">
        <f t="shared" si="0"/>
        <v>Cables</v>
      </c>
      <c r="H62" s="17">
        <v>489</v>
      </c>
      <c r="I62" s="17">
        <v>1200</v>
      </c>
      <c r="J62" s="8">
        <v>0.59</v>
      </c>
      <c r="K62" s="8" t="str">
        <f t="shared" si="1"/>
        <v>Yes</v>
      </c>
      <c r="L62" s="9">
        <v>4.4000000000000004</v>
      </c>
      <c r="M62" s="9">
        <v>4</v>
      </c>
      <c r="N62" s="9">
        <f t="shared" si="2"/>
        <v>4.1555555555555559</v>
      </c>
      <c r="O62" s="4">
        <v>69538</v>
      </c>
      <c r="P62" s="4">
        <f t="shared" si="3"/>
        <v>20.122149299496286</v>
      </c>
      <c r="Q62" s="18">
        <f t="shared" si="4"/>
        <v>34004082</v>
      </c>
      <c r="R62" s="18">
        <f>Table2[[#This Row],[actual_price]]-Table2[[#This Row],[discounted_price]]</f>
        <v>711</v>
      </c>
      <c r="S62" s="15" t="str" cm="1">
        <f t="array" ref="S62">_xlfn.IFS(H62&lt;200,"&lt;₹200",H62&lt;=500,"₹200-₹500",H62&gt;500,"&gt;₹500")</f>
        <v>₹200-₹500</v>
      </c>
      <c r="T62" t="s">
        <v>1174</v>
      </c>
      <c r="U62" t="s">
        <v>1178</v>
      </c>
      <c r="V62" t="s">
        <v>1179</v>
      </c>
    </row>
    <row r="63" spans="1:22" x14ac:dyDescent="0.25">
      <c r="A63" t="s">
        <v>5232</v>
      </c>
      <c r="B63" t="s">
        <v>5233</v>
      </c>
      <c r="C63" t="s">
        <v>13075</v>
      </c>
      <c r="D63" t="s">
        <v>13122</v>
      </c>
      <c r="E63" t="s">
        <v>13123</v>
      </c>
      <c r="F63" t="s">
        <v>13124</v>
      </c>
      <c r="G63" t="str">
        <f t="shared" si="0"/>
        <v>In-Ear</v>
      </c>
      <c r="H63" s="17">
        <v>455</v>
      </c>
      <c r="I63" s="17">
        <v>1490</v>
      </c>
      <c r="J63" s="8">
        <v>0.69</v>
      </c>
      <c r="K63" s="8" t="str">
        <f t="shared" si="1"/>
        <v>Yes</v>
      </c>
      <c r="L63" s="9">
        <v>4.0999999999999996</v>
      </c>
      <c r="M63" s="9">
        <v>4</v>
      </c>
      <c r="N63" s="9">
        <f t="shared" si="2"/>
        <v>3.8627906976744177</v>
      </c>
      <c r="O63" s="4">
        <v>161677</v>
      </c>
      <c r="P63" s="4">
        <f t="shared" si="3"/>
        <v>20.119928352891343</v>
      </c>
      <c r="Q63" s="18">
        <f t="shared" si="4"/>
        <v>73563035</v>
      </c>
      <c r="R63" s="18">
        <f>Table2[[#This Row],[actual_price]]-Table2[[#This Row],[discounted_price]]</f>
        <v>1035</v>
      </c>
      <c r="S63" s="15" t="str" cm="1">
        <f t="array" ref="S63">_xlfn.IFS(H63&lt;200,"&lt;₹200",H63&lt;=500,"₹200-₹500",H63&gt;500,"&gt;₹500")</f>
        <v>₹200-₹500</v>
      </c>
      <c r="T63" t="s">
        <v>5234</v>
      </c>
      <c r="U63" t="s">
        <v>5238</v>
      </c>
      <c r="V63" t="s">
        <v>5239</v>
      </c>
    </row>
    <row r="64" spans="1:22" x14ac:dyDescent="0.25">
      <c r="A64" t="s">
        <v>8494</v>
      </c>
      <c r="B64" t="s">
        <v>8495</v>
      </c>
      <c r="C64" t="s">
        <v>13075</v>
      </c>
      <c r="D64" t="s">
        <v>13122</v>
      </c>
      <c r="E64" t="s">
        <v>13123</v>
      </c>
      <c r="F64" t="s">
        <v>13135</v>
      </c>
      <c r="G64" t="str">
        <f t="shared" si="0"/>
        <v>On-Ear</v>
      </c>
      <c r="H64" s="17">
        <v>849</v>
      </c>
      <c r="I64" s="17">
        <v>2490</v>
      </c>
      <c r="J64" s="8">
        <v>0.66</v>
      </c>
      <c r="K64" s="8" t="str">
        <f t="shared" si="1"/>
        <v>Yes</v>
      </c>
      <c r="L64" s="9">
        <v>4.2</v>
      </c>
      <c r="M64" s="9">
        <v>4</v>
      </c>
      <c r="N64" s="9">
        <f t="shared" si="2"/>
        <v>4.05</v>
      </c>
      <c r="O64" s="4">
        <v>91188</v>
      </c>
      <c r="P64" s="4">
        <f t="shared" si="3"/>
        <v>20.087766935295086</v>
      </c>
      <c r="Q64" s="18">
        <f t="shared" si="4"/>
        <v>77418612</v>
      </c>
      <c r="R64" s="18">
        <f>Table2[[#This Row],[actual_price]]-Table2[[#This Row],[discounted_price]]</f>
        <v>1641</v>
      </c>
      <c r="S64" s="15" t="str" cm="1">
        <f t="array" ref="S64">_xlfn.IFS(H64&lt;200,"&lt;₹200",H64&lt;=500,"₹200-₹500",H64&gt;500,"&gt;₹500")</f>
        <v>&gt;₹500</v>
      </c>
      <c r="T64" t="s">
        <v>8496</v>
      </c>
      <c r="U64" t="s">
        <v>8500</v>
      </c>
      <c r="V64" t="s">
        <v>8501</v>
      </c>
    </row>
    <row r="65" spans="1:22" x14ac:dyDescent="0.25">
      <c r="A65" t="s">
        <v>7825</v>
      </c>
      <c r="B65" t="s">
        <v>7826</v>
      </c>
      <c r="C65" t="s">
        <v>13084</v>
      </c>
      <c r="D65" t="s">
        <v>13139</v>
      </c>
      <c r="E65" t="s">
        <v>13233</v>
      </c>
      <c r="F65" t="s">
        <v>13160</v>
      </c>
      <c r="G65" t="str">
        <f t="shared" si="0"/>
        <v>ExternalHardDisks</v>
      </c>
      <c r="H65" s="17">
        <v>10389</v>
      </c>
      <c r="I65" s="17">
        <v>32000</v>
      </c>
      <c r="J65" s="8">
        <v>0.68</v>
      </c>
      <c r="K65" s="8" t="str">
        <f t="shared" si="1"/>
        <v>Yes</v>
      </c>
      <c r="L65" s="9">
        <v>4.4000000000000004</v>
      </c>
      <c r="M65" s="9">
        <v>4</v>
      </c>
      <c r="N65" s="9">
        <f t="shared" si="2"/>
        <v>4.3500000000000005</v>
      </c>
      <c r="O65" s="4">
        <v>41398</v>
      </c>
      <c r="P65" s="4">
        <f t="shared" si="3"/>
        <v>20.083905850933572</v>
      </c>
      <c r="Q65" s="18">
        <f t="shared" si="4"/>
        <v>430083822</v>
      </c>
      <c r="R65" s="18">
        <f>Table2[[#This Row],[actual_price]]-Table2[[#This Row],[discounted_price]]</f>
        <v>21611</v>
      </c>
      <c r="S65" s="15" t="str" cm="1">
        <f t="array" ref="S65">_xlfn.IFS(H65&lt;200,"&lt;₹200",H65&lt;=500,"₹200-₹500",H65&gt;500,"&gt;₹500")</f>
        <v>&gt;₹500</v>
      </c>
      <c r="T65" t="s">
        <v>7828</v>
      </c>
      <c r="U65" t="s">
        <v>7832</v>
      </c>
      <c r="V65" t="s">
        <v>7833</v>
      </c>
    </row>
    <row r="66" spans="1:22" x14ac:dyDescent="0.25">
      <c r="A66" t="s">
        <v>4423</v>
      </c>
      <c r="B66" t="s">
        <v>4424</v>
      </c>
      <c r="C66" t="s">
        <v>13075</v>
      </c>
      <c r="D66" t="s">
        <v>13122</v>
      </c>
      <c r="E66" t="s">
        <v>13123</v>
      </c>
      <c r="F66" t="s">
        <v>13135</v>
      </c>
      <c r="G66" t="str">
        <f t="shared" ref="G66:G129" si="5">IF(F66=" ","Unknown", F66)</f>
        <v>On-Ear</v>
      </c>
      <c r="H66" s="17">
        <v>1399</v>
      </c>
      <c r="I66" s="17">
        <v>2990</v>
      </c>
      <c r="J66" s="8">
        <v>0.53</v>
      </c>
      <c r="K66" s="8" t="str">
        <f t="shared" ref="K66:K129" si="6">IF(J66&gt;=50%,"Yes","No")</f>
        <v>Yes</v>
      </c>
      <c r="L66" s="9">
        <v>4.0999999999999996</v>
      </c>
      <c r="M66" s="9">
        <v>4</v>
      </c>
      <c r="N66" s="9">
        <f t="shared" ref="N66:N129" si="7">AVERAGEIF(F66:F1415,F66,L66:L1415)</f>
        <v>4.0200000000000005</v>
      </c>
      <c r="O66" s="4">
        <v>97175</v>
      </c>
      <c r="P66" s="4">
        <f t="shared" ref="P66:P129" si="8">N66*LOG10(O66+1)</f>
        <v>20.049987254289679</v>
      </c>
      <c r="Q66" s="18">
        <f t="shared" ref="Q66:Q129" si="9">H66*O66</f>
        <v>135947825</v>
      </c>
      <c r="R66" s="18">
        <f>Table2[[#This Row],[actual_price]]-Table2[[#This Row],[discounted_price]]</f>
        <v>1591</v>
      </c>
      <c r="S66" s="15" t="str" cm="1">
        <f t="array" ref="S66">_xlfn.IFS(H66&lt;200,"&lt;₹200",H66&lt;=500,"₹200-₹500",H66&gt;500,"&gt;₹500")</f>
        <v>&gt;₹500</v>
      </c>
      <c r="T66" t="s">
        <v>4426</v>
      </c>
      <c r="U66" t="s">
        <v>4430</v>
      </c>
      <c r="V66" t="s">
        <v>4431</v>
      </c>
    </row>
    <row r="67" spans="1:22" x14ac:dyDescent="0.25">
      <c r="A67" t="s">
        <v>5550</v>
      </c>
      <c r="B67" t="s">
        <v>5551</v>
      </c>
      <c r="C67" t="s">
        <v>13084</v>
      </c>
      <c r="D67" t="s">
        <v>13139</v>
      </c>
      <c r="E67" t="s">
        <v>13140</v>
      </c>
      <c r="F67" t="s">
        <v>13140</v>
      </c>
      <c r="G67" t="str">
        <f t="shared" si="5"/>
        <v>PenDrives</v>
      </c>
      <c r="H67" s="17">
        <v>1109</v>
      </c>
      <c r="I67" s="17">
        <v>2800</v>
      </c>
      <c r="J67" s="8">
        <v>0.6</v>
      </c>
      <c r="K67" s="8" t="str">
        <f t="shared" si="6"/>
        <v>Yes</v>
      </c>
      <c r="L67" s="9">
        <v>4.3</v>
      </c>
      <c r="M67" s="9">
        <v>4</v>
      </c>
      <c r="N67" s="9">
        <f t="shared" si="7"/>
        <v>4.24</v>
      </c>
      <c r="O67" s="4">
        <v>53464</v>
      </c>
      <c r="P67" s="4">
        <f t="shared" si="8"/>
        <v>20.047014981716544</v>
      </c>
      <c r="Q67" s="18">
        <f t="shared" si="9"/>
        <v>59291576</v>
      </c>
      <c r="R67" s="18">
        <f>Table2[[#This Row],[actual_price]]-Table2[[#This Row],[discounted_price]]</f>
        <v>1691</v>
      </c>
      <c r="S67" s="15" t="str" cm="1">
        <f t="array" ref="S67">_xlfn.IFS(H67&lt;200,"&lt;₹200",H67&lt;=500,"₹200-₹500",H67&gt;500,"&gt;₹500")</f>
        <v>&gt;₹500</v>
      </c>
      <c r="T67" t="s">
        <v>5552</v>
      </c>
      <c r="U67" t="s">
        <v>5556</v>
      </c>
      <c r="V67" t="s">
        <v>13050</v>
      </c>
    </row>
    <row r="68" spans="1:22" x14ac:dyDescent="0.25">
      <c r="A68" t="s">
        <v>3043</v>
      </c>
      <c r="B68" t="s">
        <v>3044</v>
      </c>
      <c r="C68" t="s">
        <v>13075</v>
      </c>
      <c r="D68" t="s">
        <v>13113</v>
      </c>
      <c r="E68" t="s">
        <v>13117</v>
      </c>
      <c r="F68" t="s">
        <v>13121</v>
      </c>
      <c r="G68" t="str">
        <f t="shared" si="5"/>
        <v>BasicMobiles</v>
      </c>
      <c r="H68" s="17">
        <v>1299</v>
      </c>
      <c r="I68" s="17">
        <v>1599</v>
      </c>
      <c r="J68" s="8">
        <v>0.19</v>
      </c>
      <c r="K68" s="8" t="str">
        <f t="shared" si="6"/>
        <v>No</v>
      </c>
      <c r="L68" s="9">
        <v>4</v>
      </c>
      <c r="M68" s="9">
        <v>4</v>
      </c>
      <c r="N68" s="9">
        <f t="shared" si="7"/>
        <v>3.9111111111111114</v>
      </c>
      <c r="O68" s="4">
        <v>128311</v>
      </c>
      <c r="P68" s="4">
        <f t="shared" si="8"/>
        <v>19.979000895353742</v>
      </c>
      <c r="Q68" s="18">
        <f t="shared" si="9"/>
        <v>166675989</v>
      </c>
      <c r="R68" s="18">
        <f>Table2[[#This Row],[actual_price]]-Table2[[#This Row],[discounted_price]]</f>
        <v>300</v>
      </c>
      <c r="S68" s="15" t="str" cm="1">
        <f t="array" ref="S68">_xlfn.IFS(H68&lt;200,"&lt;₹200",H68&lt;=500,"₹200-₹500",H68&gt;500,"&gt;₹500")</f>
        <v>&gt;₹500</v>
      </c>
      <c r="T68" t="s">
        <v>3046</v>
      </c>
      <c r="U68" t="s">
        <v>3050</v>
      </c>
      <c r="V68" t="s">
        <v>3051</v>
      </c>
    </row>
    <row r="69" spans="1:22" x14ac:dyDescent="0.25">
      <c r="A69" t="s">
        <v>3574</v>
      </c>
      <c r="B69" t="s">
        <v>3575</v>
      </c>
      <c r="C69" t="s">
        <v>13075</v>
      </c>
      <c r="D69" t="s">
        <v>13113</v>
      </c>
      <c r="E69" t="s">
        <v>13117</v>
      </c>
      <c r="F69" t="s">
        <v>13121</v>
      </c>
      <c r="G69" t="str">
        <f t="shared" si="5"/>
        <v>BasicMobiles</v>
      </c>
      <c r="H69" s="17">
        <v>1299</v>
      </c>
      <c r="I69" s="17">
        <v>1599</v>
      </c>
      <c r="J69" s="8">
        <v>0.19</v>
      </c>
      <c r="K69" s="8" t="str">
        <f t="shared" si="6"/>
        <v>No</v>
      </c>
      <c r="L69" s="9">
        <v>4</v>
      </c>
      <c r="M69" s="9">
        <v>4</v>
      </c>
      <c r="N69" s="9">
        <f t="shared" si="7"/>
        <v>3.9</v>
      </c>
      <c r="O69" s="4">
        <v>128311</v>
      </c>
      <c r="P69" s="4">
        <f t="shared" si="8"/>
        <v>19.922242370082849</v>
      </c>
      <c r="Q69" s="18">
        <f t="shared" si="9"/>
        <v>166675989</v>
      </c>
      <c r="R69" s="18">
        <f>Table2[[#This Row],[actual_price]]-Table2[[#This Row],[discounted_price]]</f>
        <v>300</v>
      </c>
      <c r="S69" s="15" t="str" cm="1">
        <f t="array" ref="S69">_xlfn.IFS(H69&lt;200,"&lt;₹200",H69&lt;=500,"₹200-₹500",H69&gt;500,"&gt;₹500")</f>
        <v>&gt;₹500</v>
      </c>
      <c r="T69" t="s">
        <v>3046</v>
      </c>
      <c r="U69" t="s">
        <v>3050</v>
      </c>
      <c r="V69" t="s">
        <v>3051</v>
      </c>
    </row>
    <row r="70" spans="1:22" x14ac:dyDescent="0.25">
      <c r="A70" t="s">
        <v>4214</v>
      </c>
      <c r="B70" t="s">
        <v>4215</v>
      </c>
      <c r="C70" t="s">
        <v>13075</v>
      </c>
      <c r="D70" t="s">
        <v>13111</v>
      </c>
      <c r="E70" t="s">
        <v>13112</v>
      </c>
      <c r="F70" t="s">
        <v>13112</v>
      </c>
      <c r="G70" t="str">
        <f t="shared" si="5"/>
        <v>SmartWatches</v>
      </c>
      <c r="H70" s="17">
        <v>1499</v>
      </c>
      <c r="I70" s="17">
        <v>4999</v>
      </c>
      <c r="J70" s="8">
        <v>0.7</v>
      </c>
      <c r="K70" s="8" t="str">
        <f t="shared" si="6"/>
        <v>Yes</v>
      </c>
      <c r="L70" s="9">
        <v>4</v>
      </c>
      <c r="M70" s="9">
        <v>4</v>
      </c>
      <c r="N70" s="9">
        <f t="shared" si="7"/>
        <v>4.008064516129032</v>
      </c>
      <c r="O70" s="4">
        <v>92588</v>
      </c>
      <c r="P70" s="4">
        <f t="shared" si="8"/>
        <v>19.906290472576128</v>
      </c>
      <c r="Q70" s="18">
        <f t="shared" si="9"/>
        <v>138789412</v>
      </c>
      <c r="R70" s="18">
        <f>Table2[[#This Row],[actual_price]]-Table2[[#This Row],[discounted_price]]</f>
        <v>3500</v>
      </c>
      <c r="S70" s="15" t="str" cm="1">
        <f t="array" ref="S70">_xlfn.IFS(H70&lt;200,"&lt;₹200",H70&lt;=500,"₹200-₹500",H70&gt;500,"&gt;₹500")</f>
        <v>&gt;₹500</v>
      </c>
      <c r="T70" t="s">
        <v>4216</v>
      </c>
      <c r="U70" t="s">
        <v>4220</v>
      </c>
      <c r="V70" t="s">
        <v>4221</v>
      </c>
    </row>
    <row r="71" spans="1:22" x14ac:dyDescent="0.25">
      <c r="A71" t="s">
        <v>6112</v>
      </c>
      <c r="B71" t="s">
        <v>6113</v>
      </c>
      <c r="C71" t="s">
        <v>13075</v>
      </c>
      <c r="D71" t="s">
        <v>13111</v>
      </c>
      <c r="E71" t="s">
        <v>13112</v>
      </c>
      <c r="F71" t="s">
        <v>13112</v>
      </c>
      <c r="G71" t="str">
        <f t="shared" si="5"/>
        <v>SmartWatches</v>
      </c>
      <c r="H71" s="17">
        <v>1499</v>
      </c>
      <c r="I71" s="17">
        <v>4999</v>
      </c>
      <c r="J71" s="8">
        <v>0.7</v>
      </c>
      <c r="K71" s="8" t="str">
        <f t="shared" si="6"/>
        <v>Yes</v>
      </c>
      <c r="L71" s="9">
        <v>4</v>
      </c>
      <c r="M71" s="9">
        <v>4</v>
      </c>
      <c r="N71" s="9">
        <f t="shared" si="7"/>
        <v>4.0081967213114753</v>
      </c>
      <c r="O71" s="4">
        <v>92588</v>
      </c>
      <c r="P71" s="4">
        <f t="shared" si="8"/>
        <v>19.906947077466867</v>
      </c>
      <c r="Q71" s="18">
        <f t="shared" si="9"/>
        <v>138789412</v>
      </c>
      <c r="R71" s="18">
        <f>Table2[[#This Row],[actual_price]]-Table2[[#This Row],[discounted_price]]</f>
        <v>3500</v>
      </c>
      <c r="S71" s="15" t="str" cm="1">
        <f t="array" ref="S71">_xlfn.IFS(H71&lt;200,"&lt;₹200",H71&lt;=500,"₹200-₹500",H71&gt;500,"&gt;₹500")</f>
        <v>&gt;₹500</v>
      </c>
      <c r="T71" t="s">
        <v>6114</v>
      </c>
      <c r="U71" t="s">
        <v>4220</v>
      </c>
      <c r="V71" t="s">
        <v>4221</v>
      </c>
    </row>
    <row r="72" spans="1:22" x14ac:dyDescent="0.25">
      <c r="A72" t="s">
        <v>6398</v>
      </c>
      <c r="B72" t="s">
        <v>6399</v>
      </c>
      <c r="C72" t="s">
        <v>13084</v>
      </c>
      <c r="D72" t="s">
        <v>13201</v>
      </c>
      <c r="E72" t="s">
        <v>13202</v>
      </c>
      <c r="F72" t="s">
        <v>13202</v>
      </c>
      <c r="G72" t="str">
        <f t="shared" si="5"/>
        <v>Memory</v>
      </c>
      <c r="H72" s="17">
        <v>1792</v>
      </c>
      <c r="I72" s="17">
        <v>3500</v>
      </c>
      <c r="J72" s="8">
        <v>0.49</v>
      </c>
      <c r="K72" s="8" t="str">
        <f t="shared" si="6"/>
        <v>No</v>
      </c>
      <c r="L72" s="9">
        <v>4.5</v>
      </c>
      <c r="M72" s="9">
        <v>5</v>
      </c>
      <c r="N72" s="9">
        <f t="shared" si="7"/>
        <v>4.5</v>
      </c>
      <c r="O72" s="4">
        <v>26194</v>
      </c>
      <c r="P72" s="4">
        <f t="shared" si="8"/>
        <v>19.881982812527841</v>
      </c>
      <c r="Q72" s="18">
        <f t="shared" si="9"/>
        <v>46939648</v>
      </c>
      <c r="R72" s="18">
        <f>Table2[[#This Row],[actual_price]]-Table2[[#This Row],[discounted_price]]</f>
        <v>1708</v>
      </c>
      <c r="S72" s="15" t="str" cm="1">
        <f t="array" ref="S72">_xlfn.IFS(H72&lt;200,"&lt;₹200",H72&lt;=500,"₹200-₹500",H72&gt;500,"&gt;₹500")</f>
        <v>&gt;₹500</v>
      </c>
      <c r="T72" t="s">
        <v>6401</v>
      </c>
      <c r="U72" t="s">
        <v>6405</v>
      </c>
      <c r="V72" t="s">
        <v>6406</v>
      </c>
    </row>
    <row r="73" spans="1:22" x14ac:dyDescent="0.25">
      <c r="A73" t="s">
        <v>4889</v>
      </c>
      <c r="B73" t="s">
        <v>4890</v>
      </c>
      <c r="C73" t="s">
        <v>13075</v>
      </c>
      <c r="D73" t="s">
        <v>13122</v>
      </c>
      <c r="E73" t="s">
        <v>13123</v>
      </c>
      <c r="F73" t="s">
        <v>13124</v>
      </c>
      <c r="G73" t="str">
        <f t="shared" si="5"/>
        <v>In-Ear</v>
      </c>
      <c r="H73" s="17">
        <v>1399</v>
      </c>
      <c r="I73" s="17">
        <v>3990</v>
      </c>
      <c r="J73" s="8">
        <v>0.65</v>
      </c>
      <c r="K73" s="8" t="str">
        <f t="shared" si="6"/>
        <v>Yes</v>
      </c>
      <c r="L73" s="9">
        <v>4.0999999999999996</v>
      </c>
      <c r="M73" s="9">
        <v>4</v>
      </c>
      <c r="N73" s="9">
        <f t="shared" si="7"/>
        <v>3.8571428571428559</v>
      </c>
      <c r="O73" s="4">
        <v>141841</v>
      </c>
      <c r="P73" s="4">
        <f t="shared" si="8"/>
        <v>19.871247264197191</v>
      </c>
      <c r="Q73" s="18">
        <f t="shared" si="9"/>
        <v>198435559</v>
      </c>
      <c r="R73" s="18">
        <f>Table2[[#This Row],[actual_price]]-Table2[[#This Row],[discounted_price]]</f>
        <v>2591</v>
      </c>
      <c r="S73" s="15" t="str" cm="1">
        <f t="array" ref="S73">_xlfn.IFS(H73&lt;200,"&lt;₹200",H73&lt;=500,"₹200-₹500",H73&gt;500,"&gt;₹500")</f>
        <v>&gt;₹500</v>
      </c>
      <c r="T73" t="s">
        <v>4891</v>
      </c>
      <c r="U73" t="s">
        <v>4895</v>
      </c>
      <c r="V73" t="s">
        <v>4896</v>
      </c>
    </row>
    <row r="74" spans="1:22" x14ac:dyDescent="0.25">
      <c r="A74" t="s">
        <v>3750</v>
      </c>
      <c r="B74" t="s">
        <v>3751</v>
      </c>
      <c r="C74" t="s">
        <v>13075</v>
      </c>
      <c r="D74" t="s">
        <v>13113</v>
      </c>
      <c r="E74" t="s">
        <v>13117</v>
      </c>
      <c r="F74" t="s">
        <v>13121</v>
      </c>
      <c r="G74" t="str">
        <f t="shared" si="5"/>
        <v>BasicMobiles</v>
      </c>
      <c r="H74" s="17">
        <v>1324</v>
      </c>
      <c r="I74" s="17">
        <v>1699</v>
      </c>
      <c r="J74" s="8">
        <v>0.22</v>
      </c>
      <c r="K74" s="8" t="str">
        <f t="shared" si="6"/>
        <v>No</v>
      </c>
      <c r="L74" s="9">
        <v>4</v>
      </c>
      <c r="M74" s="9">
        <v>4</v>
      </c>
      <c r="N74" s="9">
        <f t="shared" si="7"/>
        <v>3.8857142857142857</v>
      </c>
      <c r="O74" s="4">
        <v>128311</v>
      </c>
      <c r="P74" s="4">
        <f t="shared" si="8"/>
        <v>19.849267123305989</v>
      </c>
      <c r="Q74" s="18">
        <f t="shared" si="9"/>
        <v>169883764</v>
      </c>
      <c r="R74" s="18">
        <f>Table2[[#This Row],[actual_price]]-Table2[[#This Row],[discounted_price]]</f>
        <v>375</v>
      </c>
      <c r="S74" s="15" t="str" cm="1">
        <f t="array" ref="S74">_xlfn.IFS(H74&lt;200,"&lt;₹200",H74&lt;=500,"₹200-₹500",H74&gt;500,"&gt;₹500")</f>
        <v>&gt;₹500</v>
      </c>
      <c r="T74" t="s">
        <v>3752</v>
      </c>
      <c r="U74" t="s">
        <v>3050</v>
      </c>
      <c r="V74" t="s">
        <v>3051</v>
      </c>
    </row>
    <row r="75" spans="1:22" x14ac:dyDescent="0.25">
      <c r="A75" t="s">
        <v>4818</v>
      </c>
      <c r="B75" t="s">
        <v>4819</v>
      </c>
      <c r="C75" t="s">
        <v>13075</v>
      </c>
      <c r="D75" t="s">
        <v>13122</v>
      </c>
      <c r="E75" t="s">
        <v>13123</v>
      </c>
      <c r="F75" t="s">
        <v>13124</v>
      </c>
      <c r="G75" t="str">
        <f t="shared" si="5"/>
        <v>In-Ear</v>
      </c>
      <c r="H75" s="17">
        <v>1499</v>
      </c>
      <c r="I75" s="17">
        <v>4490</v>
      </c>
      <c r="J75" s="8">
        <v>0.67</v>
      </c>
      <c r="K75" s="8" t="str">
        <f t="shared" si="6"/>
        <v>Yes</v>
      </c>
      <c r="L75" s="9">
        <v>3.9</v>
      </c>
      <c r="M75" s="9">
        <v>4</v>
      </c>
      <c r="N75" s="9">
        <f t="shared" si="7"/>
        <v>3.8512195121951205</v>
      </c>
      <c r="O75" s="4">
        <v>136954</v>
      </c>
      <c r="P75" s="4">
        <f t="shared" si="8"/>
        <v>19.782089004546965</v>
      </c>
      <c r="Q75" s="18">
        <f t="shared" si="9"/>
        <v>205294046</v>
      </c>
      <c r="R75" s="18">
        <f>Table2[[#This Row],[actual_price]]-Table2[[#This Row],[discounted_price]]</f>
        <v>2991</v>
      </c>
      <c r="S75" s="15" t="str" cm="1">
        <f t="array" ref="S75">_xlfn.IFS(H75&lt;200,"&lt;₹200",H75&lt;=500,"₹200-₹500",H75&gt;500,"&gt;₹500")</f>
        <v>&gt;₹500</v>
      </c>
      <c r="T75" t="s">
        <v>4820</v>
      </c>
      <c r="U75" t="s">
        <v>4824</v>
      </c>
      <c r="V75" t="s">
        <v>4825</v>
      </c>
    </row>
    <row r="76" spans="1:22" x14ac:dyDescent="0.25">
      <c r="A76" t="s">
        <v>3796</v>
      </c>
      <c r="B76" t="s">
        <v>3797</v>
      </c>
      <c r="C76" t="s">
        <v>13075</v>
      </c>
      <c r="D76" t="s">
        <v>13113</v>
      </c>
      <c r="E76" t="s">
        <v>13117</v>
      </c>
      <c r="F76" t="s">
        <v>13121</v>
      </c>
      <c r="G76" t="str">
        <f t="shared" si="5"/>
        <v>BasicMobiles</v>
      </c>
      <c r="H76" s="17">
        <v>1324</v>
      </c>
      <c r="I76" s="17">
        <v>1699</v>
      </c>
      <c r="J76" s="8">
        <v>0.22</v>
      </c>
      <c r="K76" s="8" t="str">
        <f t="shared" si="6"/>
        <v>No</v>
      </c>
      <c r="L76" s="9">
        <v>4</v>
      </c>
      <c r="M76" s="9">
        <v>4</v>
      </c>
      <c r="N76" s="9">
        <f t="shared" si="7"/>
        <v>3.8666666666666667</v>
      </c>
      <c r="O76" s="4">
        <v>128311</v>
      </c>
      <c r="P76" s="4">
        <f t="shared" si="8"/>
        <v>19.751966794270174</v>
      </c>
      <c r="Q76" s="18">
        <f t="shared" si="9"/>
        <v>169883764</v>
      </c>
      <c r="R76" s="18">
        <f>Table2[[#This Row],[actual_price]]-Table2[[#This Row],[discounted_price]]</f>
        <v>375</v>
      </c>
      <c r="S76" s="15" t="str" cm="1">
        <f t="array" ref="S76">_xlfn.IFS(H76&lt;200,"&lt;₹200",H76&lt;=500,"₹200-₹500",H76&gt;500,"&gt;₹500")</f>
        <v>&gt;₹500</v>
      </c>
      <c r="T76" t="s">
        <v>3752</v>
      </c>
      <c r="U76" t="s">
        <v>3050</v>
      </c>
      <c r="V76" t="s">
        <v>3051</v>
      </c>
    </row>
    <row r="77" spans="1:22" x14ac:dyDescent="0.25">
      <c r="A77" t="s">
        <v>5221</v>
      </c>
      <c r="B77" t="s">
        <v>5222</v>
      </c>
      <c r="C77" t="s">
        <v>13084</v>
      </c>
      <c r="D77" t="s">
        <v>13088</v>
      </c>
      <c r="E77" t="s">
        <v>13167</v>
      </c>
      <c r="F77" t="s">
        <v>13167</v>
      </c>
      <c r="G77" t="str">
        <f t="shared" si="5"/>
        <v>Repeaters&amp;Extenders</v>
      </c>
      <c r="H77" s="17">
        <v>1889</v>
      </c>
      <c r="I77" s="17">
        <v>5499</v>
      </c>
      <c r="J77" s="8">
        <v>0.66</v>
      </c>
      <c r="K77" s="8" t="str">
        <f t="shared" si="6"/>
        <v>Yes</v>
      </c>
      <c r="L77" s="9">
        <v>4.2</v>
      </c>
      <c r="M77" s="9">
        <v>4</v>
      </c>
      <c r="N77" s="9">
        <f t="shared" si="7"/>
        <v>4.2</v>
      </c>
      <c r="O77" s="4">
        <v>49551</v>
      </c>
      <c r="P77" s="4">
        <f t="shared" si="8"/>
        <v>19.719256989653388</v>
      </c>
      <c r="Q77" s="18">
        <f t="shared" si="9"/>
        <v>93601839</v>
      </c>
      <c r="R77" s="18">
        <f>Table2[[#This Row],[actual_price]]-Table2[[#This Row],[discounted_price]]</f>
        <v>3610</v>
      </c>
      <c r="S77" s="15" t="str" cm="1">
        <f t="array" ref="S77">_xlfn.IFS(H77&lt;200,"&lt;₹200",H77&lt;=500,"₹200-₹500",H77&gt;500,"&gt;₹500")</f>
        <v>&gt;₹500</v>
      </c>
      <c r="T77" t="s">
        <v>5224</v>
      </c>
      <c r="U77" t="s">
        <v>5228</v>
      </c>
      <c r="V77" t="s">
        <v>5229</v>
      </c>
    </row>
    <row r="78" spans="1:22" x14ac:dyDescent="0.25">
      <c r="A78" t="s">
        <v>682</v>
      </c>
      <c r="B78" t="s">
        <v>683</v>
      </c>
      <c r="C78" t="s">
        <v>13075</v>
      </c>
      <c r="D78" t="s">
        <v>13091</v>
      </c>
      <c r="E78" t="s">
        <v>13093</v>
      </c>
      <c r="F78" t="s">
        <v>13094</v>
      </c>
      <c r="G78" t="str">
        <f t="shared" si="5"/>
        <v>SmartTelevisions</v>
      </c>
      <c r="H78" s="17">
        <v>26999</v>
      </c>
      <c r="I78" s="17">
        <v>42999</v>
      </c>
      <c r="J78" s="8">
        <v>0.37</v>
      </c>
      <c r="K78" s="8" t="str">
        <f t="shared" si="6"/>
        <v>No</v>
      </c>
      <c r="L78" s="9">
        <v>4.2</v>
      </c>
      <c r="M78" s="9">
        <v>4</v>
      </c>
      <c r="N78" s="9">
        <f t="shared" si="7"/>
        <v>4.2066666666666679</v>
      </c>
      <c r="O78" s="4">
        <v>45238</v>
      </c>
      <c r="P78" s="4">
        <f t="shared" si="8"/>
        <v>19.584191338011436</v>
      </c>
      <c r="Q78" s="18">
        <f t="shared" si="9"/>
        <v>1221380762</v>
      </c>
      <c r="R78" s="18">
        <f>Table2[[#This Row],[actual_price]]-Table2[[#This Row],[discounted_price]]</f>
        <v>16000</v>
      </c>
      <c r="S78" s="15" t="str" cm="1">
        <f t="array" ref="S78">_xlfn.IFS(H78&lt;200,"&lt;₹200",H78&lt;=500,"₹200-₹500",H78&gt;500,"&gt;₹500")</f>
        <v>&gt;₹500</v>
      </c>
      <c r="T78" t="s">
        <v>684</v>
      </c>
      <c r="U78" t="s">
        <v>612</v>
      </c>
      <c r="V78" t="s">
        <v>613</v>
      </c>
    </row>
    <row r="79" spans="1:22" x14ac:dyDescent="0.25">
      <c r="A79" t="s">
        <v>606</v>
      </c>
      <c r="B79" t="s">
        <v>607</v>
      </c>
      <c r="C79" t="s">
        <v>13075</v>
      </c>
      <c r="D79" t="s">
        <v>13091</v>
      </c>
      <c r="E79" t="s">
        <v>13093</v>
      </c>
      <c r="F79" t="s">
        <v>13094</v>
      </c>
      <c r="G79" t="str">
        <f t="shared" si="5"/>
        <v>SmartTelevisions</v>
      </c>
      <c r="H79" s="17">
        <v>13999</v>
      </c>
      <c r="I79" s="17">
        <v>24999</v>
      </c>
      <c r="J79" s="8">
        <v>0.44</v>
      </c>
      <c r="K79" s="8" t="str">
        <f t="shared" si="6"/>
        <v>No</v>
      </c>
      <c r="L79" s="9">
        <v>4.2</v>
      </c>
      <c r="M79" s="9">
        <v>4</v>
      </c>
      <c r="N79" s="9">
        <f t="shared" si="7"/>
        <v>4.2067796610169506</v>
      </c>
      <c r="O79" s="4">
        <v>45238</v>
      </c>
      <c r="P79" s="4">
        <f t="shared" si="8"/>
        <v>19.584717384677692</v>
      </c>
      <c r="Q79" s="18">
        <f t="shared" si="9"/>
        <v>633286762</v>
      </c>
      <c r="R79" s="18">
        <f>Table2[[#This Row],[actual_price]]-Table2[[#This Row],[discounted_price]]</f>
        <v>11000</v>
      </c>
      <c r="S79" s="15" t="str" cm="1">
        <f t="array" ref="S79">_xlfn.IFS(H79&lt;200,"&lt;₹200",H79&lt;=500,"₹200-₹500",H79&gt;500,"&gt;₹500")</f>
        <v>&gt;₹500</v>
      </c>
      <c r="T79" t="s">
        <v>608</v>
      </c>
      <c r="U79" t="s">
        <v>612</v>
      </c>
      <c r="V79" t="s">
        <v>613</v>
      </c>
    </row>
    <row r="80" spans="1:22" x14ac:dyDescent="0.25">
      <c r="A80" t="s">
        <v>1126</v>
      </c>
      <c r="B80" t="s">
        <v>1127</v>
      </c>
      <c r="C80" t="s">
        <v>13075</v>
      </c>
      <c r="D80" t="s">
        <v>13091</v>
      </c>
      <c r="E80" t="s">
        <v>13093</v>
      </c>
      <c r="F80" t="s">
        <v>13094</v>
      </c>
      <c r="G80" t="str">
        <f t="shared" si="5"/>
        <v>SmartTelevisions</v>
      </c>
      <c r="H80" s="17">
        <v>32999</v>
      </c>
      <c r="I80" s="17">
        <v>44999</v>
      </c>
      <c r="J80" s="8">
        <v>0.27</v>
      </c>
      <c r="K80" s="8" t="str">
        <f t="shared" si="6"/>
        <v>No</v>
      </c>
      <c r="L80" s="9">
        <v>4.2</v>
      </c>
      <c r="M80" s="9">
        <v>4</v>
      </c>
      <c r="N80" s="9">
        <f t="shared" si="7"/>
        <v>4.2068965517241388</v>
      </c>
      <c r="O80" s="4">
        <v>45238</v>
      </c>
      <c r="P80" s="4">
        <f t="shared" si="8"/>
        <v>19.58526157088416</v>
      </c>
      <c r="Q80" s="18">
        <f t="shared" si="9"/>
        <v>1492808762</v>
      </c>
      <c r="R80" s="18">
        <f>Table2[[#This Row],[actual_price]]-Table2[[#This Row],[discounted_price]]</f>
        <v>12000</v>
      </c>
      <c r="S80" s="15" t="str" cm="1">
        <f t="array" ref="S80">_xlfn.IFS(H80&lt;200,"&lt;₹200",H80&lt;=500,"₹200-₹500",H80&gt;500,"&gt;₹500")</f>
        <v>&gt;₹500</v>
      </c>
      <c r="T80" t="s">
        <v>1128</v>
      </c>
      <c r="U80" t="s">
        <v>612</v>
      </c>
      <c r="V80" t="s">
        <v>613</v>
      </c>
    </row>
    <row r="81" spans="1:22" x14ac:dyDescent="0.25">
      <c r="A81" t="s">
        <v>7846</v>
      </c>
      <c r="B81" t="s">
        <v>7847</v>
      </c>
      <c r="C81" t="s">
        <v>13084</v>
      </c>
      <c r="D81" t="s">
        <v>13088</v>
      </c>
      <c r="E81" t="s">
        <v>13089</v>
      </c>
      <c r="F81" t="s">
        <v>13234</v>
      </c>
      <c r="G81" t="str">
        <f t="shared" si="5"/>
        <v>PowerLANAdapters</v>
      </c>
      <c r="H81" s="17">
        <v>1199</v>
      </c>
      <c r="I81" s="17">
        <v>1999</v>
      </c>
      <c r="J81" s="8">
        <v>0.4</v>
      </c>
      <c r="K81" s="8" t="str">
        <f t="shared" si="6"/>
        <v>No</v>
      </c>
      <c r="L81" s="9">
        <v>4.5</v>
      </c>
      <c r="M81" s="9">
        <v>5</v>
      </c>
      <c r="N81" s="9">
        <f t="shared" si="7"/>
        <v>4.5</v>
      </c>
      <c r="O81" s="4">
        <v>22420</v>
      </c>
      <c r="P81" s="4">
        <f t="shared" si="8"/>
        <v>19.577947404051354</v>
      </c>
      <c r="Q81" s="18">
        <f t="shared" si="9"/>
        <v>26881580</v>
      </c>
      <c r="R81" s="18">
        <f>Table2[[#This Row],[actual_price]]-Table2[[#This Row],[discounted_price]]</f>
        <v>800</v>
      </c>
      <c r="S81" s="15" t="str" cm="1">
        <f t="array" ref="S81">_xlfn.IFS(H81&lt;200,"&lt;₹200",H81&lt;=500,"₹200-₹500",H81&gt;500,"&gt;₹500")</f>
        <v>&gt;₹500</v>
      </c>
      <c r="T81" t="s">
        <v>7849</v>
      </c>
      <c r="U81" t="s">
        <v>903</v>
      </c>
      <c r="V81" t="s">
        <v>904</v>
      </c>
    </row>
    <row r="82" spans="1:22" x14ac:dyDescent="0.25">
      <c r="A82" t="s">
        <v>6960</v>
      </c>
      <c r="B82" t="s">
        <v>6961</v>
      </c>
      <c r="C82" t="s">
        <v>13075</v>
      </c>
      <c r="D82" t="s">
        <v>13150</v>
      </c>
      <c r="E82" t="s">
        <v>13151</v>
      </c>
      <c r="F82" t="s">
        <v>13328</v>
      </c>
      <c r="G82" t="str">
        <f t="shared" si="5"/>
        <v>Batteries</v>
      </c>
      <c r="H82" s="17">
        <v>879</v>
      </c>
      <c r="I82" s="17">
        <v>1109</v>
      </c>
      <c r="J82" s="8">
        <v>0.21</v>
      </c>
      <c r="K82" s="8" t="str">
        <f t="shared" si="6"/>
        <v>No</v>
      </c>
      <c r="L82" s="9">
        <v>4.4000000000000004</v>
      </c>
      <c r="M82" s="9">
        <v>4</v>
      </c>
      <c r="N82" s="9">
        <f t="shared" si="7"/>
        <v>4.3499999999999988</v>
      </c>
      <c r="O82" s="4">
        <v>31599</v>
      </c>
      <c r="P82" s="4">
        <f t="shared" si="8"/>
        <v>19.573638809390051</v>
      </c>
      <c r="Q82" s="18">
        <f t="shared" si="9"/>
        <v>27775521</v>
      </c>
      <c r="R82" s="18">
        <f>Table2[[#This Row],[actual_price]]-Table2[[#This Row],[discounted_price]]</f>
        <v>230</v>
      </c>
      <c r="S82" s="15" t="str" cm="1">
        <f t="array" ref="S82">_xlfn.IFS(H82&lt;200,"&lt;₹200",H82&lt;=500,"₹200-₹500",H82&gt;500,"&gt;₹500")</f>
        <v>&gt;₹500</v>
      </c>
      <c r="T82" t="s">
        <v>6962</v>
      </c>
      <c r="U82" t="s">
        <v>6966</v>
      </c>
      <c r="V82" t="s">
        <v>6967</v>
      </c>
    </row>
    <row r="83" spans="1:22" x14ac:dyDescent="0.25">
      <c r="A83" t="s">
        <v>5463</v>
      </c>
      <c r="B83" t="s">
        <v>5464</v>
      </c>
      <c r="C83" t="s">
        <v>13075</v>
      </c>
      <c r="D83" t="s">
        <v>13122</v>
      </c>
      <c r="E83" t="s">
        <v>13123</v>
      </c>
      <c r="F83" t="s">
        <v>13124</v>
      </c>
      <c r="G83" t="str">
        <f t="shared" si="5"/>
        <v>In-Ear</v>
      </c>
      <c r="H83" s="17">
        <v>429</v>
      </c>
      <c r="I83" s="17">
        <v>599</v>
      </c>
      <c r="J83" s="8">
        <v>0.28000000000000003</v>
      </c>
      <c r="K83" s="8" t="str">
        <f t="shared" si="6"/>
        <v>No</v>
      </c>
      <c r="L83" s="9">
        <v>4.0999999999999996</v>
      </c>
      <c r="M83" s="9">
        <v>4</v>
      </c>
      <c r="N83" s="9">
        <f t="shared" si="7"/>
        <v>3.8499999999999992</v>
      </c>
      <c r="O83" s="4">
        <v>119466</v>
      </c>
      <c r="P83" s="4">
        <f t="shared" si="8"/>
        <v>19.547404638407379</v>
      </c>
      <c r="Q83" s="18">
        <f t="shared" si="9"/>
        <v>51250914</v>
      </c>
      <c r="R83" s="18">
        <f>Table2[[#This Row],[actual_price]]-Table2[[#This Row],[discounted_price]]</f>
        <v>170</v>
      </c>
      <c r="S83" s="15" t="str" cm="1">
        <f t="array" ref="S83">_xlfn.IFS(H83&lt;200,"&lt;₹200",H83&lt;=500,"₹200-₹500",H83&gt;500,"&gt;₹500")</f>
        <v>₹200-₹500</v>
      </c>
      <c r="T83" t="s">
        <v>5465</v>
      </c>
      <c r="U83" t="s">
        <v>5469</v>
      </c>
      <c r="V83" t="s">
        <v>13049</v>
      </c>
    </row>
    <row r="84" spans="1:22" x14ac:dyDescent="0.25">
      <c r="A84" t="s">
        <v>3819</v>
      </c>
      <c r="B84" t="s">
        <v>3820</v>
      </c>
      <c r="C84" t="s">
        <v>13075</v>
      </c>
      <c r="D84" t="s">
        <v>13113</v>
      </c>
      <c r="E84" t="s">
        <v>13117</v>
      </c>
      <c r="F84" t="s">
        <v>13118</v>
      </c>
      <c r="G84" t="str">
        <f t="shared" si="5"/>
        <v>Smartphones</v>
      </c>
      <c r="H84" s="17">
        <v>12490</v>
      </c>
      <c r="I84" s="17">
        <v>15990</v>
      </c>
      <c r="J84" s="8">
        <v>0.22</v>
      </c>
      <c r="K84" s="8" t="str">
        <f t="shared" si="6"/>
        <v>No</v>
      </c>
      <c r="L84" s="9">
        <v>4.2</v>
      </c>
      <c r="M84" s="9">
        <v>4</v>
      </c>
      <c r="N84" s="9">
        <f t="shared" si="7"/>
        <v>4.0999999999999996</v>
      </c>
      <c r="O84" s="4">
        <v>58506</v>
      </c>
      <c r="P84" s="4">
        <f t="shared" si="8"/>
        <v>19.545552102320965</v>
      </c>
      <c r="Q84" s="18">
        <f t="shared" si="9"/>
        <v>730739940</v>
      </c>
      <c r="R84" s="18">
        <f>Table2[[#This Row],[actual_price]]-Table2[[#This Row],[discounted_price]]</f>
        <v>3500</v>
      </c>
      <c r="S84" s="15" t="str" cm="1">
        <f t="array" ref="S84">_xlfn.IFS(H84&lt;200,"&lt;₹200",H84&lt;=500,"₹200-₹500",H84&gt;500,"&gt;₹500")</f>
        <v>&gt;₹500</v>
      </c>
      <c r="T84" t="s">
        <v>3821</v>
      </c>
      <c r="U84" t="s">
        <v>3825</v>
      </c>
      <c r="V84" t="s">
        <v>3826</v>
      </c>
    </row>
    <row r="85" spans="1:22" x14ac:dyDescent="0.25">
      <c r="A85" t="s">
        <v>4140</v>
      </c>
      <c r="B85" t="s">
        <v>4141</v>
      </c>
      <c r="C85" t="s">
        <v>13075</v>
      </c>
      <c r="D85" t="s">
        <v>13113</v>
      </c>
      <c r="E85" t="s">
        <v>13117</v>
      </c>
      <c r="F85" t="s">
        <v>13118</v>
      </c>
      <c r="G85" t="str">
        <f t="shared" si="5"/>
        <v>Smartphones</v>
      </c>
      <c r="H85" s="17">
        <v>12999</v>
      </c>
      <c r="I85" s="17">
        <v>13499</v>
      </c>
      <c r="J85" s="8">
        <v>0.04</v>
      </c>
      <c r="K85" s="8" t="str">
        <f t="shared" si="6"/>
        <v>No</v>
      </c>
      <c r="L85" s="9">
        <v>4.0999999999999996</v>
      </c>
      <c r="M85" s="9">
        <v>4</v>
      </c>
      <c r="N85" s="9">
        <f t="shared" si="7"/>
        <v>4.0984126984126981</v>
      </c>
      <c r="O85" s="4">
        <v>56098</v>
      </c>
      <c r="P85" s="4">
        <f t="shared" si="8"/>
        <v>19.463177966985842</v>
      </c>
      <c r="Q85" s="18">
        <f t="shared" si="9"/>
        <v>729217902</v>
      </c>
      <c r="R85" s="18">
        <f>Table2[[#This Row],[actual_price]]-Table2[[#This Row],[discounted_price]]</f>
        <v>500</v>
      </c>
      <c r="S85" s="15" t="str" cm="1">
        <f t="array" ref="S85">_xlfn.IFS(H85&lt;200,"&lt;₹200",H85&lt;=500,"₹200-₹500",H85&gt;500,"&gt;₹500")</f>
        <v>&gt;₹500</v>
      </c>
      <c r="T85" t="s">
        <v>4142</v>
      </c>
      <c r="U85" t="s">
        <v>4146</v>
      </c>
      <c r="V85" t="s">
        <v>4147</v>
      </c>
    </row>
    <row r="86" spans="1:22" x14ac:dyDescent="0.25">
      <c r="A86" t="s">
        <v>5983</v>
      </c>
      <c r="B86" t="s">
        <v>5984</v>
      </c>
      <c r="C86" t="s">
        <v>13075</v>
      </c>
      <c r="D86" t="s">
        <v>13098</v>
      </c>
      <c r="E86" t="s">
        <v>13108</v>
      </c>
      <c r="F86" t="s">
        <v>13181</v>
      </c>
      <c r="G86" t="str">
        <f t="shared" si="5"/>
        <v>BluetoothSpeakers</v>
      </c>
      <c r="H86" s="17">
        <v>1999</v>
      </c>
      <c r="I86" s="17">
        <v>2999</v>
      </c>
      <c r="J86" s="8">
        <v>0.33</v>
      </c>
      <c r="K86" s="8" t="str">
        <f t="shared" si="6"/>
        <v>No</v>
      </c>
      <c r="L86" s="9">
        <v>4.3</v>
      </c>
      <c r="M86" s="9">
        <v>4</v>
      </c>
      <c r="N86" s="9">
        <f t="shared" si="7"/>
        <v>4.05</v>
      </c>
      <c r="O86" s="4">
        <v>63899</v>
      </c>
      <c r="P86" s="4">
        <f t="shared" si="8"/>
        <v>19.462278475541517</v>
      </c>
      <c r="Q86" s="18">
        <f t="shared" si="9"/>
        <v>127734101</v>
      </c>
      <c r="R86" s="18">
        <f>Table2[[#This Row],[actual_price]]-Table2[[#This Row],[discounted_price]]</f>
        <v>1000</v>
      </c>
      <c r="S86" s="15" t="str" cm="1">
        <f t="array" ref="S86">_xlfn.IFS(H86&lt;200,"&lt;₹200",H86&lt;=500,"₹200-₹500",H86&gt;500,"&gt;₹500")</f>
        <v>&gt;₹500</v>
      </c>
      <c r="T86" t="s">
        <v>5985</v>
      </c>
      <c r="U86" t="s">
        <v>5989</v>
      </c>
      <c r="V86" t="s">
        <v>5990</v>
      </c>
    </row>
    <row r="87" spans="1:22" x14ac:dyDescent="0.25">
      <c r="A87" t="s">
        <v>8111</v>
      </c>
      <c r="B87" t="s">
        <v>8112</v>
      </c>
      <c r="C87" t="s">
        <v>13075</v>
      </c>
      <c r="D87" t="s">
        <v>13238</v>
      </c>
      <c r="E87" t="s">
        <v>13239</v>
      </c>
      <c r="F87" t="s">
        <v>13239</v>
      </c>
      <c r="G87" t="str">
        <f t="shared" si="5"/>
        <v>SurgeProtectors</v>
      </c>
      <c r="H87" s="17">
        <v>1289</v>
      </c>
      <c r="I87" s="17">
        <v>1499</v>
      </c>
      <c r="J87" s="8">
        <v>0.14000000000000001</v>
      </c>
      <c r="K87" s="8" t="str">
        <f t="shared" si="6"/>
        <v>No</v>
      </c>
      <c r="L87" s="9">
        <v>4.5</v>
      </c>
      <c r="M87" s="9">
        <v>5</v>
      </c>
      <c r="N87" s="9">
        <f t="shared" si="7"/>
        <v>4.5</v>
      </c>
      <c r="O87" s="4">
        <v>20668</v>
      </c>
      <c r="P87" s="4">
        <f t="shared" si="8"/>
        <v>19.418937593664378</v>
      </c>
      <c r="Q87" s="18">
        <f t="shared" si="9"/>
        <v>26641052</v>
      </c>
      <c r="R87" s="18">
        <f>Table2[[#This Row],[actual_price]]-Table2[[#This Row],[discounted_price]]</f>
        <v>210</v>
      </c>
      <c r="S87" s="15" t="str" cm="1">
        <f t="array" ref="S87">_xlfn.IFS(H87&lt;200,"&lt;₹200",H87&lt;=500,"₹200-₹500",H87&gt;500,"&gt;₹500")</f>
        <v>&gt;₹500</v>
      </c>
      <c r="T87" t="s">
        <v>8114</v>
      </c>
      <c r="U87" t="s">
        <v>8118</v>
      </c>
      <c r="V87" t="s">
        <v>8119</v>
      </c>
    </row>
    <row r="88" spans="1:22" x14ac:dyDescent="0.25">
      <c r="A88" t="s">
        <v>3421</v>
      </c>
      <c r="B88" t="s">
        <v>3422</v>
      </c>
      <c r="C88" t="s">
        <v>13075</v>
      </c>
      <c r="D88" t="s">
        <v>13111</v>
      </c>
      <c r="E88" t="s">
        <v>13112</v>
      </c>
      <c r="F88" t="s">
        <v>13112</v>
      </c>
      <c r="G88" t="str">
        <f t="shared" si="5"/>
        <v>SmartWatches</v>
      </c>
      <c r="H88" s="17">
        <v>2299</v>
      </c>
      <c r="I88" s="17">
        <v>7990</v>
      </c>
      <c r="J88" s="8">
        <v>0.71</v>
      </c>
      <c r="K88" s="8" t="str">
        <f t="shared" si="6"/>
        <v>Yes</v>
      </c>
      <c r="L88" s="9">
        <v>4.2</v>
      </c>
      <c r="M88" s="9">
        <v>4</v>
      </c>
      <c r="N88" s="9">
        <f t="shared" si="7"/>
        <v>4.0083333333333337</v>
      </c>
      <c r="O88" s="4">
        <v>69622</v>
      </c>
      <c r="P88" s="4">
        <f t="shared" si="8"/>
        <v>19.411367203801632</v>
      </c>
      <c r="Q88" s="18">
        <f t="shared" si="9"/>
        <v>160060978</v>
      </c>
      <c r="R88" s="18">
        <f>Table2[[#This Row],[actual_price]]-Table2[[#This Row],[discounted_price]]</f>
        <v>5691</v>
      </c>
      <c r="S88" s="15" t="str" cm="1">
        <f t="array" ref="S88">_xlfn.IFS(H88&lt;200,"&lt;₹200",H88&lt;=500,"₹200-₹500",H88&gt;500,"&gt;₹500")</f>
        <v>&gt;₹500</v>
      </c>
      <c r="T88" t="s">
        <v>3423</v>
      </c>
      <c r="U88" t="s">
        <v>3427</v>
      </c>
      <c r="V88" t="s">
        <v>3428</v>
      </c>
    </row>
    <row r="89" spans="1:22" x14ac:dyDescent="0.25">
      <c r="A89" t="s">
        <v>5610</v>
      </c>
      <c r="B89" t="s">
        <v>5611</v>
      </c>
      <c r="C89" t="s">
        <v>13084</v>
      </c>
      <c r="D89" t="s">
        <v>13085</v>
      </c>
      <c r="E89" t="s">
        <v>13141</v>
      </c>
      <c r="F89" t="s">
        <v>13142</v>
      </c>
      <c r="G89" t="str">
        <f t="shared" si="5"/>
        <v>Mice</v>
      </c>
      <c r="H89" s="17">
        <v>799</v>
      </c>
      <c r="I89" s="17">
        <v>1295</v>
      </c>
      <c r="J89" s="8">
        <v>0.38</v>
      </c>
      <c r="K89" s="8" t="str">
        <f t="shared" si="6"/>
        <v>No</v>
      </c>
      <c r="L89" s="9">
        <v>4.4000000000000004</v>
      </c>
      <c r="M89" s="9">
        <v>4</v>
      </c>
      <c r="N89" s="9">
        <f t="shared" si="7"/>
        <v>4.2714285714285705</v>
      </c>
      <c r="O89" s="4">
        <v>34852</v>
      </c>
      <c r="P89" s="4">
        <f t="shared" si="8"/>
        <v>19.401854424580357</v>
      </c>
      <c r="Q89" s="18">
        <f t="shared" si="9"/>
        <v>27846748</v>
      </c>
      <c r="R89" s="18">
        <f>Table2[[#This Row],[actual_price]]-Table2[[#This Row],[discounted_price]]</f>
        <v>496</v>
      </c>
      <c r="S89" s="15" t="str" cm="1">
        <f t="array" ref="S89">_xlfn.IFS(H89&lt;200,"&lt;₹200",H89&lt;=500,"₹200-₹500",H89&gt;500,"&gt;₹500")</f>
        <v>&gt;₹500</v>
      </c>
      <c r="T89" t="s">
        <v>5612</v>
      </c>
      <c r="U89" t="s">
        <v>5616</v>
      </c>
      <c r="V89" t="s">
        <v>5617</v>
      </c>
    </row>
    <row r="90" spans="1:22" x14ac:dyDescent="0.25">
      <c r="A90" t="s">
        <v>5201</v>
      </c>
      <c r="B90" t="s">
        <v>5202</v>
      </c>
      <c r="C90" t="s">
        <v>13075</v>
      </c>
      <c r="D90" t="s">
        <v>13122</v>
      </c>
      <c r="E90" t="s">
        <v>13123</v>
      </c>
      <c r="F90" t="s">
        <v>13124</v>
      </c>
      <c r="G90" t="str">
        <f t="shared" si="5"/>
        <v>In-Ear</v>
      </c>
      <c r="H90" s="17">
        <v>1499</v>
      </c>
      <c r="I90" s="17">
        <v>3990</v>
      </c>
      <c r="J90" s="8">
        <v>0.62</v>
      </c>
      <c r="K90" s="8" t="str">
        <f t="shared" si="6"/>
        <v>Yes</v>
      </c>
      <c r="L90" s="9">
        <v>4.0999999999999996</v>
      </c>
      <c r="M90" s="9">
        <v>4</v>
      </c>
      <c r="N90" s="9">
        <f t="shared" si="7"/>
        <v>3.8435897435897428</v>
      </c>
      <c r="O90" s="4">
        <v>109864</v>
      </c>
      <c r="P90" s="4">
        <f t="shared" si="8"/>
        <v>19.374995335167757</v>
      </c>
      <c r="Q90" s="18">
        <f t="shared" si="9"/>
        <v>164686136</v>
      </c>
      <c r="R90" s="18">
        <f>Table2[[#This Row],[actual_price]]-Table2[[#This Row],[discounted_price]]</f>
        <v>2491</v>
      </c>
      <c r="S90" s="15" t="str" cm="1">
        <f t="array" ref="S90">_xlfn.IFS(H90&lt;200,"&lt;₹200",H90&lt;=500,"₹200-₹500",H90&gt;500,"&gt;₹500")</f>
        <v>&gt;₹500</v>
      </c>
      <c r="T90" t="s">
        <v>5203</v>
      </c>
      <c r="U90" t="s">
        <v>5207</v>
      </c>
      <c r="V90" t="s">
        <v>5208</v>
      </c>
    </row>
    <row r="91" spans="1:22" x14ac:dyDescent="0.25">
      <c r="A91" t="s">
        <v>3786</v>
      </c>
      <c r="B91" t="s">
        <v>3787</v>
      </c>
      <c r="C91" t="s">
        <v>13075</v>
      </c>
      <c r="D91" t="s">
        <v>13111</v>
      </c>
      <c r="E91" t="s">
        <v>13112</v>
      </c>
      <c r="F91" t="s">
        <v>13112</v>
      </c>
      <c r="G91" t="str">
        <f t="shared" si="5"/>
        <v>SmartWatches</v>
      </c>
      <c r="H91" s="17">
        <v>1599</v>
      </c>
      <c r="I91" s="17">
        <v>4999</v>
      </c>
      <c r="J91" s="8">
        <v>0.68</v>
      </c>
      <c r="K91" s="8" t="str">
        <f t="shared" si="6"/>
        <v>Yes</v>
      </c>
      <c r="L91" s="9">
        <v>4</v>
      </c>
      <c r="M91" s="9">
        <v>4</v>
      </c>
      <c r="N91" s="9">
        <f t="shared" si="7"/>
        <v>4.0050847457627121</v>
      </c>
      <c r="O91" s="4">
        <v>67950</v>
      </c>
      <c r="P91" s="4">
        <f t="shared" si="8"/>
        <v>19.353353897003458</v>
      </c>
      <c r="Q91" s="18">
        <f t="shared" si="9"/>
        <v>108652050</v>
      </c>
      <c r="R91" s="18">
        <f>Table2[[#This Row],[actual_price]]-Table2[[#This Row],[discounted_price]]</f>
        <v>3400</v>
      </c>
      <c r="S91" s="15" t="str" cm="1">
        <f t="array" ref="S91">_xlfn.IFS(H91&lt;200,"&lt;₹200",H91&lt;=500,"₹200-₹500",H91&gt;500,"&gt;₹500")</f>
        <v>&gt;₹500</v>
      </c>
      <c r="T91" t="s">
        <v>3788</v>
      </c>
      <c r="U91" t="s">
        <v>3792</v>
      </c>
      <c r="V91" t="s">
        <v>3793</v>
      </c>
    </row>
    <row r="92" spans="1:22" x14ac:dyDescent="0.25">
      <c r="A92" t="s">
        <v>5045</v>
      </c>
      <c r="B92" t="s">
        <v>5046</v>
      </c>
      <c r="C92" t="s">
        <v>13075</v>
      </c>
      <c r="D92" t="s">
        <v>13150</v>
      </c>
      <c r="E92" t="s">
        <v>13151</v>
      </c>
      <c r="F92" t="s">
        <v>13328</v>
      </c>
      <c r="G92" t="str">
        <f t="shared" si="5"/>
        <v>Batteries</v>
      </c>
      <c r="H92" s="17">
        <v>266</v>
      </c>
      <c r="I92" s="17">
        <v>315</v>
      </c>
      <c r="J92" s="8">
        <v>0.16</v>
      </c>
      <c r="K92" s="8" t="str">
        <f t="shared" si="6"/>
        <v>No</v>
      </c>
      <c r="L92" s="9">
        <v>4.5</v>
      </c>
      <c r="M92" s="9">
        <v>5</v>
      </c>
      <c r="N92" s="9">
        <f t="shared" si="7"/>
        <v>4.3461538461538458</v>
      </c>
      <c r="O92" s="4">
        <v>28030</v>
      </c>
      <c r="P92" s="4">
        <f t="shared" si="8"/>
        <v>19.330121570317548</v>
      </c>
      <c r="Q92" s="18">
        <f t="shared" si="9"/>
        <v>7455980</v>
      </c>
      <c r="R92" s="18">
        <f>Table2[[#This Row],[actual_price]]-Table2[[#This Row],[discounted_price]]</f>
        <v>49</v>
      </c>
      <c r="S92" s="15" t="str" cm="1">
        <f t="array" ref="S92">_xlfn.IFS(H92&lt;200,"&lt;₹200",H92&lt;=500,"₹200-₹500",H92&gt;500,"&gt;₹500")</f>
        <v>₹200-₹500</v>
      </c>
      <c r="T92" t="s">
        <v>5048</v>
      </c>
      <c r="U92" t="s">
        <v>5052</v>
      </c>
      <c r="V92" t="s">
        <v>5053</v>
      </c>
    </row>
    <row r="93" spans="1:22" x14ac:dyDescent="0.25">
      <c r="A93" t="s">
        <v>6823</v>
      </c>
      <c r="B93" t="s">
        <v>6824</v>
      </c>
      <c r="C93" t="s">
        <v>13084</v>
      </c>
      <c r="D93" t="s">
        <v>13085</v>
      </c>
      <c r="E93" t="s">
        <v>13172</v>
      </c>
      <c r="F93" t="s">
        <v>13193</v>
      </c>
      <c r="G93" t="str">
        <f t="shared" si="5"/>
        <v>Gamepads</v>
      </c>
      <c r="H93" s="17">
        <v>299</v>
      </c>
      <c r="I93" s="17">
        <v>550</v>
      </c>
      <c r="J93" s="8">
        <v>0.46</v>
      </c>
      <c r="K93" s="8" t="str">
        <f t="shared" si="6"/>
        <v>No</v>
      </c>
      <c r="L93" s="9">
        <v>4.5999999999999996</v>
      </c>
      <c r="M93" s="9">
        <v>5</v>
      </c>
      <c r="N93" s="9">
        <f t="shared" si="7"/>
        <v>4.2666666666666666</v>
      </c>
      <c r="O93" s="4">
        <v>33434</v>
      </c>
      <c r="P93" s="4">
        <f t="shared" si="8"/>
        <v>19.303258997486587</v>
      </c>
      <c r="Q93" s="18">
        <f t="shared" si="9"/>
        <v>9996766</v>
      </c>
      <c r="R93" s="18">
        <f>Table2[[#This Row],[actual_price]]-Table2[[#This Row],[discounted_price]]</f>
        <v>251</v>
      </c>
      <c r="S93" s="15" t="str" cm="1">
        <f t="array" ref="S93">_xlfn.IFS(H93&lt;200,"&lt;₹200",H93&lt;=500,"₹200-₹500",H93&gt;500,"&gt;₹500")</f>
        <v>₹200-₹500</v>
      </c>
      <c r="T93" t="s">
        <v>6825</v>
      </c>
      <c r="U93" t="s">
        <v>6829</v>
      </c>
      <c r="V93" t="s">
        <v>6830</v>
      </c>
    </row>
    <row r="94" spans="1:22" x14ac:dyDescent="0.25">
      <c r="A94" t="s">
        <v>1794</v>
      </c>
      <c r="B94" t="s">
        <v>1795</v>
      </c>
      <c r="C94" t="s">
        <v>13075</v>
      </c>
      <c r="D94" t="s">
        <v>13091</v>
      </c>
      <c r="E94" t="s">
        <v>13092</v>
      </c>
      <c r="F94" t="s">
        <v>13087</v>
      </c>
      <c r="G94" t="str">
        <f t="shared" si="5"/>
        <v>Cables</v>
      </c>
      <c r="H94" s="17">
        <v>467</v>
      </c>
      <c r="I94" s="17">
        <v>599</v>
      </c>
      <c r="J94" s="8">
        <v>0.22</v>
      </c>
      <c r="K94" s="8" t="str">
        <f t="shared" si="6"/>
        <v>No</v>
      </c>
      <c r="L94" s="9">
        <v>4.4000000000000004</v>
      </c>
      <c r="M94" s="9">
        <v>4</v>
      </c>
      <c r="N94" s="9">
        <f t="shared" si="7"/>
        <v>4.154189944134079</v>
      </c>
      <c r="O94" s="4">
        <v>44054</v>
      </c>
      <c r="P94" s="4">
        <f t="shared" si="8"/>
        <v>19.292038183621003</v>
      </c>
      <c r="Q94" s="18">
        <f t="shared" si="9"/>
        <v>20573218</v>
      </c>
      <c r="R94" s="18">
        <f>Table2[[#This Row],[actual_price]]-Table2[[#This Row],[discounted_price]]</f>
        <v>132</v>
      </c>
      <c r="S94" s="15" t="str" cm="1">
        <f t="array" ref="S94">_xlfn.IFS(H94&lt;200,"&lt;₹200",H94&lt;=500,"₹200-₹500",H94&gt;500,"&gt;₹500")</f>
        <v>₹200-₹500</v>
      </c>
      <c r="T94" t="s">
        <v>1796</v>
      </c>
      <c r="U94" t="s">
        <v>1800</v>
      </c>
      <c r="V94" t="s">
        <v>1801</v>
      </c>
    </row>
    <row r="95" spans="1:22" x14ac:dyDescent="0.25">
      <c r="A95" t="s">
        <v>178</v>
      </c>
      <c r="B95" t="s">
        <v>179</v>
      </c>
      <c r="C95" t="s">
        <v>13084</v>
      </c>
      <c r="D95" t="s">
        <v>13085</v>
      </c>
      <c r="E95" t="s">
        <v>13086</v>
      </c>
      <c r="F95" t="s">
        <v>13087</v>
      </c>
      <c r="G95" t="str">
        <f t="shared" si="5"/>
        <v>Cables</v>
      </c>
      <c r="H95" s="17">
        <v>249</v>
      </c>
      <c r="I95" s="17">
        <v>399</v>
      </c>
      <c r="J95" s="8">
        <v>0.38</v>
      </c>
      <c r="K95" s="8" t="str">
        <f t="shared" si="6"/>
        <v>No</v>
      </c>
      <c r="L95" s="9">
        <v>4</v>
      </c>
      <c r="M95" s="9">
        <v>4</v>
      </c>
      <c r="N95" s="9">
        <f t="shared" si="7"/>
        <v>4.1528089887640451</v>
      </c>
      <c r="O95" s="4">
        <v>43994</v>
      </c>
      <c r="P95" s="4">
        <f t="shared" si="8"/>
        <v>19.283167054208899</v>
      </c>
      <c r="Q95" s="18">
        <f t="shared" si="9"/>
        <v>10954506</v>
      </c>
      <c r="R95" s="18">
        <f>Table2[[#This Row],[actual_price]]-Table2[[#This Row],[discounted_price]]</f>
        <v>150</v>
      </c>
      <c r="S95" s="15" t="str" cm="1">
        <f t="array" ref="S95">_xlfn.IFS(H95&lt;200,"&lt;₹200",H95&lt;=500,"₹200-₹500",H95&gt;500,"&gt;₹500")</f>
        <v>₹200-₹500</v>
      </c>
      <c r="T95" t="s">
        <v>180</v>
      </c>
      <c r="U95" t="s">
        <v>33</v>
      </c>
      <c r="V95" t="s">
        <v>34</v>
      </c>
    </row>
    <row r="96" spans="1:22" x14ac:dyDescent="0.25">
      <c r="A96" t="s">
        <v>27</v>
      </c>
      <c r="B96" t="s">
        <v>28</v>
      </c>
      <c r="C96" t="s">
        <v>13084</v>
      </c>
      <c r="D96" t="s">
        <v>13085</v>
      </c>
      <c r="E96" t="s">
        <v>13086</v>
      </c>
      <c r="F96" t="s">
        <v>13087</v>
      </c>
      <c r="G96" t="str">
        <f t="shared" si="5"/>
        <v>Cables</v>
      </c>
      <c r="H96" s="17">
        <v>199</v>
      </c>
      <c r="I96" s="17">
        <v>349</v>
      </c>
      <c r="J96" s="8">
        <v>0.43</v>
      </c>
      <c r="K96" s="8" t="str">
        <f t="shared" si="6"/>
        <v>No</v>
      </c>
      <c r="L96" s="9">
        <v>4</v>
      </c>
      <c r="M96" s="9">
        <v>4</v>
      </c>
      <c r="N96" s="9">
        <f t="shared" si="7"/>
        <v>4.1536723163841813</v>
      </c>
      <c r="O96" s="4">
        <v>43994</v>
      </c>
      <c r="P96" s="4">
        <f t="shared" si="8"/>
        <v>19.287175832548243</v>
      </c>
      <c r="Q96" s="18">
        <f t="shared" si="9"/>
        <v>8754806</v>
      </c>
      <c r="R96" s="18">
        <f>Table2[[#This Row],[actual_price]]-Table2[[#This Row],[discounted_price]]</f>
        <v>150</v>
      </c>
      <c r="S96" s="15" t="str" cm="1">
        <f t="array" ref="S96">_xlfn.IFS(H96&lt;200,"&lt;₹200",H96&lt;=500,"₹200-₹500",H96&gt;500,"&gt;₹500")</f>
        <v>&lt;₹200</v>
      </c>
      <c r="T96" t="s">
        <v>29</v>
      </c>
      <c r="U96" t="s">
        <v>33</v>
      </c>
      <c r="V96" t="s">
        <v>34</v>
      </c>
    </row>
    <row r="97" spans="1:22" x14ac:dyDescent="0.25">
      <c r="A97" t="s">
        <v>4592</v>
      </c>
      <c r="B97" t="s">
        <v>4165</v>
      </c>
      <c r="C97" t="s">
        <v>13075</v>
      </c>
      <c r="D97" t="s">
        <v>13113</v>
      </c>
      <c r="E97" t="s">
        <v>13117</v>
      </c>
      <c r="F97" t="s">
        <v>13118</v>
      </c>
      <c r="G97" t="str">
        <f t="shared" si="5"/>
        <v>Smartphones</v>
      </c>
      <c r="H97" s="17">
        <v>12999</v>
      </c>
      <c r="I97" s="17">
        <v>18999</v>
      </c>
      <c r="J97" s="8">
        <v>0.32</v>
      </c>
      <c r="K97" s="8" t="str">
        <f t="shared" si="6"/>
        <v>No</v>
      </c>
      <c r="L97" s="9">
        <v>4.0999999999999996</v>
      </c>
      <c r="M97" s="9">
        <v>4</v>
      </c>
      <c r="N97" s="9">
        <f t="shared" si="7"/>
        <v>4.0983870967741938</v>
      </c>
      <c r="O97" s="4">
        <v>50772</v>
      </c>
      <c r="P97" s="4">
        <f t="shared" si="8"/>
        <v>19.285504852601694</v>
      </c>
      <c r="Q97" s="18">
        <f t="shared" si="9"/>
        <v>659985228</v>
      </c>
      <c r="R97" s="18">
        <f>Table2[[#This Row],[actual_price]]-Table2[[#This Row],[discounted_price]]</f>
        <v>6000</v>
      </c>
      <c r="S97" s="15" t="str" cm="1">
        <f t="array" ref="S97">_xlfn.IFS(H97&lt;200,"&lt;₹200",H97&lt;=500,"₹200-₹500",H97&gt;500,"&gt;₹500")</f>
        <v>&gt;₹500</v>
      </c>
      <c r="T97" t="s">
        <v>4166</v>
      </c>
      <c r="U97" t="s">
        <v>3653</v>
      </c>
      <c r="V97" t="s">
        <v>3654</v>
      </c>
    </row>
    <row r="98" spans="1:22" x14ac:dyDescent="0.25">
      <c r="A98" t="s">
        <v>4164</v>
      </c>
      <c r="B98" t="s">
        <v>4165</v>
      </c>
      <c r="C98" t="s">
        <v>13075</v>
      </c>
      <c r="D98" t="s">
        <v>13113</v>
      </c>
      <c r="E98" t="s">
        <v>13117</v>
      </c>
      <c r="F98" t="s">
        <v>13118</v>
      </c>
      <c r="G98" t="str">
        <f t="shared" si="5"/>
        <v>Smartphones</v>
      </c>
      <c r="H98" s="17">
        <v>12999</v>
      </c>
      <c r="I98" s="17">
        <v>18999</v>
      </c>
      <c r="J98" s="8">
        <v>0.32</v>
      </c>
      <c r="K98" s="8" t="str">
        <f t="shared" si="6"/>
        <v>No</v>
      </c>
      <c r="L98" s="9">
        <v>4.0999999999999996</v>
      </c>
      <c r="M98" s="9">
        <v>4</v>
      </c>
      <c r="N98" s="9">
        <f t="shared" si="7"/>
        <v>4.0983606557377055</v>
      </c>
      <c r="O98" s="4">
        <v>50772</v>
      </c>
      <c r="P98" s="4">
        <f t="shared" si="8"/>
        <v>19.285380430792465</v>
      </c>
      <c r="Q98" s="18">
        <f t="shared" si="9"/>
        <v>659985228</v>
      </c>
      <c r="R98" s="18">
        <f>Table2[[#This Row],[actual_price]]-Table2[[#This Row],[discounted_price]]</f>
        <v>6000</v>
      </c>
      <c r="S98" s="15" t="str" cm="1">
        <f t="array" ref="S98">_xlfn.IFS(H98&lt;200,"&lt;₹200",H98&lt;=500,"₹200-₹500",H98&gt;500,"&gt;₹500")</f>
        <v>&gt;₹500</v>
      </c>
      <c r="T98" t="s">
        <v>4166</v>
      </c>
      <c r="U98" t="s">
        <v>3653</v>
      </c>
      <c r="V98" t="s">
        <v>3654</v>
      </c>
    </row>
    <row r="99" spans="1:22" x14ac:dyDescent="0.25">
      <c r="A99" t="s">
        <v>3647</v>
      </c>
      <c r="B99" t="s">
        <v>3648</v>
      </c>
      <c r="C99" t="s">
        <v>13075</v>
      </c>
      <c r="D99" t="s">
        <v>13113</v>
      </c>
      <c r="E99" t="s">
        <v>13117</v>
      </c>
      <c r="F99" t="s">
        <v>13118</v>
      </c>
      <c r="G99" t="str">
        <f t="shared" si="5"/>
        <v>Smartphones</v>
      </c>
      <c r="H99" s="17">
        <v>12999</v>
      </c>
      <c r="I99" s="17">
        <v>17999</v>
      </c>
      <c r="J99" s="8">
        <v>0.28000000000000003</v>
      </c>
      <c r="K99" s="8" t="str">
        <f t="shared" si="6"/>
        <v>No</v>
      </c>
      <c r="L99" s="9">
        <v>4.0999999999999996</v>
      </c>
      <c r="M99" s="9">
        <v>4</v>
      </c>
      <c r="N99" s="9">
        <f t="shared" si="7"/>
        <v>4.0983333333333336</v>
      </c>
      <c r="O99" s="4">
        <v>50772</v>
      </c>
      <c r="P99" s="4">
        <f t="shared" si="8"/>
        <v>19.28525186158959</v>
      </c>
      <c r="Q99" s="18">
        <f t="shared" si="9"/>
        <v>659985228</v>
      </c>
      <c r="R99" s="18">
        <f>Table2[[#This Row],[actual_price]]-Table2[[#This Row],[discounted_price]]</f>
        <v>5000</v>
      </c>
      <c r="S99" s="15" t="str" cm="1">
        <f t="array" ref="S99">_xlfn.IFS(H99&lt;200,"&lt;₹200",H99&lt;=500,"₹200-₹500",H99&gt;500,"&gt;₹500")</f>
        <v>&gt;₹500</v>
      </c>
      <c r="T99" t="s">
        <v>3649</v>
      </c>
      <c r="U99" t="s">
        <v>3653</v>
      </c>
      <c r="V99" t="s">
        <v>3654</v>
      </c>
    </row>
    <row r="100" spans="1:22" x14ac:dyDescent="0.25">
      <c r="A100" t="s">
        <v>4211</v>
      </c>
      <c r="B100" t="s">
        <v>4212</v>
      </c>
      <c r="C100" t="s">
        <v>13075</v>
      </c>
      <c r="D100" t="s">
        <v>13113</v>
      </c>
      <c r="E100" t="s">
        <v>13117</v>
      </c>
      <c r="F100" t="s">
        <v>13118</v>
      </c>
      <c r="G100" t="str">
        <f t="shared" si="5"/>
        <v>Smartphones</v>
      </c>
      <c r="H100" s="17">
        <v>12999</v>
      </c>
      <c r="I100" s="17">
        <v>18999</v>
      </c>
      <c r="J100" s="8">
        <v>0.32</v>
      </c>
      <c r="K100" s="8" t="str">
        <f t="shared" si="6"/>
        <v>No</v>
      </c>
      <c r="L100" s="9">
        <v>4.0999999999999996</v>
      </c>
      <c r="M100" s="9">
        <v>4</v>
      </c>
      <c r="N100" s="9">
        <f t="shared" si="7"/>
        <v>4.0983050847457632</v>
      </c>
      <c r="O100" s="4">
        <v>50772</v>
      </c>
      <c r="P100" s="4">
        <f t="shared" si="8"/>
        <v>19.285118934108656</v>
      </c>
      <c r="Q100" s="18">
        <f t="shared" si="9"/>
        <v>659985228</v>
      </c>
      <c r="R100" s="18">
        <f>Table2[[#This Row],[actual_price]]-Table2[[#This Row],[discounted_price]]</f>
        <v>6000</v>
      </c>
      <c r="S100" s="15" t="str" cm="1">
        <f t="array" ref="S100">_xlfn.IFS(H100&lt;200,"&lt;₹200",H100&lt;=500,"₹200-₹500",H100&gt;500,"&gt;₹500")</f>
        <v>&gt;₹500</v>
      </c>
      <c r="T100" t="s">
        <v>4166</v>
      </c>
      <c r="U100" t="s">
        <v>3653</v>
      </c>
      <c r="V100" t="s">
        <v>3654</v>
      </c>
    </row>
    <row r="101" spans="1:22" x14ac:dyDescent="0.25">
      <c r="A101" t="s">
        <v>107</v>
      </c>
      <c r="B101" t="s">
        <v>108</v>
      </c>
      <c r="C101" t="s">
        <v>13084</v>
      </c>
      <c r="D101" t="s">
        <v>13085</v>
      </c>
      <c r="E101" t="s">
        <v>13086</v>
      </c>
      <c r="F101" t="s">
        <v>13087</v>
      </c>
      <c r="G101" t="str">
        <f t="shared" si="5"/>
        <v>Cables</v>
      </c>
      <c r="H101" s="17">
        <v>199</v>
      </c>
      <c r="I101" s="17">
        <v>299</v>
      </c>
      <c r="J101" s="8">
        <v>0.33</v>
      </c>
      <c r="K101" s="8" t="str">
        <f t="shared" si="6"/>
        <v>No</v>
      </c>
      <c r="L101" s="9">
        <v>4</v>
      </c>
      <c r="M101" s="9">
        <v>4</v>
      </c>
      <c r="N101" s="9">
        <f t="shared" si="7"/>
        <v>4.1545454545454552</v>
      </c>
      <c r="O101" s="4">
        <v>43994</v>
      </c>
      <c r="P101" s="4">
        <f t="shared" si="8"/>
        <v>19.291230165186899</v>
      </c>
      <c r="Q101" s="18">
        <f t="shared" si="9"/>
        <v>8754806</v>
      </c>
      <c r="R101" s="18">
        <f>Table2[[#This Row],[actual_price]]-Table2[[#This Row],[discounted_price]]</f>
        <v>100</v>
      </c>
      <c r="S101" s="15" t="str" cm="1">
        <f t="array" ref="S101">_xlfn.IFS(H101&lt;200,"&lt;₹200",H101&lt;=500,"₹200-₹500",H101&gt;500,"&gt;₹500")</f>
        <v>&lt;₹200</v>
      </c>
      <c r="T101" t="s">
        <v>109</v>
      </c>
      <c r="U101" t="s">
        <v>33</v>
      </c>
      <c r="V101" t="s">
        <v>34</v>
      </c>
    </row>
    <row r="102" spans="1:22" x14ac:dyDescent="0.25">
      <c r="A102" t="s">
        <v>5022</v>
      </c>
      <c r="B102" t="s">
        <v>5023</v>
      </c>
      <c r="C102" t="s">
        <v>13084</v>
      </c>
      <c r="D102" t="s">
        <v>13085</v>
      </c>
      <c r="E102" t="s">
        <v>13141</v>
      </c>
      <c r="F102" t="s">
        <v>13142</v>
      </c>
      <c r="G102" t="str">
        <f t="shared" si="5"/>
        <v>Mice</v>
      </c>
      <c r="H102" s="17">
        <v>299</v>
      </c>
      <c r="I102" s="17">
        <v>650</v>
      </c>
      <c r="J102" s="8">
        <v>0.54</v>
      </c>
      <c r="K102" s="8" t="str">
        <f t="shared" si="6"/>
        <v>Yes</v>
      </c>
      <c r="L102" s="9">
        <v>4.5</v>
      </c>
      <c r="M102" s="9">
        <v>5</v>
      </c>
      <c r="N102" s="9">
        <f t="shared" si="7"/>
        <v>4.2649999999999997</v>
      </c>
      <c r="O102" s="4">
        <v>33176</v>
      </c>
      <c r="P102" s="4">
        <f t="shared" si="8"/>
        <v>19.281370286010404</v>
      </c>
      <c r="Q102" s="18">
        <f t="shared" si="9"/>
        <v>9919624</v>
      </c>
      <c r="R102" s="18">
        <f>Table2[[#This Row],[actual_price]]-Table2[[#This Row],[discounted_price]]</f>
        <v>351</v>
      </c>
      <c r="S102" s="15" t="str" cm="1">
        <f t="array" ref="S102">_xlfn.IFS(H102&lt;200,"&lt;₹200",H102&lt;=500,"₹200-₹500",H102&gt;500,"&gt;₹500")</f>
        <v>₹200-₹500</v>
      </c>
      <c r="T102" t="s">
        <v>5024</v>
      </c>
      <c r="U102" t="s">
        <v>5028</v>
      </c>
      <c r="V102" t="s">
        <v>5029</v>
      </c>
    </row>
    <row r="103" spans="1:22" x14ac:dyDescent="0.25">
      <c r="A103" t="s">
        <v>5848</v>
      </c>
      <c r="B103" t="s">
        <v>5849</v>
      </c>
      <c r="C103" t="s">
        <v>13075</v>
      </c>
      <c r="D103" t="s">
        <v>13098</v>
      </c>
      <c r="E103" t="s">
        <v>13108</v>
      </c>
      <c r="F103" t="s">
        <v>13181</v>
      </c>
      <c r="G103" t="str">
        <f t="shared" si="5"/>
        <v>BluetoothSpeakers</v>
      </c>
      <c r="H103" s="17">
        <v>549</v>
      </c>
      <c r="I103" s="17">
        <v>999</v>
      </c>
      <c r="J103" s="8">
        <v>0.45</v>
      </c>
      <c r="K103" s="8" t="str">
        <f t="shared" si="6"/>
        <v>No</v>
      </c>
      <c r="L103" s="9">
        <v>3.9</v>
      </c>
      <c r="M103" s="9">
        <v>4</v>
      </c>
      <c r="N103" s="9">
        <f t="shared" si="7"/>
        <v>3.9999999999999991</v>
      </c>
      <c r="O103" s="4">
        <v>64705</v>
      </c>
      <c r="P103" s="4">
        <f t="shared" si="8"/>
        <v>19.243778213622253</v>
      </c>
      <c r="Q103" s="18">
        <f t="shared" si="9"/>
        <v>35523045</v>
      </c>
      <c r="R103" s="18">
        <f>Table2[[#This Row],[actual_price]]-Table2[[#This Row],[discounted_price]]</f>
        <v>450</v>
      </c>
      <c r="S103" s="15" t="str" cm="1">
        <f t="array" ref="S103">_xlfn.IFS(H103&lt;200,"&lt;₹200",H103&lt;=500,"₹200-₹500",H103&gt;500,"&gt;₹500")</f>
        <v>&gt;₹500</v>
      </c>
      <c r="T103" t="s">
        <v>5850</v>
      </c>
      <c r="U103" t="s">
        <v>5854</v>
      </c>
      <c r="V103" t="s">
        <v>5855</v>
      </c>
    </row>
    <row r="104" spans="1:22" x14ac:dyDescent="0.25">
      <c r="A104" t="s">
        <v>8635</v>
      </c>
      <c r="B104" t="s">
        <v>8636</v>
      </c>
      <c r="C104" t="s">
        <v>13156</v>
      </c>
      <c r="D104" t="s">
        <v>13247</v>
      </c>
      <c r="E104" t="s">
        <v>13248</v>
      </c>
      <c r="F104" t="s">
        <v>13249</v>
      </c>
      <c r="G104" t="str">
        <f t="shared" si="5"/>
        <v>Kettles&amp;HotWaterDispensers</v>
      </c>
      <c r="H104" s="17">
        <v>749</v>
      </c>
      <c r="I104" s="17">
        <v>1445</v>
      </c>
      <c r="J104" s="8">
        <v>0.48</v>
      </c>
      <c r="K104" s="8" t="str">
        <f t="shared" si="6"/>
        <v>No</v>
      </c>
      <c r="L104" s="9">
        <v>3.9</v>
      </c>
      <c r="M104" s="9">
        <v>4</v>
      </c>
      <c r="N104" s="9">
        <f t="shared" si="7"/>
        <v>4.0064516129032253</v>
      </c>
      <c r="O104" s="4">
        <v>63350</v>
      </c>
      <c r="P104" s="4">
        <f t="shared" si="8"/>
        <v>19.237992953245403</v>
      </c>
      <c r="Q104" s="18">
        <f t="shared" si="9"/>
        <v>47449150</v>
      </c>
      <c r="R104" s="18">
        <f>Table2[[#This Row],[actual_price]]-Table2[[#This Row],[discounted_price]]</f>
        <v>696</v>
      </c>
      <c r="S104" s="15" t="str" cm="1">
        <f t="array" ref="S104">_xlfn.IFS(H104&lt;200,"&lt;₹200",H104&lt;=500,"₹200-₹500",H104&gt;500,"&gt;₹500")</f>
        <v>&gt;₹500</v>
      </c>
      <c r="T104" t="s">
        <v>8637</v>
      </c>
      <c r="U104" t="s">
        <v>8641</v>
      </c>
      <c r="V104" t="s">
        <v>8642</v>
      </c>
    </row>
    <row r="105" spans="1:22" x14ac:dyDescent="0.25">
      <c r="A105" t="s">
        <v>3493</v>
      </c>
      <c r="B105" t="s">
        <v>3494</v>
      </c>
      <c r="C105" t="s">
        <v>13075</v>
      </c>
      <c r="D105" t="s">
        <v>13113</v>
      </c>
      <c r="E105" t="s">
        <v>13114</v>
      </c>
      <c r="F105" t="s">
        <v>13128</v>
      </c>
      <c r="G105" t="str">
        <f t="shared" si="5"/>
        <v>Stands</v>
      </c>
      <c r="H105" s="17">
        <v>99</v>
      </c>
      <c r="I105" s="17">
        <v>499</v>
      </c>
      <c r="J105" s="8">
        <v>0.8</v>
      </c>
      <c r="K105" s="8" t="str">
        <f t="shared" si="6"/>
        <v>Yes</v>
      </c>
      <c r="L105" s="9">
        <v>4.3</v>
      </c>
      <c r="M105" s="9">
        <v>4</v>
      </c>
      <c r="N105" s="9">
        <f t="shared" si="7"/>
        <v>4.1545454545454552</v>
      </c>
      <c r="O105" s="4">
        <v>42641</v>
      </c>
      <c r="P105" s="4">
        <f t="shared" si="8"/>
        <v>19.234870614386502</v>
      </c>
      <c r="Q105" s="18">
        <f t="shared" si="9"/>
        <v>4221459</v>
      </c>
      <c r="R105" s="18">
        <f>Table2[[#This Row],[actual_price]]-Table2[[#This Row],[discounted_price]]</f>
        <v>400</v>
      </c>
      <c r="S105" s="15" t="str" cm="1">
        <f t="array" ref="S105">_xlfn.IFS(H105&lt;200,"&lt;₹200",H105&lt;=500,"₹200-₹500",H105&gt;500,"&gt;₹500")</f>
        <v>&lt;₹200</v>
      </c>
      <c r="T105" t="s">
        <v>3496</v>
      </c>
      <c r="U105" t="s">
        <v>3500</v>
      </c>
      <c r="V105" t="s">
        <v>13038</v>
      </c>
    </row>
    <row r="106" spans="1:22" x14ac:dyDescent="0.25">
      <c r="A106" t="s">
        <v>5388</v>
      </c>
      <c r="B106" t="s">
        <v>5389</v>
      </c>
      <c r="C106" t="s">
        <v>13075</v>
      </c>
      <c r="D106" t="s">
        <v>13122</v>
      </c>
      <c r="E106" t="s">
        <v>13123</v>
      </c>
      <c r="F106" t="s">
        <v>13124</v>
      </c>
      <c r="G106" t="str">
        <f t="shared" si="5"/>
        <v>In-Ear</v>
      </c>
      <c r="H106" s="17">
        <v>899</v>
      </c>
      <c r="I106" s="17">
        <v>4499</v>
      </c>
      <c r="J106" s="8">
        <v>0.8</v>
      </c>
      <c r="K106" s="8" t="str">
        <f t="shared" si="6"/>
        <v>Yes</v>
      </c>
      <c r="L106" s="9">
        <v>3.8</v>
      </c>
      <c r="M106" s="9">
        <v>4</v>
      </c>
      <c r="N106" s="9">
        <f t="shared" si="7"/>
        <v>3.8368421052631576</v>
      </c>
      <c r="O106" s="4">
        <v>103052</v>
      </c>
      <c r="P106" s="4">
        <f t="shared" si="8"/>
        <v>19.234322136518788</v>
      </c>
      <c r="Q106" s="18">
        <f t="shared" si="9"/>
        <v>92643748</v>
      </c>
      <c r="R106" s="18">
        <f>Table2[[#This Row],[actual_price]]-Table2[[#This Row],[discounted_price]]</f>
        <v>3600</v>
      </c>
      <c r="S106" s="15" t="str" cm="1">
        <f t="array" ref="S106">_xlfn.IFS(H106&lt;200,"&lt;₹200",H106&lt;=500,"₹200-₹500",H106&gt;500,"&gt;₹500")</f>
        <v>&gt;₹500</v>
      </c>
      <c r="T106" t="s">
        <v>5390</v>
      </c>
      <c r="U106" t="s">
        <v>5394</v>
      </c>
      <c r="V106" t="s">
        <v>13047</v>
      </c>
    </row>
    <row r="107" spans="1:22" x14ac:dyDescent="0.25">
      <c r="A107" t="s">
        <v>1212</v>
      </c>
      <c r="B107" t="s">
        <v>1213</v>
      </c>
      <c r="C107" t="s">
        <v>13084</v>
      </c>
      <c r="D107" t="s">
        <v>13085</v>
      </c>
      <c r="E107" t="s">
        <v>13086</v>
      </c>
      <c r="F107" t="s">
        <v>13087</v>
      </c>
      <c r="G107" t="str">
        <f t="shared" si="5"/>
        <v>Cables</v>
      </c>
      <c r="H107" s="17">
        <v>689</v>
      </c>
      <c r="I107" s="17">
        <v>1500</v>
      </c>
      <c r="J107" s="8">
        <v>0.54</v>
      </c>
      <c r="K107" s="8" t="str">
        <f t="shared" si="6"/>
        <v>Yes</v>
      </c>
      <c r="L107" s="9">
        <v>4.2</v>
      </c>
      <c r="M107" s="9">
        <v>4</v>
      </c>
      <c r="N107" s="9">
        <f t="shared" si="7"/>
        <v>4.1554285714285717</v>
      </c>
      <c r="O107" s="4">
        <v>42301</v>
      </c>
      <c r="P107" s="4">
        <f t="shared" si="8"/>
        <v>19.224512269371786</v>
      </c>
      <c r="Q107" s="18">
        <f t="shared" si="9"/>
        <v>29145389</v>
      </c>
      <c r="R107" s="18">
        <f>Table2[[#This Row],[actual_price]]-Table2[[#This Row],[discounted_price]]</f>
        <v>811</v>
      </c>
      <c r="S107" s="15" t="str" cm="1">
        <f t="array" ref="S107">_xlfn.IFS(H107&lt;200,"&lt;₹200",H107&lt;=500,"₹200-₹500",H107&gt;500,"&gt;₹500")</f>
        <v>&gt;₹500</v>
      </c>
      <c r="T107" t="s">
        <v>1214</v>
      </c>
      <c r="U107" t="s">
        <v>1218</v>
      </c>
      <c r="V107" t="s">
        <v>1219</v>
      </c>
    </row>
    <row r="108" spans="1:22" x14ac:dyDescent="0.25">
      <c r="A108" t="s">
        <v>5923</v>
      </c>
      <c r="B108" t="s">
        <v>5924</v>
      </c>
      <c r="C108" t="s">
        <v>13075</v>
      </c>
      <c r="D108" t="s">
        <v>13150</v>
      </c>
      <c r="E108" t="s">
        <v>13182</v>
      </c>
      <c r="F108" t="s">
        <v>13328</v>
      </c>
      <c r="G108" t="str">
        <f t="shared" si="5"/>
        <v>Batteries</v>
      </c>
      <c r="H108" s="17">
        <v>399</v>
      </c>
      <c r="I108" s="17">
        <v>499</v>
      </c>
      <c r="J108" s="8">
        <v>0.2</v>
      </c>
      <c r="K108" s="8" t="str">
        <f t="shared" si="6"/>
        <v>No</v>
      </c>
      <c r="L108" s="9">
        <v>4.3</v>
      </c>
      <c r="M108" s="9">
        <v>4</v>
      </c>
      <c r="N108" s="9">
        <f t="shared" si="7"/>
        <v>4.333333333333333</v>
      </c>
      <c r="O108" s="4">
        <v>27201</v>
      </c>
      <c r="P108" s="4">
        <f t="shared" si="8"/>
        <v>19.216603623871421</v>
      </c>
      <c r="Q108" s="18">
        <f t="shared" si="9"/>
        <v>10853199</v>
      </c>
      <c r="R108" s="18">
        <f>Table2[[#This Row],[actual_price]]-Table2[[#This Row],[discounted_price]]</f>
        <v>100</v>
      </c>
      <c r="S108" s="15" t="str" cm="1">
        <f t="array" ref="S108">_xlfn.IFS(H108&lt;200,"&lt;₹200",H108&lt;=500,"₹200-₹500",H108&gt;500,"&gt;₹500")</f>
        <v>₹200-₹500</v>
      </c>
      <c r="T108" t="s">
        <v>5925</v>
      </c>
      <c r="U108" t="s">
        <v>5929</v>
      </c>
      <c r="V108" t="s">
        <v>5930</v>
      </c>
    </row>
    <row r="109" spans="1:22" x14ac:dyDescent="0.25">
      <c r="A109" t="s">
        <v>5529</v>
      </c>
      <c r="B109" t="s">
        <v>5530</v>
      </c>
      <c r="C109" t="s">
        <v>13075</v>
      </c>
      <c r="D109" t="s">
        <v>13150</v>
      </c>
      <c r="E109" t="s">
        <v>13328</v>
      </c>
      <c r="F109" t="s">
        <v>13328</v>
      </c>
      <c r="G109" t="str">
        <f t="shared" si="5"/>
        <v>Batteries</v>
      </c>
      <c r="H109" s="17">
        <v>225</v>
      </c>
      <c r="I109" s="17">
        <v>250</v>
      </c>
      <c r="J109" s="8">
        <v>0.1</v>
      </c>
      <c r="K109" s="8" t="str">
        <f t="shared" si="6"/>
        <v>No</v>
      </c>
      <c r="L109" s="9">
        <v>4.4000000000000004</v>
      </c>
      <c r="M109" s="9">
        <v>4</v>
      </c>
      <c r="N109" s="9">
        <f t="shared" si="7"/>
        <v>4.3363636363636351</v>
      </c>
      <c r="O109" s="4">
        <v>26556</v>
      </c>
      <c r="P109" s="4">
        <f t="shared" si="8"/>
        <v>19.184848995246167</v>
      </c>
      <c r="Q109" s="18">
        <f t="shared" si="9"/>
        <v>5975100</v>
      </c>
      <c r="R109" s="18">
        <f>Table2[[#This Row],[actual_price]]-Table2[[#This Row],[discounted_price]]</f>
        <v>25</v>
      </c>
      <c r="S109" s="15" t="str" cm="1">
        <f t="array" ref="S109">_xlfn.IFS(H109&lt;200,"&lt;₹200",H109&lt;=500,"₹200-₹500",H109&gt;500,"&gt;₹500")</f>
        <v>₹200-₹500</v>
      </c>
      <c r="T109" t="s">
        <v>5532</v>
      </c>
      <c r="U109" t="s">
        <v>5536</v>
      </c>
      <c r="V109" t="s">
        <v>5537</v>
      </c>
    </row>
    <row r="110" spans="1:22" x14ac:dyDescent="0.25">
      <c r="A110" t="s">
        <v>9804</v>
      </c>
      <c r="B110" t="s">
        <v>9805</v>
      </c>
      <c r="C110" t="s">
        <v>13156</v>
      </c>
      <c r="D110" t="s">
        <v>13250</v>
      </c>
      <c r="E110" t="s">
        <v>13263</v>
      </c>
      <c r="F110" t="s">
        <v>13264</v>
      </c>
      <c r="G110" t="str">
        <f t="shared" si="5"/>
        <v>InstantWaterHeaters</v>
      </c>
      <c r="H110" s="17">
        <v>1439</v>
      </c>
      <c r="I110" s="17">
        <v>1999</v>
      </c>
      <c r="J110" s="8">
        <v>0.28000000000000003</v>
      </c>
      <c r="K110" s="8" t="str">
        <f t="shared" si="6"/>
        <v>No</v>
      </c>
      <c r="L110" s="9">
        <v>4.8</v>
      </c>
      <c r="M110" s="9">
        <v>5</v>
      </c>
      <c r="N110" s="9">
        <f t="shared" si="7"/>
        <v>4.052173913043478</v>
      </c>
      <c r="O110" s="4">
        <v>53803</v>
      </c>
      <c r="P110" s="4">
        <f t="shared" si="8"/>
        <v>19.170083363762537</v>
      </c>
      <c r="Q110" s="18">
        <f t="shared" si="9"/>
        <v>77422517</v>
      </c>
      <c r="R110" s="18">
        <f>Table2[[#This Row],[actual_price]]-Table2[[#This Row],[discounted_price]]</f>
        <v>560</v>
      </c>
      <c r="S110" s="15" t="str" cm="1">
        <f t="array" ref="S110">_xlfn.IFS(H110&lt;200,"&lt;₹200",H110&lt;=500,"₹200-₹500",H110&gt;500,"&gt;₹500")</f>
        <v>&gt;₹500</v>
      </c>
      <c r="T110" t="s">
        <v>9806</v>
      </c>
      <c r="U110" t="s">
        <v>9810</v>
      </c>
      <c r="V110" t="s">
        <v>9811</v>
      </c>
    </row>
    <row r="111" spans="1:22" x14ac:dyDescent="0.25">
      <c r="A111" t="s">
        <v>8645</v>
      </c>
      <c r="B111" t="s">
        <v>8646</v>
      </c>
      <c r="C111" t="s">
        <v>13156</v>
      </c>
      <c r="D111" t="s">
        <v>13247</v>
      </c>
      <c r="E111" t="s">
        <v>13248</v>
      </c>
      <c r="F111" t="s">
        <v>13260</v>
      </c>
      <c r="G111" t="str">
        <f t="shared" si="5"/>
        <v>InductionCooktop</v>
      </c>
      <c r="H111" s="17">
        <v>1699</v>
      </c>
      <c r="I111" s="17">
        <v>3193</v>
      </c>
      <c r="J111" s="8">
        <v>0.47</v>
      </c>
      <c r="K111" s="8" t="str">
        <f t="shared" si="6"/>
        <v>No</v>
      </c>
      <c r="L111" s="9">
        <v>3.8</v>
      </c>
      <c r="M111" s="9">
        <v>4</v>
      </c>
      <c r="N111" s="9">
        <f t="shared" si="7"/>
        <v>4.05</v>
      </c>
      <c r="O111" s="4">
        <v>54032</v>
      </c>
      <c r="P111" s="4">
        <f t="shared" si="8"/>
        <v>19.167269277824275</v>
      </c>
      <c r="Q111" s="18">
        <f t="shared" si="9"/>
        <v>91800368</v>
      </c>
      <c r="R111" s="18">
        <f>Table2[[#This Row],[actual_price]]-Table2[[#This Row],[discounted_price]]</f>
        <v>1494</v>
      </c>
      <c r="S111" s="15" t="str" cm="1">
        <f t="array" ref="S111">_xlfn.IFS(H111&lt;200,"&lt;₹200",H111&lt;=500,"₹200-₹500",H111&gt;500,"&gt;₹500")</f>
        <v>&gt;₹500</v>
      </c>
      <c r="T111" t="s">
        <v>8648</v>
      </c>
      <c r="U111" t="s">
        <v>8652</v>
      </c>
      <c r="V111" t="s">
        <v>8653</v>
      </c>
    </row>
    <row r="112" spans="1:22" x14ac:dyDescent="0.25">
      <c r="A112" t="s">
        <v>8174</v>
      </c>
      <c r="B112" t="s">
        <v>8175</v>
      </c>
      <c r="C112" t="s">
        <v>13075</v>
      </c>
      <c r="D112" t="s">
        <v>13122</v>
      </c>
      <c r="E112" t="s">
        <v>13123</v>
      </c>
      <c r="F112" t="s">
        <v>13124</v>
      </c>
      <c r="G112" t="str">
        <f t="shared" si="5"/>
        <v>In-Ear</v>
      </c>
      <c r="H112" s="17">
        <v>1490</v>
      </c>
      <c r="I112" s="17">
        <v>1990</v>
      </c>
      <c r="J112" s="8">
        <v>0.25</v>
      </c>
      <c r="K112" s="8" t="str">
        <f t="shared" si="6"/>
        <v>No</v>
      </c>
      <c r="L112" s="9">
        <v>4.0999999999999996</v>
      </c>
      <c r="M112" s="9">
        <v>4</v>
      </c>
      <c r="N112" s="9">
        <f t="shared" si="7"/>
        <v>3.8378378378378373</v>
      </c>
      <c r="O112" s="4">
        <v>98250</v>
      </c>
      <c r="P112" s="4">
        <f t="shared" si="8"/>
        <v>19.159779758490689</v>
      </c>
      <c r="Q112" s="18">
        <f t="shared" si="9"/>
        <v>146392500</v>
      </c>
      <c r="R112" s="18">
        <f>Table2[[#This Row],[actual_price]]-Table2[[#This Row],[discounted_price]]</f>
        <v>500</v>
      </c>
      <c r="S112" s="15" t="str" cm="1">
        <f t="array" ref="S112">_xlfn.IFS(H112&lt;200,"&lt;₹200",H112&lt;=500,"₹200-₹500",H112&gt;500,"&gt;₹500")</f>
        <v>&gt;₹500</v>
      </c>
      <c r="T112" t="s">
        <v>8176</v>
      </c>
      <c r="U112" t="s">
        <v>8180</v>
      </c>
      <c r="V112" t="s">
        <v>8181</v>
      </c>
    </row>
    <row r="113" spans="1:22" x14ac:dyDescent="0.25">
      <c r="A113" t="s">
        <v>8594</v>
      </c>
      <c r="B113" t="s">
        <v>8595</v>
      </c>
      <c r="C113" t="s">
        <v>13156</v>
      </c>
      <c r="D113" t="s">
        <v>13247</v>
      </c>
      <c r="E113" t="s">
        <v>13248</v>
      </c>
      <c r="F113" t="s">
        <v>13256</v>
      </c>
      <c r="G113" t="str">
        <f t="shared" si="5"/>
        <v>DigitalKitchenScales</v>
      </c>
      <c r="H113" s="17">
        <v>293</v>
      </c>
      <c r="I113" s="17">
        <v>499</v>
      </c>
      <c r="J113" s="8">
        <v>0.41</v>
      </c>
      <c r="K113" s="8" t="str">
        <f t="shared" si="6"/>
        <v>No</v>
      </c>
      <c r="L113" s="9">
        <v>3.9</v>
      </c>
      <c r="M113" s="9">
        <v>4</v>
      </c>
      <c r="N113" s="9">
        <f t="shared" si="7"/>
        <v>4.1166666666666654</v>
      </c>
      <c r="O113" s="4">
        <v>44994</v>
      </c>
      <c r="P113" s="4">
        <f t="shared" si="8"/>
        <v>19.155526187825238</v>
      </c>
      <c r="Q113" s="18">
        <f t="shared" si="9"/>
        <v>13183242</v>
      </c>
      <c r="R113" s="18">
        <f>Table2[[#This Row],[actual_price]]-Table2[[#This Row],[discounted_price]]</f>
        <v>206</v>
      </c>
      <c r="S113" s="15" t="str" cm="1">
        <f t="array" ref="S113">_xlfn.IFS(H113&lt;200,"&lt;₹200",H113&lt;=500,"₹200-₹500",H113&gt;500,"&gt;₹500")</f>
        <v>₹200-₹500</v>
      </c>
      <c r="T113" t="s">
        <v>8596</v>
      </c>
      <c r="U113" t="s">
        <v>8600</v>
      </c>
      <c r="V113" t="s">
        <v>8601</v>
      </c>
    </row>
    <row r="114" spans="1:22" x14ac:dyDescent="0.25">
      <c r="A114" t="s">
        <v>5937</v>
      </c>
      <c r="B114" t="s">
        <v>5938</v>
      </c>
      <c r="C114" t="s">
        <v>13084</v>
      </c>
      <c r="D114" t="s">
        <v>13085</v>
      </c>
      <c r="E114" t="s">
        <v>13141</v>
      </c>
      <c r="F114" t="s">
        <v>13142</v>
      </c>
      <c r="G114" t="str">
        <f t="shared" si="5"/>
        <v>Mice</v>
      </c>
      <c r="H114" s="17">
        <v>279</v>
      </c>
      <c r="I114" s="17">
        <v>375</v>
      </c>
      <c r="J114" s="8">
        <v>0.26</v>
      </c>
      <c r="K114" s="8" t="str">
        <f t="shared" si="6"/>
        <v>No</v>
      </c>
      <c r="L114" s="9">
        <v>4.3</v>
      </c>
      <c r="M114" s="9">
        <v>4</v>
      </c>
      <c r="N114" s="9">
        <f t="shared" si="7"/>
        <v>4.2526315789473683</v>
      </c>
      <c r="O114" s="4">
        <v>31534</v>
      </c>
      <c r="P114" s="4">
        <f t="shared" si="8"/>
        <v>19.131708478663715</v>
      </c>
      <c r="Q114" s="18">
        <f t="shared" si="9"/>
        <v>8797986</v>
      </c>
      <c r="R114" s="18">
        <f>Table2[[#This Row],[actual_price]]-Table2[[#This Row],[discounted_price]]</f>
        <v>96</v>
      </c>
      <c r="S114" s="15" t="str" cm="1">
        <f t="array" ref="S114">_xlfn.IFS(H114&lt;200,"&lt;₹200",H114&lt;=500,"₹200-₹500",H114&gt;500,"&gt;₹500")</f>
        <v>₹200-₹500</v>
      </c>
      <c r="T114" t="s">
        <v>5939</v>
      </c>
      <c r="U114" t="s">
        <v>5943</v>
      </c>
      <c r="V114" t="s">
        <v>5944</v>
      </c>
    </row>
    <row r="115" spans="1:22" x14ac:dyDescent="0.25">
      <c r="A115" t="s">
        <v>8071</v>
      </c>
      <c r="B115" t="s">
        <v>8072</v>
      </c>
      <c r="C115" t="s">
        <v>13075</v>
      </c>
      <c r="D115" t="s">
        <v>13150</v>
      </c>
      <c r="E115" t="s">
        <v>13328</v>
      </c>
      <c r="F115" t="s">
        <v>13328</v>
      </c>
      <c r="G115" t="str">
        <f t="shared" si="5"/>
        <v>Batteries</v>
      </c>
      <c r="H115" s="17">
        <v>1500</v>
      </c>
      <c r="I115" s="17">
        <v>1500</v>
      </c>
      <c r="J115" s="8">
        <v>0</v>
      </c>
      <c r="K115" s="8" t="str">
        <f t="shared" si="6"/>
        <v>No</v>
      </c>
      <c r="L115" s="9">
        <v>4.4000000000000004</v>
      </c>
      <c r="M115" s="9">
        <v>4</v>
      </c>
      <c r="N115" s="9">
        <f t="shared" si="7"/>
        <v>4.33</v>
      </c>
      <c r="O115" s="4">
        <v>25996</v>
      </c>
      <c r="P115" s="4">
        <f t="shared" si="8"/>
        <v>19.116617603989976</v>
      </c>
      <c r="Q115" s="18">
        <f t="shared" si="9"/>
        <v>38994000</v>
      </c>
      <c r="R115" s="18">
        <f>Table2[[#This Row],[actual_price]]-Table2[[#This Row],[discounted_price]]</f>
        <v>0</v>
      </c>
      <c r="S115" s="15" t="str" cm="1">
        <f t="array" ref="S115">_xlfn.IFS(H115&lt;200,"&lt;₹200",H115&lt;=500,"₹200-₹500",H115&gt;500,"&gt;₹500")</f>
        <v>&gt;₹500</v>
      </c>
      <c r="T115" t="s">
        <v>8073</v>
      </c>
      <c r="U115" t="s">
        <v>8077</v>
      </c>
      <c r="V115" t="s">
        <v>8078</v>
      </c>
    </row>
    <row r="116" spans="1:22" x14ac:dyDescent="0.25">
      <c r="A116" t="s">
        <v>5581</v>
      </c>
      <c r="B116" t="s">
        <v>5582</v>
      </c>
      <c r="C116" t="s">
        <v>13075</v>
      </c>
      <c r="D116" t="s">
        <v>13122</v>
      </c>
      <c r="E116" t="s">
        <v>13123</v>
      </c>
      <c r="F116" t="s">
        <v>13135</v>
      </c>
      <c r="G116" t="str">
        <f t="shared" si="5"/>
        <v>On-Ear</v>
      </c>
      <c r="H116" s="17">
        <v>599</v>
      </c>
      <c r="I116" s="17">
        <v>1399</v>
      </c>
      <c r="J116" s="8">
        <v>0.56999999999999995</v>
      </c>
      <c r="K116" s="8" t="str">
        <f t="shared" si="6"/>
        <v>Yes</v>
      </c>
      <c r="L116" s="9">
        <v>3.8</v>
      </c>
      <c r="M116" s="9">
        <v>4</v>
      </c>
      <c r="N116" s="9">
        <f t="shared" si="7"/>
        <v>4</v>
      </c>
      <c r="O116" s="4">
        <v>60026</v>
      </c>
      <c r="P116" s="4">
        <f t="shared" si="8"/>
        <v>19.113386555765484</v>
      </c>
      <c r="Q116" s="18">
        <f t="shared" si="9"/>
        <v>35955574</v>
      </c>
      <c r="R116" s="18">
        <f>Table2[[#This Row],[actual_price]]-Table2[[#This Row],[discounted_price]]</f>
        <v>800</v>
      </c>
      <c r="S116" s="15" t="str" cm="1">
        <f t="array" ref="S116">_xlfn.IFS(H116&lt;200,"&lt;₹200",H116&lt;=500,"₹200-₹500",H116&gt;500,"&gt;₹500")</f>
        <v>&gt;₹500</v>
      </c>
      <c r="T116" t="s">
        <v>5583</v>
      </c>
      <c r="U116" t="s">
        <v>5587</v>
      </c>
      <c r="V116" t="s">
        <v>5588</v>
      </c>
    </row>
    <row r="117" spans="1:22" x14ac:dyDescent="0.25">
      <c r="A117" t="s">
        <v>541</v>
      </c>
      <c r="B117" t="s">
        <v>542</v>
      </c>
      <c r="C117" t="s">
        <v>13075</v>
      </c>
      <c r="D117" t="s">
        <v>13091</v>
      </c>
      <c r="E117" t="s">
        <v>13093</v>
      </c>
      <c r="F117" t="s">
        <v>13094</v>
      </c>
      <c r="G117" t="str">
        <f t="shared" si="5"/>
        <v>SmartTelevisions</v>
      </c>
      <c r="H117" s="17">
        <v>15999</v>
      </c>
      <c r="I117" s="17">
        <v>21999</v>
      </c>
      <c r="J117" s="8">
        <v>0.27</v>
      </c>
      <c r="K117" s="8" t="str">
        <f t="shared" si="6"/>
        <v>No</v>
      </c>
      <c r="L117" s="9">
        <v>4.2</v>
      </c>
      <c r="M117" s="9">
        <v>4</v>
      </c>
      <c r="N117" s="9">
        <f t="shared" si="7"/>
        <v>4.2070175438596493</v>
      </c>
      <c r="O117" s="4">
        <v>34899</v>
      </c>
      <c r="P117" s="4">
        <f t="shared" si="8"/>
        <v>19.11174626990897</v>
      </c>
      <c r="Q117" s="18">
        <f t="shared" si="9"/>
        <v>558349101</v>
      </c>
      <c r="R117" s="18">
        <f>Table2[[#This Row],[actual_price]]-Table2[[#This Row],[discounted_price]]</f>
        <v>6000</v>
      </c>
      <c r="S117" s="15" t="str" cm="1">
        <f t="array" ref="S117">_xlfn.IFS(H117&lt;200,"&lt;₹200",H117&lt;=500,"₹200-₹500",H117&gt;500,"&gt;₹500")</f>
        <v>&gt;₹500</v>
      </c>
      <c r="T117" t="s">
        <v>543</v>
      </c>
      <c r="U117" t="s">
        <v>268</v>
      </c>
      <c r="V117" t="s">
        <v>269</v>
      </c>
    </row>
    <row r="118" spans="1:22" x14ac:dyDescent="0.25">
      <c r="A118" t="s">
        <v>262</v>
      </c>
      <c r="B118" t="s">
        <v>263</v>
      </c>
      <c r="C118" t="s">
        <v>13075</v>
      </c>
      <c r="D118" t="s">
        <v>13091</v>
      </c>
      <c r="E118" t="s">
        <v>13093</v>
      </c>
      <c r="F118" t="s">
        <v>13094</v>
      </c>
      <c r="G118" t="str">
        <f t="shared" si="5"/>
        <v>SmartTelevisions</v>
      </c>
      <c r="H118" s="17">
        <v>14999</v>
      </c>
      <c r="I118" s="17">
        <v>19999</v>
      </c>
      <c r="J118" s="8">
        <v>0.25</v>
      </c>
      <c r="K118" s="8" t="str">
        <f t="shared" si="6"/>
        <v>No</v>
      </c>
      <c r="L118" s="9">
        <v>4.2</v>
      </c>
      <c r="M118" s="9">
        <v>4</v>
      </c>
      <c r="N118" s="9">
        <f t="shared" si="7"/>
        <v>4.2071428571428573</v>
      </c>
      <c r="O118" s="4">
        <v>34899</v>
      </c>
      <c r="P118" s="4">
        <f t="shared" si="8"/>
        <v>19.112315546278264</v>
      </c>
      <c r="Q118" s="18">
        <f t="shared" si="9"/>
        <v>523450101</v>
      </c>
      <c r="R118" s="18">
        <f>Table2[[#This Row],[actual_price]]-Table2[[#This Row],[discounted_price]]</f>
        <v>5000</v>
      </c>
      <c r="S118" s="15" t="str" cm="1">
        <f t="array" ref="S118">_xlfn.IFS(H118&lt;200,"&lt;₹200",H118&lt;=500,"₹200-₹500",H118&gt;500,"&gt;₹500")</f>
        <v>&gt;₹500</v>
      </c>
      <c r="T118" t="s">
        <v>264</v>
      </c>
      <c r="U118" t="s">
        <v>268</v>
      </c>
      <c r="V118" t="s">
        <v>269</v>
      </c>
    </row>
    <row r="119" spans="1:22" x14ac:dyDescent="0.25">
      <c r="A119" t="s">
        <v>838</v>
      </c>
      <c r="B119" t="s">
        <v>839</v>
      </c>
      <c r="C119" t="s">
        <v>13075</v>
      </c>
      <c r="D119" t="s">
        <v>13091</v>
      </c>
      <c r="E119" t="s">
        <v>13093</v>
      </c>
      <c r="F119" t="s">
        <v>13094</v>
      </c>
      <c r="G119" t="str">
        <f t="shared" si="5"/>
        <v>SmartTelevisions</v>
      </c>
      <c r="H119" s="17">
        <v>24999</v>
      </c>
      <c r="I119" s="17">
        <v>31999</v>
      </c>
      <c r="J119" s="8">
        <v>0.22</v>
      </c>
      <c r="K119" s="8" t="str">
        <f t="shared" si="6"/>
        <v>No</v>
      </c>
      <c r="L119" s="9">
        <v>4.2</v>
      </c>
      <c r="M119" s="9">
        <v>4</v>
      </c>
      <c r="N119" s="9">
        <f t="shared" si="7"/>
        <v>4.2072727272727271</v>
      </c>
      <c r="O119" s="4">
        <v>34899</v>
      </c>
      <c r="P119" s="4">
        <f t="shared" si="8"/>
        <v>19.11290552360644</v>
      </c>
      <c r="Q119" s="18">
        <f t="shared" si="9"/>
        <v>872440101</v>
      </c>
      <c r="R119" s="18">
        <f>Table2[[#This Row],[actual_price]]-Table2[[#This Row],[discounted_price]]</f>
        <v>7000</v>
      </c>
      <c r="S119" s="15" t="str" cm="1">
        <f t="array" ref="S119">_xlfn.IFS(H119&lt;200,"&lt;₹200",H119&lt;=500,"₹200-₹500",H119&gt;500,"&gt;₹500")</f>
        <v>&gt;₹500</v>
      </c>
      <c r="T119" t="s">
        <v>840</v>
      </c>
      <c r="U119" t="s">
        <v>268</v>
      </c>
      <c r="V119" t="s">
        <v>269</v>
      </c>
    </row>
    <row r="120" spans="1:22" x14ac:dyDescent="0.25">
      <c r="A120" t="s">
        <v>6814</v>
      </c>
      <c r="B120" t="s">
        <v>6815</v>
      </c>
      <c r="C120" t="s">
        <v>13084</v>
      </c>
      <c r="D120" t="s">
        <v>13139</v>
      </c>
      <c r="E120" t="s">
        <v>13160</v>
      </c>
      <c r="F120" t="s">
        <v>13160</v>
      </c>
      <c r="G120" t="str">
        <f t="shared" si="5"/>
        <v>ExternalHardDisks</v>
      </c>
      <c r="H120" s="17">
        <v>4449</v>
      </c>
      <c r="I120" s="17">
        <v>5734</v>
      </c>
      <c r="J120" s="8">
        <v>0.22</v>
      </c>
      <c r="K120" s="8" t="str">
        <f t="shared" si="6"/>
        <v>No</v>
      </c>
      <c r="L120" s="9">
        <v>4.4000000000000004</v>
      </c>
      <c r="M120" s="9">
        <v>4</v>
      </c>
      <c r="N120" s="9">
        <f t="shared" si="7"/>
        <v>4.333333333333333</v>
      </c>
      <c r="O120" s="4">
        <v>25006</v>
      </c>
      <c r="P120" s="4">
        <f t="shared" si="8"/>
        <v>19.058266907791815</v>
      </c>
      <c r="Q120" s="18">
        <f t="shared" si="9"/>
        <v>111251694</v>
      </c>
      <c r="R120" s="18">
        <f>Table2[[#This Row],[actual_price]]-Table2[[#This Row],[discounted_price]]</f>
        <v>1285</v>
      </c>
      <c r="S120" s="15" t="str" cm="1">
        <f t="array" ref="S120">_xlfn.IFS(H120&lt;200,"&lt;₹200",H120&lt;=500,"₹200-₹500",H120&gt;500,"&gt;₹500")</f>
        <v>&gt;₹500</v>
      </c>
      <c r="T120" t="s">
        <v>6816</v>
      </c>
      <c r="U120" t="s">
        <v>6820</v>
      </c>
      <c r="V120" t="s">
        <v>13055</v>
      </c>
    </row>
    <row r="121" spans="1:22" x14ac:dyDescent="0.25">
      <c r="A121" t="s">
        <v>5838</v>
      </c>
      <c r="B121" t="s">
        <v>5839</v>
      </c>
      <c r="C121" t="s">
        <v>13075</v>
      </c>
      <c r="D121" t="s">
        <v>13113</v>
      </c>
      <c r="E121" t="s">
        <v>13114</v>
      </c>
      <c r="F121" t="s">
        <v>13115</v>
      </c>
      <c r="G121" t="str">
        <f t="shared" si="5"/>
        <v>Chargers</v>
      </c>
      <c r="H121" s="17">
        <v>571</v>
      </c>
      <c r="I121" s="17">
        <v>999</v>
      </c>
      <c r="J121" s="8">
        <v>0.43</v>
      </c>
      <c r="K121" s="8" t="str">
        <f t="shared" si="6"/>
        <v>No</v>
      </c>
      <c r="L121" s="9">
        <v>4.3</v>
      </c>
      <c r="M121" s="9">
        <v>4</v>
      </c>
      <c r="N121" s="9">
        <f t="shared" si="7"/>
        <v>4.1560000000000015</v>
      </c>
      <c r="O121" s="4">
        <v>38221</v>
      </c>
      <c r="P121" s="4">
        <f t="shared" si="8"/>
        <v>19.044094524300281</v>
      </c>
      <c r="Q121" s="18">
        <f t="shared" si="9"/>
        <v>21824191</v>
      </c>
      <c r="R121" s="18">
        <f>Table2[[#This Row],[actual_price]]-Table2[[#This Row],[discounted_price]]</f>
        <v>428</v>
      </c>
      <c r="S121" s="15" t="str" cm="1">
        <f t="array" ref="S121">_xlfn.IFS(H121&lt;200,"&lt;₹200",H121&lt;=500,"₹200-₹500",H121&gt;500,"&gt;₹500")</f>
        <v>&gt;₹500</v>
      </c>
      <c r="T121" t="s">
        <v>5840</v>
      </c>
      <c r="U121" t="s">
        <v>5844</v>
      </c>
      <c r="V121" t="s">
        <v>5845</v>
      </c>
    </row>
    <row r="122" spans="1:22" x14ac:dyDescent="0.25">
      <c r="A122" t="s">
        <v>5441</v>
      </c>
      <c r="B122" t="s">
        <v>5442</v>
      </c>
      <c r="C122" t="s">
        <v>13084</v>
      </c>
      <c r="D122" t="s">
        <v>13088</v>
      </c>
      <c r="E122" t="s">
        <v>13179</v>
      </c>
      <c r="F122" t="s">
        <v>13179</v>
      </c>
      <c r="G122" t="str">
        <f t="shared" si="5"/>
        <v>Routers</v>
      </c>
      <c r="H122" s="17">
        <v>2499</v>
      </c>
      <c r="I122" s="17">
        <v>4999</v>
      </c>
      <c r="J122" s="8">
        <v>0.5</v>
      </c>
      <c r="K122" s="8" t="str">
        <f t="shared" si="6"/>
        <v>Yes</v>
      </c>
      <c r="L122" s="9">
        <v>4.4000000000000004</v>
      </c>
      <c r="M122" s="9">
        <v>4</v>
      </c>
      <c r="N122" s="9">
        <f t="shared" si="7"/>
        <v>4.1888888888888891</v>
      </c>
      <c r="O122" s="4">
        <v>35024</v>
      </c>
      <c r="P122" s="4">
        <f t="shared" si="8"/>
        <v>19.035895114134391</v>
      </c>
      <c r="Q122" s="18">
        <f t="shared" si="9"/>
        <v>87524976</v>
      </c>
      <c r="R122" s="18">
        <f>Table2[[#This Row],[actual_price]]-Table2[[#This Row],[discounted_price]]</f>
        <v>2500</v>
      </c>
      <c r="S122" s="15" t="str" cm="1">
        <f t="array" ref="S122">_xlfn.IFS(H122&lt;200,"&lt;₹200",H122&lt;=500,"₹200-₹500",H122&gt;500,"&gt;₹500")</f>
        <v>&gt;₹500</v>
      </c>
      <c r="T122" t="s">
        <v>5444</v>
      </c>
      <c r="U122" t="s">
        <v>5448</v>
      </c>
      <c r="V122" t="s">
        <v>5449</v>
      </c>
    </row>
    <row r="123" spans="1:22" x14ac:dyDescent="0.25">
      <c r="A123" t="s">
        <v>4939</v>
      </c>
      <c r="B123" t="s">
        <v>4940</v>
      </c>
      <c r="C123" t="s">
        <v>13075</v>
      </c>
      <c r="D123" t="s">
        <v>13122</v>
      </c>
      <c r="E123" t="s">
        <v>13123</v>
      </c>
      <c r="F123" t="s">
        <v>13124</v>
      </c>
      <c r="G123" t="str">
        <f t="shared" si="5"/>
        <v>In-Ear</v>
      </c>
      <c r="H123" s="17">
        <v>499</v>
      </c>
      <c r="I123" s="17">
        <v>999</v>
      </c>
      <c r="J123" s="8">
        <v>0.5</v>
      </c>
      <c r="K123" s="8" t="str">
        <f t="shared" si="6"/>
        <v>Yes</v>
      </c>
      <c r="L123" s="9">
        <v>3.9</v>
      </c>
      <c r="M123" s="9">
        <v>4</v>
      </c>
      <c r="N123" s="9">
        <f t="shared" si="7"/>
        <v>3.8305555555555548</v>
      </c>
      <c r="O123" s="4">
        <v>92995</v>
      </c>
      <c r="P123" s="4">
        <f t="shared" si="8"/>
        <v>19.031978407506426</v>
      </c>
      <c r="Q123" s="18">
        <f t="shared" si="9"/>
        <v>46404505</v>
      </c>
      <c r="R123" s="18">
        <f>Table2[[#This Row],[actual_price]]-Table2[[#This Row],[discounted_price]]</f>
        <v>500</v>
      </c>
      <c r="S123" s="15" t="str" cm="1">
        <f t="array" ref="S123">_xlfn.IFS(H123&lt;200,"&lt;₹200",H123&lt;=500,"₹200-₹500",H123&gt;500,"&gt;₹500")</f>
        <v>₹200-₹500</v>
      </c>
      <c r="T123" t="s">
        <v>4941</v>
      </c>
      <c r="U123" t="s">
        <v>4945</v>
      </c>
      <c r="V123" t="s">
        <v>4946</v>
      </c>
    </row>
    <row r="124" spans="1:22" x14ac:dyDescent="0.25">
      <c r="A124" t="s">
        <v>9110</v>
      </c>
      <c r="B124" t="s">
        <v>9111</v>
      </c>
      <c r="C124" t="s">
        <v>13156</v>
      </c>
      <c r="D124" t="s">
        <v>13247</v>
      </c>
      <c r="E124" t="s">
        <v>13254</v>
      </c>
      <c r="F124" t="s">
        <v>13255</v>
      </c>
      <c r="G124" t="str">
        <f t="shared" si="5"/>
        <v>Irons,Steamers&amp;Accessories</v>
      </c>
      <c r="H124" s="17">
        <v>775</v>
      </c>
      <c r="I124" s="17">
        <v>875</v>
      </c>
      <c r="J124" s="8">
        <v>0.11</v>
      </c>
      <c r="K124" s="8" t="str">
        <f t="shared" si="6"/>
        <v>No</v>
      </c>
      <c r="L124" s="9">
        <v>4.2</v>
      </c>
      <c r="M124" s="9">
        <v>4</v>
      </c>
      <c r="N124" s="9">
        <f t="shared" si="7"/>
        <v>4.0741379310344819</v>
      </c>
      <c r="O124" s="4">
        <v>46647</v>
      </c>
      <c r="P124" s="4">
        <f t="shared" si="8"/>
        <v>19.021469734723944</v>
      </c>
      <c r="Q124" s="18">
        <f t="shared" si="9"/>
        <v>36151425</v>
      </c>
      <c r="R124" s="18">
        <f>Table2[[#This Row],[actual_price]]-Table2[[#This Row],[discounted_price]]</f>
        <v>100</v>
      </c>
      <c r="S124" s="15" t="str" cm="1">
        <f t="array" ref="S124">_xlfn.IFS(H124&lt;200,"&lt;₹200",H124&lt;=500,"₹200-₹500",H124&gt;500,"&gt;₹500")</f>
        <v>&gt;₹500</v>
      </c>
      <c r="T124" t="s">
        <v>9112</v>
      </c>
      <c r="U124" t="s">
        <v>9116</v>
      </c>
      <c r="V124" t="s">
        <v>9117</v>
      </c>
    </row>
    <row r="125" spans="1:22" x14ac:dyDescent="0.25">
      <c r="A125" t="s">
        <v>2442</v>
      </c>
      <c r="B125" t="s">
        <v>2443</v>
      </c>
      <c r="C125" t="s">
        <v>13075</v>
      </c>
      <c r="D125" t="s">
        <v>13091</v>
      </c>
      <c r="E125" t="s">
        <v>13093</v>
      </c>
      <c r="F125" t="s">
        <v>13094</v>
      </c>
      <c r="G125" t="str">
        <f t="shared" si="5"/>
        <v>SmartTelevisions</v>
      </c>
      <c r="H125" s="17">
        <v>21999</v>
      </c>
      <c r="I125" s="17">
        <v>29999</v>
      </c>
      <c r="J125" s="8">
        <v>0.27</v>
      </c>
      <c r="K125" s="8" t="str">
        <f t="shared" si="6"/>
        <v>No</v>
      </c>
      <c r="L125" s="9">
        <v>4.2</v>
      </c>
      <c r="M125" s="9">
        <v>4</v>
      </c>
      <c r="N125" s="9">
        <f t="shared" si="7"/>
        <v>4.2074074074074073</v>
      </c>
      <c r="O125" s="4">
        <v>32840</v>
      </c>
      <c r="P125" s="4">
        <f t="shared" si="8"/>
        <v>19.002403701871529</v>
      </c>
      <c r="Q125" s="18">
        <f t="shared" si="9"/>
        <v>722447160</v>
      </c>
      <c r="R125" s="18">
        <f>Table2[[#This Row],[actual_price]]-Table2[[#This Row],[discounted_price]]</f>
        <v>8000</v>
      </c>
      <c r="S125" s="15" t="str" cm="1">
        <f t="array" ref="S125">_xlfn.IFS(H125&lt;200,"&lt;₹200",H125&lt;=500,"₹200-₹500",H125&gt;500,"&gt;₹500")</f>
        <v>&gt;₹500</v>
      </c>
      <c r="T125" t="s">
        <v>2444</v>
      </c>
      <c r="U125" t="s">
        <v>174</v>
      </c>
      <c r="V125" t="s">
        <v>948</v>
      </c>
    </row>
    <row r="126" spans="1:22" x14ac:dyDescent="0.25">
      <c r="A126" t="s">
        <v>2726</v>
      </c>
      <c r="B126" t="s">
        <v>2727</v>
      </c>
      <c r="C126" t="s">
        <v>13075</v>
      </c>
      <c r="D126" t="s">
        <v>13091</v>
      </c>
      <c r="E126" t="s">
        <v>13093</v>
      </c>
      <c r="F126" t="s">
        <v>13094</v>
      </c>
      <c r="G126" t="str">
        <f t="shared" si="5"/>
        <v>SmartTelevisions</v>
      </c>
      <c r="H126" s="17">
        <v>16999</v>
      </c>
      <c r="I126" s="17">
        <v>25999</v>
      </c>
      <c r="J126" s="8">
        <v>0.35</v>
      </c>
      <c r="K126" s="8" t="str">
        <f t="shared" si="6"/>
        <v>No</v>
      </c>
      <c r="L126" s="9">
        <v>4.2</v>
      </c>
      <c r="M126" s="9">
        <v>4</v>
      </c>
      <c r="N126" s="9">
        <f t="shared" si="7"/>
        <v>4.2075471698113205</v>
      </c>
      <c r="O126" s="4">
        <v>32840</v>
      </c>
      <c r="P126" s="4">
        <f t="shared" si="8"/>
        <v>19.003034927080865</v>
      </c>
      <c r="Q126" s="18">
        <f t="shared" si="9"/>
        <v>558247160</v>
      </c>
      <c r="R126" s="18">
        <f>Table2[[#This Row],[actual_price]]-Table2[[#This Row],[discounted_price]]</f>
        <v>9000</v>
      </c>
      <c r="S126" s="15" t="str" cm="1">
        <f t="array" ref="S126">_xlfn.IFS(H126&lt;200,"&lt;₹200",H126&lt;=500,"₹200-₹500",H126&gt;500,"&gt;₹500")</f>
        <v>&gt;₹500</v>
      </c>
      <c r="T126" t="s">
        <v>2728</v>
      </c>
      <c r="U126" t="s">
        <v>174</v>
      </c>
      <c r="V126" t="s">
        <v>175</v>
      </c>
    </row>
    <row r="127" spans="1:22" x14ac:dyDescent="0.25">
      <c r="A127" t="s">
        <v>167</v>
      </c>
      <c r="B127" t="s">
        <v>168</v>
      </c>
      <c r="C127" t="s">
        <v>13075</v>
      </c>
      <c r="D127" t="s">
        <v>13091</v>
      </c>
      <c r="E127" t="s">
        <v>13093</v>
      </c>
      <c r="F127" t="s">
        <v>13094</v>
      </c>
      <c r="G127" t="str">
        <f t="shared" si="5"/>
        <v>SmartTelevisions</v>
      </c>
      <c r="H127" s="17">
        <v>13999</v>
      </c>
      <c r="I127" s="17">
        <v>24999</v>
      </c>
      <c r="J127" s="8">
        <v>0.44</v>
      </c>
      <c r="K127" s="8" t="str">
        <f t="shared" si="6"/>
        <v>No</v>
      </c>
      <c r="L127" s="9">
        <v>4.2</v>
      </c>
      <c r="M127" s="9">
        <v>4</v>
      </c>
      <c r="N127" s="9">
        <f t="shared" si="7"/>
        <v>4.2076923076923078</v>
      </c>
      <c r="O127" s="4">
        <v>32840</v>
      </c>
      <c r="P127" s="4">
        <f t="shared" si="8"/>
        <v>19.003690430182871</v>
      </c>
      <c r="Q127" s="18">
        <f t="shared" si="9"/>
        <v>459727160</v>
      </c>
      <c r="R127" s="18">
        <f>Table2[[#This Row],[actual_price]]-Table2[[#This Row],[discounted_price]]</f>
        <v>11000</v>
      </c>
      <c r="S127" s="15" t="str" cm="1">
        <f t="array" ref="S127">_xlfn.IFS(H127&lt;200,"&lt;₹200",H127&lt;=500,"₹200-₹500",H127&gt;500,"&gt;₹500")</f>
        <v>&gt;₹500</v>
      </c>
      <c r="T127" t="s">
        <v>170</v>
      </c>
      <c r="U127" t="s">
        <v>174</v>
      </c>
      <c r="V127" t="s">
        <v>175</v>
      </c>
    </row>
    <row r="128" spans="1:22" x14ac:dyDescent="0.25">
      <c r="A128" t="s">
        <v>1729</v>
      </c>
      <c r="B128" t="s">
        <v>1730</v>
      </c>
      <c r="C128" t="s">
        <v>13075</v>
      </c>
      <c r="D128" t="s">
        <v>13091</v>
      </c>
      <c r="E128" t="s">
        <v>13093</v>
      </c>
      <c r="F128" t="s">
        <v>13094</v>
      </c>
      <c r="G128" t="str">
        <f t="shared" si="5"/>
        <v>SmartTelevisions</v>
      </c>
      <c r="H128" s="17">
        <v>24999</v>
      </c>
      <c r="I128" s="17">
        <v>35999</v>
      </c>
      <c r="J128" s="8">
        <v>0.31</v>
      </c>
      <c r="K128" s="8" t="str">
        <f t="shared" si="6"/>
        <v>No</v>
      </c>
      <c r="L128" s="9">
        <v>4.2</v>
      </c>
      <c r="M128" s="9">
        <v>4</v>
      </c>
      <c r="N128" s="9">
        <f t="shared" si="7"/>
        <v>4.2078431372549021</v>
      </c>
      <c r="O128" s="4">
        <v>32840</v>
      </c>
      <c r="P128" s="4">
        <f t="shared" si="8"/>
        <v>19.004371639288877</v>
      </c>
      <c r="Q128" s="18">
        <f t="shared" si="9"/>
        <v>820967160</v>
      </c>
      <c r="R128" s="18">
        <f>Table2[[#This Row],[actual_price]]-Table2[[#This Row],[discounted_price]]</f>
        <v>11000</v>
      </c>
      <c r="S128" s="15" t="str" cm="1">
        <f t="array" ref="S128">_xlfn.IFS(H128&lt;200,"&lt;₹200",H128&lt;=500,"₹200-₹500",H128&gt;500,"&gt;₹500")</f>
        <v>&gt;₹500</v>
      </c>
      <c r="T128" t="s">
        <v>947</v>
      </c>
      <c r="U128" t="s">
        <v>174</v>
      </c>
      <c r="V128" t="s">
        <v>1731</v>
      </c>
    </row>
    <row r="129" spans="1:22" x14ac:dyDescent="0.25">
      <c r="A129" t="s">
        <v>945</v>
      </c>
      <c r="B129" t="s">
        <v>946</v>
      </c>
      <c r="C129" t="s">
        <v>13075</v>
      </c>
      <c r="D129" t="s">
        <v>13091</v>
      </c>
      <c r="E129" t="s">
        <v>13093</v>
      </c>
      <c r="F129" t="s">
        <v>13094</v>
      </c>
      <c r="G129" t="str">
        <f t="shared" si="5"/>
        <v>SmartTelevisions</v>
      </c>
      <c r="H129" s="17">
        <v>21999</v>
      </c>
      <c r="I129" s="17">
        <v>29999</v>
      </c>
      <c r="J129" s="8">
        <v>0.27</v>
      </c>
      <c r="K129" s="8" t="str">
        <f t="shared" si="6"/>
        <v>No</v>
      </c>
      <c r="L129" s="9">
        <v>4.2</v>
      </c>
      <c r="M129" s="9">
        <v>4</v>
      </c>
      <c r="N129" s="9">
        <f t="shared" si="7"/>
        <v>4.2080000000000002</v>
      </c>
      <c r="O129" s="4">
        <v>32840</v>
      </c>
      <c r="P129" s="4">
        <f t="shared" si="8"/>
        <v>19.005080096759119</v>
      </c>
      <c r="Q129" s="18">
        <f t="shared" si="9"/>
        <v>722447160</v>
      </c>
      <c r="R129" s="18">
        <f>Table2[[#This Row],[actual_price]]-Table2[[#This Row],[discounted_price]]</f>
        <v>8000</v>
      </c>
      <c r="S129" s="15" t="str" cm="1">
        <f t="array" ref="S129">_xlfn.IFS(H129&lt;200,"&lt;₹200",H129&lt;=500,"₹200-₹500",H129&gt;500,"&gt;₹500")</f>
        <v>&gt;₹500</v>
      </c>
      <c r="T129" t="s">
        <v>947</v>
      </c>
      <c r="U129" t="s">
        <v>174</v>
      </c>
      <c r="V129" t="s">
        <v>948</v>
      </c>
    </row>
    <row r="130" spans="1:22" x14ac:dyDescent="0.25">
      <c r="A130" t="s">
        <v>5078</v>
      </c>
      <c r="B130" t="s">
        <v>5079</v>
      </c>
      <c r="C130" t="s">
        <v>13075</v>
      </c>
      <c r="D130" t="s">
        <v>13122</v>
      </c>
      <c r="E130" t="s">
        <v>13123</v>
      </c>
      <c r="F130" t="s">
        <v>13124</v>
      </c>
      <c r="G130" t="str">
        <f t="shared" ref="G130:G193" si="10">IF(F130=" ","Unknown", F130)</f>
        <v>In-Ear</v>
      </c>
      <c r="H130" s="17">
        <v>449</v>
      </c>
      <c r="I130" s="17">
        <v>1290</v>
      </c>
      <c r="J130" s="8">
        <v>0.65</v>
      </c>
      <c r="K130" s="8" t="str">
        <f t="shared" ref="K130:K193" si="11">IF(J130&gt;=50%,"Yes","No")</f>
        <v>Yes</v>
      </c>
      <c r="L130" s="9">
        <v>4.0999999999999996</v>
      </c>
      <c r="M130" s="9">
        <v>4</v>
      </c>
      <c r="N130" s="9">
        <f t="shared" ref="N130:N193" si="12">AVERAGEIF(F130:F1479,F130,L130:L1479)</f>
        <v>3.8285714285714287</v>
      </c>
      <c r="O130" s="4">
        <v>91770</v>
      </c>
      <c r="P130" s="4">
        <f t="shared" ref="P130:P193" si="13">N130*LOG10(O130+1)</f>
        <v>19.000072348275502</v>
      </c>
      <c r="Q130" s="18">
        <f t="shared" ref="Q130:Q193" si="14">H130*O130</f>
        <v>41204730</v>
      </c>
      <c r="R130" s="18">
        <f>Table2[[#This Row],[actual_price]]-Table2[[#This Row],[discounted_price]]</f>
        <v>841</v>
      </c>
      <c r="S130" s="15" t="str" cm="1">
        <f t="array" ref="S130">_xlfn.IFS(H130&lt;200,"&lt;₹200",H130&lt;=500,"₹200-₹500",H130&gt;500,"&gt;₹500")</f>
        <v>₹200-₹500</v>
      </c>
      <c r="T130" t="s">
        <v>5080</v>
      </c>
      <c r="U130" t="s">
        <v>5084</v>
      </c>
      <c r="V130" t="s">
        <v>5085</v>
      </c>
    </row>
    <row r="131" spans="1:22" x14ac:dyDescent="0.25">
      <c r="A131" t="s">
        <v>5452</v>
      </c>
      <c r="B131" t="s">
        <v>5453</v>
      </c>
      <c r="C131" t="s">
        <v>13075</v>
      </c>
      <c r="D131" t="s">
        <v>13122</v>
      </c>
      <c r="E131" t="s">
        <v>13123</v>
      </c>
      <c r="F131" t="s">
        <v>13180</v>
      </c>
      <c r="G131" t="str">
        <f t="shared" si="10"/>
        <v>Over-Ear</v>
      </c>
      <c r="H131" s="17">
        <v>1799</v>
      </c>
      <c r="I131" s="17">
        <v>4999</v>
      </c>
      <c r="J131" s="8">
        <v>0.64</v>
      </c>
      <c r="K131" s="8" t="str">
        <f t="shared" si="11"/>
        <v>Yes</v>
      </c>
      <c r="L131" s="9">
        <v>4.0999999999999996</v>
      </c>
      <c r="M131" s="9">
        <v>4</v>
      </c>
      <c r="N131" s="9">
        <f t="shared" si="12"/>
        <v>4</v>
      </c>
      <c r="O131" s="4">
        <v>55192</v>
      </c>
      <c r="P131" s="4">
        <f t="shared" si="13"/>
        <v>18.967536002645264</v>
      </c>
      <c r="Q131" s="18">
        <f t="shared" si="14"/>
        <v>99290408</v>
      </c>
      <c r="R131" s="18">
        <f>Table2[[#This Row],[actual_price]]-Table2[[#This Row],[discounted_price]]</f>
        <v>3200</v>
      </c>
      <c r="S131" s="15" t="str" cm="1">
        <f t="array" ref="S131">_xlfn.IFS(H131&lt;200,"&lt;₹200",H131&lt;=500,"₹200-₹500",H131&gt;500,"&gt;₹500")</f>
        <v>&gt;₹500</v>
      </c>
      <c r="T131" t="s">
        <v>5455</v>
      </c>
      <c r="U131" t="s">
        <v>5459</v>
      </c>
      <c r="V131" t="s">
        <v>5460</v>
      </c>
    </row>
    <row r="132" spans="1:22" x14ac:dyDescent="0.25">
      <c r="A132" t="s">
        <v>7639</v>
      </c>
      <c r="B132" t="s">
        <v>7640</v>
      </c>
      <c r="C132" t="s">
        <v>13075</v>
      </c>
      <c r="D132" t="s">
        <v>13161</v>
      </c>
      <c r="E132" t="s">
        <v>13190</v>
      </c>
      <c r="F132" t="s">
        <v>13191</v>
      </c>
      <c r="G132" t="str">
        <f t="shared" si="10"/>
        <v>DomeCameras</v>
      </c>
      <c r="H132" s="17">
        <v>4499</v>
      </c>
      <c r="I132" s="17">
        <v>5999</v>
      </c>
      <c r="J132" s="8">
        <v>0.25</v>
      </c>
      <c r="K132" s="8" t="str">
        <f t="shared" si="11"/>
        <v>No</v>
      </c>
      <c r="L132" s="9">
        <v>4.3</v>
      </c>
      <c r="M132" s="9">
        <v>4</v>
      </c>
      <c r="N132" s="9">
        <f t="shared" si="12"/>
        <v>4.0749999999999993</v>
      </c>
      <c r="O132" s="4">
        <v>44696</v>
      </c>
      <c r="P132" s="4">
        <f t="shared" si="13"/>
        <v>18.949884377608008</v>
      </c>
      <c r="Q132" s="18">
        <f t="shared" si="14"/>
        <v>201087304</v>
      </c>
      <c r="R132" s="18">
        <f>Table2[[#This Row],[actual_price]]-Table2[[#This Row],[discounted_price]]</f>
        <v>1500</v>
      </c>
      <c r="S132" s="15" t="str" cm="1">
        <f t="array" ref="S132">_xlfn.IFS(H132&lt;200,"&lt;₹200",H132&lt;=500,"₹200-₹500",H132&gt;500,"&gt;₹500")</f>
        <v>&gt;₹500</v>
      </c>
      <c r="T132" t="s">
        <v>7641</v>
      </c>
      <c r="U132" t="s">
        <v>7645</v>
      </c>
      <c r="V132" t="s">
        <v>7646</v>
      </c>
    </row>
    <row r="133" spans="1:22" x14ac:dyDescent="0.25">
      <c r="A133" t="s">
        <v>7524</v>
      </c>
      <c r="B133" t="s">
        <v>7525</v>
      </c>
      <c r="C133" t="s">
        <v>13075</v>
      </c>
      <c r="D133" t="s">
        <v>13113</v>
      </c>
      <c r="E133" t="s">
        <v>13114</v>
      </c>
      <c r="F133" t="s">
        <v>13115</v>
      </c>
      <c r="G133" t="str">
        <f t="shared" si="10"/>
        <v>Chargers</v>
      </c>
      <c r="H133" s="17">
        <v>900</v>
      </c>
      <c r="I133" s="17">
        <v>2499</v>
      </c>
      <c r="J133" s="8">
        <v>0.64</v>
      </c>
      <c r="K133" s="8" t="str">
        <f t="shared" si="11"/>
        <v>Yes</v>
      </c>
      <c r="L133" s="9">
        <v>4</v>
      </c>
      <c r="M133" s="9">
        <v>4</v>
      </c>
      <c r="N133" s="9">
        <f t="shared" si="12"/>
        <v>4.1500000000000012</v>
      </c>
      <c r="O133" s="4">
        <v>36384</v>
      </c>
      <c r="P133" s="4">
        <f t="shared" si="13"/>
        <v>18.92782787391851</v>
      </c>
      <c r="Q133" s="18">
        <f t="shared" si="14"/>
        <v>32745600</v>
      </c>
      <c r="R133" s="18">
        <f>Table2[[#This Row],[actual_price]]-Table2[[#This Row],[discounted_price]]</f>
        <v>1599</v>
      </c>
      <c r="S133" s="15" t="str" cm="1">
        <f t="array" ref="S133">_xlfn.IFS(H133&lt;200,"&lt;₹200",H133&lt;=500,"₹200-₹500",H133&gt;500,"&gt;₹500")</f>
        <v>&gt;₹500</v>
      </c>
      <c r="T133" t="s">
        <v>7526</v>
      </c>
      <c r="U133" t="s">
        <v>4567</v>
      </c>
      <c r="V133" t="s">
        <v>4568</v>
      </c>
    </row>
    <row r="134" spans="1:22" x14ac:dyDescent="0.25">
      <c r="A134" t="s">
        <v>2345</v>
      </c>
      <c r="B134" t="s">
        <v>2346</v>
      </c>
      <c r="C134" t="s">
        <v>13075</v>
      </c>
      <c r="D134" t="s">
        <v>13091</v>
      </c>
      <c r="E134" t="s">
        <v>13092</v>
      </c>
      <c r="F134" t="s">
        <v>13087</v>
      </c>
      <c r="G134" t="str">
        <f t="shared" si="10"/>
        <v>Cables</v>
      </c>
      <c r="H134" s="17">
        <v>269</v>
      </c>
      <c r="I134" s="17">
        <v>650</v>
      </c>
      <c r="J134" s="8">
        <v>0.59</v>
      </c>
      <c r="K134" s="8" t="str">
        <f t="shared" si="11"/>
        <v>Yes</v>
      </c>
      <c r="L134" s="9">
        <v>4.4000000000000004</v>
      </c>
      <c r="M134" s="9">
        <v>4</v>
      </c>
      <c r="N134" s="9">
        <f t="shared" si="12"/>
        <v>4.1551724137931041</v>
      </c>
      <c r="O134" s="4">
        <v>35877</v>
      </c>
      <c r="P134" s="4">
        <f t="shared" si="13"/>
        <v>18.926096592297721</v>
      </c>
      <c r="Q134" s="18">
        <f t="shared" si="14"/>
        <v>9650913</v>
      </c>
      <c r="R134" s="18">
        <f>Table2[[#This Row],[actual_price]]-Table2[[#This Row],[discounted_price]]</f>
        <v>381</v>
      </c>
      <c r="S134" s="15" t="str" cm="1">
        <f t="array" ref="S134">_xlfn.IFS(H134&lt;200,"&lt;₹200",H134&lt;=500,"₹200-₹500",H134&gt;500,"&gt;₹500")</f>
        <v>₹200-₹500</v>
      </c>
      <c r="T134" t="s">
        <v>2347</v>
      </c>
      <c r="U134" t="s">
        <v>2351</v>
      </c>
      <c r="V134" t="s">
        <v>2352</v>
      </c>
    </row>
    <row r="135" spans="1:22" x14ac:dyDescent="0.25">
      <c r="A135" t="s">
        <v>5187</v>
      </c>
      <c r="B135" t="s">
        <v>5188</v>
      </c>
      <c r="C135" t="s">
        <v>13084</v>
      </c>
      <c r="D135" t="s">
        <v>13139</v>
      </c>
      <c r="E135" t="s">
        <v>13140</v>
      </c>
      <c r="F135" t="s">
        <v>13140</v>
      </c>
      <c r="G135" t="str">
        <f t="shared" si="10"/>
        <v>PenDrives</v>
      </c>
      <c r="H135" s="17">
        <v>519</v>
      </c>
      <c r="I135" s="17">
        <v>1350</v>
      </c>
      <c r="J135" s="8">
        <v>0.62</v>
      </c>
      <c r="K135" s="8" t="str">
        <f t="shared" si="11"/>
        <v>Yes</v>
      </c>
      <c r="L135" s="9">
        <v>4.3</v>
      </c>
      <c r="M135" s="9">
        <v>4</v>
      </c>
      <c r="N135" s="9">
        <f t="shared" si="12"/>
        <v>4.2249999999999996</v>
      </c>
      <c r="O135" s="4">
        <v>30058</v>
      </c>
      <c r="P135" s="4">
        <f t="shared" si="13"/>
        <v>18.919442382587242</v>
      </c>
      <c r="Q135" s="18">
        <f t="shared" si="14"/>
        <v>15600102</v>
      </c>
      <c r="R135" s="18">
        <f>Table2[[#This Row],[actual_price]]-Table2[[#This Row],[discounted_price]]</f>
        <v>831</v>
      </c>
      <c r="S135" s="15" t="str" cm="1">
        <f t="array" ref="S135">_xlfn.IFS(H135&lt;200,"&lt;₹200",H135&lt;=500,"₹200-₹500",H135&gt;500,"&gt;₹500")</f>
        <v>&gt;₹500</v>
      </c>
      <c r="T135" t="s">
        <v>5189</v>
      </c>
      <c r="U135" t="s">
        <v>5193</v>
      </c>
      <c r="V135" t="s">
        <v>5194</v>
      </c>
    </row>
    <row r="136" spans="1:22" x14ac:dyDescent="0.25">
      <c r="A136" t="s">
        <v>4899</v>
      </c>
      <c r="B136" t="s">
        <v>4900</v>
      </c>
      <c r="C136" t="s">
        <v>13084</v>
      </c>
      <c r="D136" t="s">
        <v>13085</v>
      </c>
      <c r="E136" t="s">
        <v>13136</v>
      </c>
      <c r="F136" t="s">
        <v>13145</v>
      </c>
      <c r="G136" t="str">
        <f t="shared" si="10"/>
        <v>NotebookComputerStands</v>
      </c>
      <c r="H136" s="17">
        <v>349</v>
      </c>
      <c r="I136" s="17">
        <v>1499</v>
      </c>
      <c r="J136" s="8">
        <v>0.77</v>
      </c>
      <c r="K136" s="8" t="str">
        <f t="shared" si="11"/>
        <v>Yes</v>
      </c>
      <c r="L136" s="9">
        <v>4.3</v>
      </c>
      <c r="M136" s="9">
        <v>4</v>
      </c>
      <c r="N136" s="9">
        <f t="shared" si="12"/>
        <v>4.3</v>
      </c>
      <c r="O136" s="4">
        <v>24791</v>
      </c>
      <c r="P136" s="4">
        <f t="shared" si="13"/>
        <v>18.895539721894274</v>
      </c>
      <c r="Q136" s="18">
        <f t="shared" si="14"/>
        <v>8652059</v>
      </c>
      <c r="R136" s="18">
        <f>Table2[[#This Row],[actual_price]]-Table2[[#This Row],[discounted_price]]</f>
        <v>1150</v>
      </c>
      <c r="S136" s="15" t="str" cm="1">
        <f t="array" ref="S136">_xlfn.IFS(H136&lt;200,"&lt;₹200",H136&lt;=500,"₹200-₹500",H136&gt;500,"&gt;₹500")</f>
        <v>₹200-₹500</v>
      </c>
      <c r="T136" t="s">
        <v>4902</v>
      </c>
      <c r="U136" t="s">
        <v>4906</v>
      </c>
      <c r="V136" t="s">
        <v>4907</v>
      </c>
    </row>
    <row r="137" spans="1:22" x14ac:dyDescent="0.25">
      <c r="A137" t="s">
        <v>5871</v>
      </c>
      <c r="B137" t="s">
        <v>5872</v>
      </c>
      <c r="C137" t="s">
        <v>13075</v>
      </c>
      <c r="D137" t="s">
        <v>13122</v>
      </c>
      <c r="E137" t="s">
        <v>13123</v>
      </c>
      <c r="F137" t="s">
        <v>13124</v>
      </c>
      <c r="G137" t="str">
        <f t="shared" si="10"/>
        <v>In-Ear</v>
      </c>
      <c r="H137" s="17">
        <v>1499</v>
      </c>
      <c r="I137" s="17">
        <v>2999</v>
      </c>
      <c r="J137" s="8">
        <v>0.5</v>
      </c>
      <c r="K137" s="8" t="str">
        <f t="shared" si="11"/>
        <v>Yes</v>
      </c>
      <c r="L137" s="9">
        <v>3.7</v>
      </c>
      <c r="M137" s="9">
        <v>4</v>
      </c>
      <c r="N137" s="9">
        <f t="shared" si="12"/>
        <v>3.8205882352941178</v>
      </c>
      <c r="O137" s="4">
        <v>87798</v>
      </c>
      <c r="P137" s="4">
        <f t="shared" si="13"/>
        <v>18.887038090422124</v>
      </c>
      <c r="Q137" s="18">
        <f t="shared" si="14"/>
        <v>131609202</v>
      </c>
      <c r="R137" s="18">
        <f>Table2[[#This Row],[actual_price]]-Table2[[#This Row],[discounted_price]]</f>
        <v>1500</v>
      </c>
      <c r="S137" s="15" t="str" cm="1">
        <f t="array" ref="S137">_xlfn.IFS(H137&lt;200,"&lt;₹200",H137&lt;=500,"₹200-₹500",H137&gt;500,"&gt;₹500")</f>
        <v>&gt;₹500</v>
      </c>
      <c r="T137" t="s">
        <v>5873</v>
      </c>
      <c r="U137" t="s">
        <v>5877</v>
      </c>
      <c r="V137" t="s">
        <v>5878</v>
      </c>
    </row>
    <row r="138" spans="1:22" x14ac:dyDescent="0.25">
      <c r="A138" t="s">
        <v>9059</v>
      </c>
      <c r="B138" t="s">
        <v>9060</v>
      </c>
      <c r="C138" t="s">
        <v>13156</v>
      </c>
      <c r="D138" t="s">
        <v>13247</v>
      </c>
      <c r="E138" t="s">
        <v>13248</v>
      </c>
      <c r="F138" t="s">
        <v>13274</v>
      </c>
      <c r="G138" t="str">
        <f t="shared" si="10"/>
        <v>SandwichMakers</v>
      </c>
      <c r="H138" s="17">
        <v>1299</v>
      </c>
      <c r="I138" s="17">
        <v>1299</v>
      </c>
      <c r="J138" s="8">
        <v>0</v>
      </c>
      <c r="K138" s="8" t="str">
        <f t="shared" si="11"/>
        <v>No</v>
      </c>
      <c r="L138" s="9">
        <v>4.2</v>
      </c>
      <c r="M138" s="9">
        <v>4</v>
      </c>
      <c r="N138" s="9">
        <f t="shared" si="12"/>
        <v>4.0999999999999996</v>
      </c>
      <c r="O138" s="4">
        <v>40106</v>
      </c>
      <c r="P138" s="4">
        <f t="shared" si="13"/>
        <v>18.873202729833892</v>
      </c>
      <c r="Q138" s="18">
        <f t="shared" si="14"/>
        <v>52097694</v>
      </c>
      <c r="R138" s="18">
        <f>Table2[[#This Row],[actual_price]]-Table2[[#This Row],[discounted_price]]</f>
        <v>0</v>
      </c>
      <c r="S138" s="15" t="str" cm="1">
        <f t="array" ref="S138">_xlfn.IFS(H138&lt;200,"&lt;₹200",H138&lt;=500,"₹200-₹500",H138&gt;500,"&gt;₹500")</f>
        <v>&gt;₹500</v>
      </c>
      <c r="T138" t="s">
        <v>9062</v>
      </c>
      <c r="U138" t="s">
        <v>9066</v>
      </c>
      <c r="V138" t="s">
        <v>9067</v>
      </c>
    </row>
    <row r="139" spans="1:22" x14ac:dyDescent="0.25">
      <c r="A139" t="s">
        <v>5032</v>
      </c>
      <c r="B139" t="s">
        <v>5033</v>
      </c>
      <c r="C139" t="s">
        <v>13147</v>
      </c>
      <c r="D139" t="s">
        <v>13148</v>
      </c>
      <c r="E139" t="s">
        <v>13149</v>
      </c>
      <c r="F139" t="s">
        <v>13149</v>
      </c>
      <c r="G139" t="str">
        <f t="shared" si="10"/>
        <v>Condenser</v>
      </c>
      <c r="H139" s="17">
        <v>798</v>
      </c>
      <c r="I139" s="17">
        <v>1995</v>
      </c>
      <c r="J139" s="8">
        <v>0.6</v>
      </c>
      <c r="K139" s="8" t="str">
        <f t="shared" si="11"/>
        <v>Yes</v>
      </c>
      <c r="L139" s="9">
        <v>4</v>
      </c>
      <c r="M139" s="9">
        <v>4</v>
      </c>
      <c r="N139" s="9">
        <f t="shared" si="12"/>
        <v>3.9</v>
      </c>
      <c r="O139" s="4">
        <v>68664</v>
      </c>
      <c r="P139" s="4">
        <f t="shared" si="13"/>
        <v>18.863268155134108</v>
      </c>
      <c r="Q139" s="18">
        <f t="shared" si="14"/>
        <v>54793872</v>
      </c>
      <c r="R139" s="18">
        <f>Table2[[#This Row],[actual_price]]-Table2[[#This Row],[discounted_price]]</f>
        <v>1197</v>
      </c>
      <c r="S139" s="15" t="str" cm="1">
        <f t="array" ref="S139">_xlfn.IFS(H139&lt;200,"&lt;₹200",H139&lt;=500,"₹200-₹500",H139&gt;500,"&gt;₹500")</f>
        <v>&gt;₹500</v>
      </c>
      <c r="T139" t="s">
        <v>5035</v>
      </c>
      <c r="U139" t="s">
        <v>5039</v>
      </c>
      <c r="V139" t="s">
        <v>5040</v>
      </c>
    </row>
    <row r="140" spans="1:22" x14ac:dyDescent="0.25">
      <c r="A140" t="s">
        <v>2279</v>
      </c>
      <c r="B140" t="s">
        <v>2280</v>
      </c>
      <c r="C140" t="s">
        <v>13084</v>
      </c>
      <c r="D140" t="s">
        <v>13085</v>
      </c>
      <c r="E140" t="s">
        <v>13086</v>
      </c>
      <c r="F140" t="s">
        <v>13087</v>
      </c>
      <c r="G140" t="str">
        <f t="shared" si="10"/>
        <v>Cables</v>
      </c>
      <c r="H140" s="17">
        <v>789</v>
      </c>
      <c r="I140" s="17">
        <v>1999</v>
      </c>
      <c r="J140" s="8">
        <v>0.61</v>
      </c>
      <c r="K140" s="8" t="str">
        <f t="shared" si="11"/>
        <v>Yes</v>
      </c>
      <c r="L140" s="9">
        <v>4.2</v>
      </c>
      <c r="M140" s="9">
        <v>4</v>
      </c>
      <c r="N140" s="9">
        <f t="shared" si="12"/>
        <v>4.1537572254335275</v>
      </c>
      <c r="O140" s="4">
        <v>34540</v>
      </c>
      <c r="P140" s="4">
        <f t="shared" si="13"/>
        <v>18.851141410213408</v>
      </c>
      <c r="Q140" s="18">
        <f t="shared" si="14"/>
        <v>27252060</v>
      </c>
      <c r="R140" s="18">
        <f>Table2[[#This Row],[actual_price]]-Table2[[#This Row],[discounted_price]]</f>
        <v>1210</v>
      </c>
      <c r="S140" s="15" t="str" cm="1">
        <f t="array" ref="S140">_xlfn.IFS(H140&lt;200,"&lt;₹200",H140&lt;=500,"₹200-₹500",H140&gt;500,"&gt;₹500")</f>
        <v>&gt;₹500</v>
      </c>
      <c r="T140" t="s">
        <v>2281</v>
      </c>
      <c r="U140" t="s">
        <v>2285</v>
      </c>
      <c r="V140" t="s">
        <v>2286</v>
      </c>
    </row>
    <row r="141" spans="1:22" x14ac:dyDescent="0.25">
      <c r="A141" t="s">
        <v>7377</v>
      </c>
      <c r="B141" t="s">
        <v>7378</v>
      </c>
      <c r="C141" t="s">
        <v>13075</v>
      </c>
      <c r="D141" t="s">
        <v>13122</v>
      </c>
      <c r="E141" t="s">
        <v>13123</v>
      </c>
      <c r="F141" t="s">
        <v>13135</v>
      </c>
      <c r="G141" t="str">
        <f t="shared" si="10"/>
        <v>On-Ear</v>
      </c>
      <c r="H141" s="17">
        <v>1499</v>
      </c>
      <c r="I141" s="17">
        <v>3999</v>
      </c>
      <c r="J141" s="8">
        <v>0.63</v>
      </c>
      <c r="K141" s="8" t="str">
        <f t="shared" si="11"/>
        <v>Yes</v>
      </c>
      <c r="L141" s="9">
        <v>4.2</v>
      </c>
      <c r="M141" s="9">
        <v>4</v>
      </c>
      <c r="N141" s="9">
        <f t="shared" si="12"/>
        <v>4.0666666666666664</v>
      </c>
      <c r="O141" s="4">
        <v>42775</v>
      </c>
      <c r="P141" s="4">
        <f t="shared" si="13"/>
        <v>18.833547362441955</v>
      </c>
      <c r="Q141" s="18">
        <f t="shared" si="14"/>
        <v>64119725</v>
      </c>
      <c r="R141" s="18">
        <f>Table2[[#This Row],[actual_price]]-Table2[[#This Row],[discounted_price]]</f>
        <v>2500</v>
      </c>
      <c r="S141" s="15" t="str" cm="1">
        <f t="array" ref="S141">_xlfn.IFS(H141&lt;200,"&lt;₹200",H141&lt;=500,"₹200-₹500",H141&gt;500,"&gt;₹500")</f>
        <v>&gt;₹500</v>
      </c>
      <c r="T141" t="s">
        <v>7379</v>
      </c>
      <c r="U141" t="s">
        <v>7383</v>
      </c>
      <c r="V141" t="s">
        <v>13058</v>
      </c>
    </row>
    <row r="142" spans="1:22" x14ac:dyDescent="0.25">
      <c r="A142" t="s">
        <v>3578</v>
      </c>
      <c r="B142" t="s">
        <v>3579</v>
      </c>
      <c r="C142" t="s">
        <v>13075</v>
      </c>
      <c r="D142" t="s">
        <v>13122</v>
      </c>
      <c r="E142" t="s">
        <v>13123</v>
      </c>
      <c r="F142" t="s">
        <v>13124</v>
      </c>
      <c r="G142" t="str">
        <f t="shared" si="10"/>
        <v>In-Ear</v>
      </c>
      <c r="H142" s="17">
        <v>599</v>
      </c>
      <c r="I142" s="17">
        <v>1800</v>
      </c>
      <c r="J142" s="8">
        <v>0.67</v>
      </c>
      <c r="K142" s="8" t="str">
        <f t="shared" si="11"/>
        <v>Yes</v>
      </c>
      <c r="L142" s="9">
        <v>3.5</v>
      </c>
      <c r="M142" s="9">
        <v>4</v>
      </c>
      <c r="N142" s="9">
        <f t="shared" si="12"/>
        <v>3.8242424242424247</v>
      </c>
      <c r="O142" s="4">
        <v>83996</v>
      </c>
      <c r="P142" s="4">
        <f t="shared" si="13"/>
        <v>18.83157843753887</v>
      </c>
      <c r="Q142" s="18">
        <f t="shared" si="14"/>
        <v>50313604</v>
      </c>
      <c r="R142" s="18">
        <f>Table2[[#This Row],[actual_price]]-Table2[[#This Row],[discounted_price]]</f>
        <v>1201</v>
      </c>
      <c r="S142" s="15" t="str" cm="1">
        <f t="array" ref="S142">_xlfn.IFS(H142&lt;200,"&lt;₹200",H142&lt;=500,"₹200-₹500",H142&gt;500,"&gt;₹500")</f>
        <v>&gt;₹500</v>
      </c>
      <c r="T142" t="s">
        <v>3580</v>
      </c>
      <c r="U142" t="s">
        <v>3584</v>
      </c>
      <c r="V142" t="s">
        <v>3585</v>
      </c>
    </row>
    <row r="143" spans="1:22" x14ac:dyDescent="0.25">
      <c r="A143" t="s">
        <v>3775</v>
      </c>
      <c r="B143" t="s">
        <v>3776</v>
      </c>
      <c r="C143" t="s">
        <v>13075</v>
      </c>
      <c r="D143" t="s">
        <v>13113</v>
      </c>
      <c r="E143" t="s">
        <v>13114</v>
      </c>
      <c r="F143" t="s">
        <v>13132</v>
      </c>
      <c r="G143" t="str">
        <f t="shared" si="10"/>
        <v>ScreenProtectors</v>
      </c>
      <c r="H143" s="17">
        <v>999</v>
      </c>
      <c r="I143" s="17">
        <v>2899</v>
      </c>
      <c r="J143" s="8">
        <v>0.66</v>
      </c>
      <c r="K143" s="8" t="str">
        <f t="shared" si="11"/>
        <v>Yes</v>
      </c>
      <c r="L143" s="9">
        <v>4.5999999999999996</v>
      </c>
      <c r="M143" s="9">
        <v>5</v>
      </c>
      <c r="N143" s="9">
        <f t="shared" si="12"/>
        <v>4.25</v>
      </c>
      <c r="O143" s="4">
        <v>26603</v>
      </c>
      <c r="P143" s="4">
        <f t="shared" si="13"/>
        <v>18.806024491438979</v>
      </c>
      <c r="Q143" s="18">
        <f t="shared" si="14"/>
        <v>26576397</v>
      </c>
      <c r="R143" s="18">
        <f>Table2[[#This Row],[actual_price]]-Table2[[#This Row],[discounted_price]]</f>
        <v>1900</v>
      </c>
      <c r="S143" s="15" t="str" cm="1">
        <f t="array" ref="S143">_xlfn.IFS(H143&lt;200,"&lt;₹200",H143&lt;=500,"₹200-₹500",H143&gt;500,"&gt;₹500")</f>
        <v>&gt;₹500</v>
      </c>
      <c r="T143" t="s">
        <v>3778</v>
      </c>
      <c r="U143" t="s">
        <v>3782</v>
      </c>
      <c r="V143" t="s">
        <v>3783</v>
      </c>
    </row>
    <row r="144" spans="1:22" x14ac:dyDescent="0.25">
      <c r="A144" t="s">
        <v>5164</v>
      </c>
      <c r="B144" t="s">
        <v>5165</v>
      </c>
      <c r="C144" t="s">
        <v>13075</v>
      </c>
      <c r="D144" t="s">
        <v>13161</v>
      </c>
      <c r="E144" t="s">
        <v>13092</v>
      </c>
      <c r="F144" t="s">
        <v>13163</v>
      </c>
      <c r="G144" t="str">
        <f t="shared" si="10"/>
        <v>Tripods&amp;Monopods</v>
      </c>
      <c r="H144" s="17">
        <v>799</v>
      </c>
      <c r="I144" s="17">
        <v>3990</v>
      </c>
      <c r="J144" s="8">
        <v>0.8</v>
      </c>
      <c r="K144" s="8" t="str">
        <f t="shared" si="11"/>
        <v>Yes</v>
      </c>
      <c r="L144" s="9">
        <v>4.3</v>
      </c>
      <c r="M144" s="9">
        <v>4</v>
      </c>
      <c r="N144" s="9">
        <f t="shared" si="12"/>
        <v>4.24</v>
      </c>
      <c r="O144" s="4">
        <v>27139</v>
      </c>
      <c r="P144" s="4">
        <f t="shared" si="13"/>
        <v>18.798505735692565</v>
      </c>
      <c r="Q144" s="18">
        <f t="shared" si="14"/>
        <v>21684061</v>
      </c>
      <c r="R144" s="18">
        <f>Table2[[#This Row],[actual_price]]-Table2[[#This Row],[discounted_price]]</f>
        <v>3191</v>
      </c>
      <c r="S144" s="15" t="str" cm="1">
        <f t="array" ref="S144">_xlfn.IFS(H144&lt;200,"&lt;₹200",H144&lt;=500,"₹200-₹500",H144&gt;500,"&gt;₹500")</f>
        <v>&gt;₹500</v>
      </c>
      <c r="T144" t="s">
        <v>5167</v>
      </c>
      <c r="U144" t="s">
        <v>5171</v>
      </c>
      <c r="V144" t="s">
        <v>5172</v>
      </c>
    </row>
    <row r="145" spans="1:22" x14ac:dyDescent="0.25">
      <c r="A145" t="s">
        <v>3607</v>
      </c>
      <c r="B145" t="s">
        <v>3608</v>
      </c>
      <c r="C145" t="s">
        <v>13075</v>
      </c>
      <c r="D145" t="s">
        <v>13111</v>
      </c>
      <c r="E145" t="s">
        <v>13112</v>
      </c>
      <c r="F145" t="s">
        <v>13112</v>
      </c>
      <c r="G145" t="str">
        <f t="shared" si="10"/>
        <v>SmartWatches</v>
      </c>
      <c r="H145" s="17">
        <v>2999</v>
      </c>
      <c r="I145" s="17">
        <v>7990</v>
      </c>
      <c r="J145" s="8">
        <v>0.62</v>
      </c>
      <c r="K145" s="8" t="str">
        <f t="shared" si="11"/>
        <v>Yes</v>
      </c>
      <c r="L145" s="9">
        <v>4.0999999999999996</v>
      </c>
      <c r="M145" s="9">
        <v>4</v>
      </c>
      <c r="N145" s="9">
        <f t="shared" si="12"/>
        <v>4.0051724137931037</v>
      </c>
      <c r="O145" s="4">
        <v>48449</v>
      </c>
      <c r="P145" s="4">
        <f t="shared" si="13"/>
        <v>18.765409403726725</v>
      </c>
      <c r="Q145" s="18">
        <f t="shared" si="14"/>
        <v>145298551</v>
      </c>
      <c r="R145" s="18">
        <f>Table2[[#This Row],[actual_price]]-Table2[[#This Row],[discounted_price]]</f>
        <v>4991</v>
      </c>
      <c r="S145" s="15" t="str" cm="1">
        <f t="array" ref="S145">_xlfn.IFS(H145&lt;200,"&lt;₹200",H145&lt;=500,"₹200-₹500",H145&gt;500,"&gt;₹500")</f>
        <v>&gt;₹500</v>
      </c>
      <c r="T145" t="s">
        <v>3423</v>
      </c>
      <c r="U145" t="s">
        <v>3612</v>
      </c>
      <c r="V145" t="s">
        <v>3613</v>
      </c>
    </row>
    <row r="146" spans="1:22" x14ac:dyDescent="0.25">
      <c r="A146" t="s">
        <v>6545</v>
      </c>
      <c r="B146" t="s">
        <v>6546</v>
      </c>
      <c r="C146" t="s">
        <v>13084</v>
      </c>
      <c r="D146" t="s">
        <v>13085</v>
      </c>
      <c r="E146" t="s">
        <v>13141</v>
      </c>
      <c r="F146" t="s">
        <v>13142</v>
      </c>
      <c r="G146" t="str">
        <f t="shared" si="10"/>
        <v>Mice</v>
      </c>
      <c r="H146" s="17">
        <v>289</v>
      </c>
      <c r="I146" s="17">
        <v>590</v>
      </c>
      <c r="J146" s="8">
        <v>0.51</v>
      </c>
      <c r="K146" s="8" t="str">
        <f t="shared" si="11"/>
        <v>Yes</v>
      </c>
      <c r="L146" s="9">
        <v>4.4000000000000004</v>
      </c>
      <c r="M146" s="9">
        <v>4</v>
      </c>
      <c r="N146" s="9">
        <f t="shared" si="12"/>
        <v>4.25</v>
      </c>
      <c r="O146" s="4">
        <v>25886</v>
      </c>
      <c r="P146" s="4">
        <f t="shared" si="13"/>
        <v>18.755597325762523</v>
      </c>
      <c r="Q146" s="18">
        <f t="shared" si="14"/>
        <v>7481054</v>
      </c>
      <c r="R146" s="18">
        <f>Table2[[#This Row],[actual_price]]-Table2[[#This Row],[discounted_price]]</f>
        <v>301</v>
      </c>
      <c r="S146" s="15" t="str" cm="1">
        <f t="array" ref="S146">_xlfn.IFS(H146&lt;200,"&lt;₹200",H146&lt;=500,"₹200-₹500",H146&gt;500,"&gt;₹500")</f>
        <v>₹200-₹500</v>
      </c>
      <c r="T146" t="s">
        <v>6547</v>
      </c>
      <c r="U146" t="s">
        <v>6551</v>
      </c>
      <c r="V146" t="s">
        <v>6552</v>
      </c>
    </row>
    <row r="147" spans="1:22" x14ac:dyDescent="0.25">
      <c r="A147" t="s">
        <v>8978</v>
      </c>
      <c r="B147" t="s">
        <v>8979</v>
      </c>
      <c r="C147" t="s">
        <v>13156</v>
      </c>
      <c r="D147" t="s">
        <v>13247</v>
      </c>
      <c r="E147" t="s">
        <v>13248</v>
      </c>
      <c r="F147" t="s">
        <v>13260</v>
      </c>
      <c r="G147" t="str">
        <f t="shared" si="10"/>
        <v>InductionCooktop</v>
      </c>
      <c r="H147" s="17">
        <v>3229</v>
      </c>
      <c r="I147" s="17">
        <v>5295</v>
      </c>
      <c r="J147" s="8">
        <v>0.39</v>
      </c>
      <c r="K147" s="8" t="str">
        <f t="shared" si="11"/>
        <v>No</v>
      </c>
      <c r="L147" s="9">
        <v>4.2</v>
      </c>
      <c r="M147" s="9">
        <v>4</v>
      </c>
      <c r="N147" s="9">
        <f t="shared" si="12"/>
        <v>4.0777777777777775</v>
      </c>
      <c r="O147" s="4">
        <v>39724</v>
      </c>
      <c r="P147" s="4">
        <f t="shared" si="13"/>
        <v>18.753960593974956</v>
      </c>
      <c r="Q147" s="18">
        <f t="shared" si="14"/>
        <v>128268796</v>
      </c>
      <c r="R147" s="18">
        <f>Table2[[#This Row],[actual_price]]-Table2[[#This Row],[discounted_price]]</f>
        <v>2066</v>
      </c>
      <c r="S147" s="15" t="str" cm="1">
        <f t="array" ref="S147">_xlfn.IFS(H147&lt;200,"&lt;₹200",H147&lt;=500,"₹200-₹500",H147&gt;500,"&gt;₹500")</f>
        <v>&gt;₹500</v>
      </c>
      <c r="T147" t="s">
        <v>8980</v>
      </c>
      <c r="U147" t="s">
        <v>8984</v>
      </c>
      <c r="V147" t="s">
        <v>8985</v>
      </c>
    </row>
    <row r="148" spans="1:22" x14ac:dyDescent="0.25">
      <c r="A148" t="s">
        <v>5963</v>
      </c>
      <c r="B148" t="s">
        <v>5964</v>
      </c>
      <c r="C148" t="s">
        <v>13084</v>
      </c>
      <c r="D148" t="s">
        <v>13085</v>
      </c>
      <c r="E148" t="s">
        <v>13176</v>
      </c>
      <c r="F148" t="s">
        <v>13176</v>
      </c>
      <c r="G148" t="str">
        <f t="shared" si="10"/>
        <v>HardDiskBags</v>
      </c>
      <c r="H148" s="17">
        <v>299</v>
      </c>
      <c r="I148" s="17">
        <v>499</v>
      </c>
      <c r="J148" s="8">
        <v>0.4</v>
      </c>
      <c r="K148" s="8" t="str">
        <f t="shared" si="11"/>
        <v>No</v>
      </c>
      <c r="L148" s="9">
        <v>4.5</v>
      </c>
      <c r="M148" s="9">
        <v>5</v>
      </c>
      <c r="N148" s="9">
        <f t="shared" si="12"/>
        <v>4.333333333333333</v>
      </c>
      <c r="O148" s="4">
        <v>21010</v>
      </c>
      <c r="P148" s="4">
        <f t="shared" si="13"/>
        <v>18.730602465295039</v>
      </c>
      <c r="Q148" s="18">
        <f t="shared" si="14"/>
        <v>6281990</v>
      </c>
      <c r="R148" s="18">
        <f>Table2[[#This Row],[actual_price]]-Table2[[#This Row],[discounted_price]]</f>
        <v>200</v>
      </c>
      <c r="S148" s="15" t="str" cm="1">
        <f t="array" ref="S148">_xlfn.IFS(H148&lt;200,"&lt;₹200",H148&lt;=500,"₹200-₹500",H148&gt;500,"&gt;₹500")</f>
        <v>₹200-₹500</v>
      </c>
      <c r="T148" t="s">
        <v>5965</v>
      </c>
      <c r="U148" t="s">
        <v>5969</v>
      </c>
      <c r="V148" t="s">
        <v>5970</v>
      </c>
    </row>
    <row r="149" spans="1:22" x14ac:dyDescent="0.25">
      <c r="A149" t="s">
        <v>7619</v>
      </c>
      <c r="B149" t="s">
        <v>7620</v>
      </c>
      <c r="C149" t="s">
        <v>13075</v>
      </c>
      <c r="D149" t="s">
        <v>13122</v>
      </c>
      <c r="E149" t="s">
        <v>13123</v>
      </c>
      <c r="F149" t="s">
        <v>13124</v>
      </c>
      <c r="G149" t="str">
        <f t="shared" si="10"/>
        <v>In-Ear</v>
      </c>
      <c r="H149" s="17">
        <v>399</v>
      </c>
      <c r="I149" s="17">
        <v>1290</v>
      </c>
      <c r="J149" s="8">
        <v>0.69</v>
      </c>
      <c r="K149" s="8" t="str">
        <f t="shared" si="11"/>
        <v>Yes</v>
      </c>
      <c r="L149" s="9">
        <v>4.2</v>
      </c>
      <c r="M149" s="9">
        <v>4</v>
      </c>
      <c r="N149" s="9">
        <f t="shared" si="12"/>
        <v>3.8343750000000005</v>
      </c>
      <c r="O149" s="4">
        <v>76042</v>
      </c>
      <c r="P149" s="4">
        <f t="shared" si="13"/>
        <v>18.715811531199652</v>
      </c>
      <c r="Q149" s="18">
        <f t="shared" si="14"/>
        <v>30340758</v>
      </c>
      <c r="R149" s="18">
        <f>Table2[[#This Row],[actual_price]]-Table2[[#This Row],[discounted_price]]</f>
        <v>891</v>
      </c>
      <c r="S149" s="15" t="str" cm="1">
        <f t="array" ref="S149">_xlfn.IFS(H149&lt;200,"&lt;₹200",H149&lt;=500,"₹200-₹500",H149&gt;500,"&gt;₹500")</f>
        <v>₹200-₹500</v>
      </c>
      <c r="T149" t="s">
        <v>7621</v>
      </c>
      <c r="U149" t="s">
        <v>7625</v>
      </c>
      <c r="V149" t="s">
        <v>7626</v>
      </c>
    </row>
    <row r="150" spans="1:22" x14ac:dyDescent="0.25">
      <c r="A150" t="s">
        <v>2831</v>
      </c>
      <c r="B150" t="s">
        <v>2832</v>
      </c>
      <c r="C150" t="s">
        <v>13075</v>
      </c>
      <c r="D150" t="s">
        <v>13091</v>
      </c>
      <c r="E150" t="s">
        <v>13093</v>
      </c>
      <c r="F150" t="s">
        <v>13094</v>
      </c>
      <c r="G150" t="str">
        <f t="shared" si="10"/>
        <v>SmartTelevisions</v>
      </c>
      <c r="H150" s="17">
        <v>14999</v>
      </c>
      <c r="I150" s="17">
        <v>14999</v>
      </c>
      <c r="J150" s="8">
        <v>0</v>
      </c>
      <c r="K150" s="8" t="str">
        <f t="shared" si="11"/>
        <v>No</v>
      </c>
      <c r="L150" s="9">
        <v>4.3</v>
      </c>
      <c r="M150" s="9">
        <v>4</v>
      </c>
      <c r="N150" s="9">
        <f t="shared" si="12"/>
        <v>4.2081632653061218</v>
      </c>
      <c r="O150" s="4">
        <v>27508</v>
      </c>
      <c r="P150" s="4">
        <f t="shared" si="13"/>
        <v>18.682034784569808</v>
      </c>
      <c r="Q150" s="18">
        <f t="shared" si="14"/>
        <v>412592492</v>
      </c>
      <c r="R150" s="18">
        <f>Table2[[#This Row],[actual_price]]-Table2[[#This Row],[discounted_price]]</f>
        <v>0</v>
      </c>
      <c r="S150" s="15" t="str" cm="1">
        <f t="array" ref="S150">_xlfn.IFS(H150&lt;200,"&lt;₹200",H150&lt;=500,"₹200-₹500",H150&gt;500,"&gt;₹500")</f>
        <v>&gt;₹500</v>
      </c>
      <c r="T150" t="s">
        <v>2833</v>
      </c>
      <c r="U150" t="s">
        <v>2837</v>
      </c>
      <c r="V150" t="s">
        <v>2838</v>
      </c>
    </row>
    <row r="151" spans="1:22" x14ac:dyDescent="0.25">
      <c r="A151" t="s">
        <v>4994</v>
      </c>
      <c r="B151" t="s">
        <v>4995</v>
      </c>
      <c r="C151" t="s">
        <v>13075</v>
      </c>
      <c r="D151" t="s">
        <v>13122</v>
      </c>
      <c r="E151" t="s">
        <v>13123</v>
      </c>
      <c r="F151" t="s">
        <v>13124</v>
      </c>
      <c r="G151" t="str">
        <f t="shared" si="10"/>
        <v>In-Ear</v>
      </c>
      <c r="H151" s="17">
        <v>329</v>
      </c>
      <c r="I151" s="17">
        <v>999</v>
      </c>
      <c r="J151" s="8">
        <v>0.67</v>
      </c>
      <c r="K151" s="8" t="str">
        <f t="shared" si="11"/>
        <v>Yes</v>
      </c>
      <c r="L151" s="9">
        <v>3.9</v>
      </c>
      <c r="M151" s="9">
        <v>4</v>
      </c>
      <c r="N151" s="9">
        <f t="shared" si="12"/>
        <v>3.8225806451612909</v>
      </c>
      <c r="O151" s="4">
        <v>77027</v>
      </c>
      <c r="P151" s="4">
        <f t="shared" si="13"/>
        <v>18.67960844113647</v>
      </c>
      <c r="Q151" s="18">
        <f t="shared" si="14"/>
        <v>25341883</v>
      </c>
      <c r="R151" s="18">
        <f>Table2[[#This Row],[actual_price]]-Table2[[#This Row],[discounted_price]]</f>
        <v>670</v>
      </c>
      <c r="S151" s="15" t="str" cm="1">
        <f t="array" ref="S151">_xlfn.IFS(H151&lt;200,"&lt;₹200",H151&lt;=500,"₹200-₹500",H151&gt;500,"&gt;₹500")</f>
        <v>₹200-₹500</v>
      </c>
      <c r="T151" t="s">
        <v>4996</v>
      </c>
      <c r="U151" t="s">
        <v>5000</v>
      </c>
      <c r="V151" t="s">
        <v>5001</v>
      </c>
    </row>
    <row r="152" spans="1:22" x14ac:dyDescent="0.25">
      <c r="A152" t="s">
        <v>5334</v>
      </c>
      <c r="B152" t="s">
        <v>5335</v>
      </c>
      <c r="C152" t="s">
        <v>13084</v>
      </c>
      <c r="D152" t="s">
        <v>13085</v>
      </c>
      <c r="E152" t="s">
        <v>13172</v>
      </c>
      <c r="F152" t="s">
        <v>13173</v>
      </c>
      <c r="G152" t="str">
        <f t="shared" si="10"/>
        <v>GamingMice</v>
      </c>
      <c r="H152" s="17">
        <v>399</v>
      </c>
      <c r="I152" s="17">
        <v>549</v>
      </c>
      <c r="J152" s="8">
        <v>0.27</v>
      </c>
      <c r="K152" s="8" t="str">
        <f t="shared" si="11"/>
        <v>No</v>
      </c>
      <c r="L152" s="9">
        <v>4.4000000000000004</v>
      </c>
      <c r="M152" s="9">
        <v>4</v>
      </c>
      <c r="N152" s="9">
        <f t="shared" si="12"/>
        <v>4.3833333333333329</v>
      </c>
      <c r="O152" s="4">
        <v>18139</v>
      </c>
      <c r="P152" s="4">
        <f t="shared" si="13"/>
        <v>18.667026755940533</v>
      </c>
      <c r="Q152" s="18">
        <f t="shared" si="14"/>
        <v>7237461</v>
      </c>
      <c r="R152" s="18">
        <f>Table2[[#This Row],[actual_price]]-Table2[[#This Row],[discounted_price]]</f>
        <v>150</v>
      </c>
      <c r="S152" s="15" t="str" cm="1">
        <f t="array" ref="S152">_xlfn.IFS(H152&lt;200,"&lt;₹200",H152&lt;=500,"₹200-₹500",H152&gt;500,"&gt;₹500")</f>
        <v>₹200-₹500</v>
      </c>
      <c r="T152" t="s">
        <v>5337</v>
      </c>
      <c r="U152" t="s">
        <v>5341</v>
      </c>
      <c r="V152" t="s">
        <v>5342</v>
      </c>
    </row>
    <row r="153" spans="1:22" x14ac:dyDescent="0.25">
      <c r="A153" t="s">
        <v>406</v>
      </c>
      <c r="B153" t="s">
        <v>407</v>
      </c>
      <c r="C153" t="s">
        <v>13075</v>
      </c>
      <c r="D153" t="s">
        <v>13091</v>
      </c>
      <c r="E153" t="s">
        <v>13093</v>
      </c>
      <c r="F153" t="s">
        <v>13094</v>
      </c>
      <c r="G153" t="str">
        <f t="shared" si="10"/>
        <v>SmartTelevisions</v>
      </c>
      <c r="H153" s="17">
        <v>19999</v>
      </c>
      <c r="I153" s="17">
        <v>34999</v>
      </c>
      <c r="J153" s="8">
        <v>0.43</v>
      </c>
      <c r="K153" s="8" t="str">
        <f t="shared" si="11"/>
        <v>No</v>
      </c>
      <c r="L153" s="9">
        <v>4.3</v>
      </c>
      <c r="M153" s="9">
        <v>4</v>
      </c>
      <c r="N153" s="9">
        <f t="shared" si="12"/>
        <v>4.2062499999999998</v>
      </c>
      <c r="O153" s="4">
        <v>27151</v>
      </c>
      <c r="P153" s="4">
        <f t="shared" si="13"/>
        <v>18.649678926295206</v>
      </c>
      <c r="Q153" s="18">
        <f t="shared" si="14"/>
        <v>542992849</v>
      </c>
      <c r="R153" s="18">
        <f>Table2[[#This Row],[actual_price]]-Table2[[#This Row],[discounted_price]]</f>
        <v>15000</v>
      </c>
      <c r="S153" s="15" t="str" cm="1">
        <f t="array" ref="S153">_xlfn.IFS(H153&lt;200,"&lt;₹200",H153&lt;=500,"₹200-₹500",H153&gt;500,"&gt;₹500")</f>
        <v>&gt;₹500</v>
      </c>
      <c r="T153" t="s">
        <v>408</v>
      </c>
      <c r="U153" t="s">
        <v>412</v>
      </c>
      <c r="V153" t="s">
        <v>13027</v>
      </c>
    </row>
    <row r="154" spans="1:22" x14ac:dyDescent="0.25">
      <c r="A154" t="s">
        <v>8895</v>
      </c>
      <c r="B154" t="s">
        <v>8896</v>
      </c>
      <c r="C154" t="s">
        <v>13156</v>
      </c>
      <c r="D154" t="s">
        <v>13247</v>
      </c>
      <c r="E154" t="s">
        <v>13254</v>
      </c>
      <c r="F154" t="s">
        <v>13255</v>
      </c>
      <c r="G154" t="str">
        <f t="shared" si="10"/>
        <v>Irons,Steamers&amp;Accessories</v>
      </c>
      <c r="H154" s="17">
        <v>1614</v>
      </c>
      <c r="I154" s="17">
        <v>1745</v>
      </c>
      <c r="J154" s="8">
        <v>0.08</v>
      </c>
      <c r="K154" s="8" t="str">
        <f t="shared" si="11"/>
        <v>No</v>
      </c>
      <c r="L154" s="9">
        <v>4.3</v>
      </c>
      <c r="M154" s="9">
        <v>4</v>
      </c>
      <c r="N154" s="9">
        <f t="shared" si="12"/>
        <v>4.0719298245614022</v>
      </c>
      <c r="O154" s="4">
        <v>37974</v>
      </c>
      <c r="P154" s="4">
        <f t="shared" si="13"/>
        <v>18.647393602216354</v>
      </c>
      <c r="Q154" s="18">
        <f t="shared" si="14"/>
        <v>61290036</v>
      </c>
      <c r="R154" s="18">
        <f>Table2[[#This Row],[actual_price]]-Table2[[#This Row],[discounted_price]]</f>
        <v>131</v>
      </c>
      <c r="S154" s="15" t="str" cm="1">
        <f t="array" ref="S154">_xlfn.IFS(H154&lt;200,"&lt;₹200",H154&lt;=500,"₹200-₹500",H154&gt;500,"&gt;₹500")</f>
        <v>&gt;₹500</v>
      </c>
      <c r="T154" t="s">
        <v>8898</v>
      </c>
      <c r="U154" t="s">
        <v>8902</v>
      </c>
      <c r="V154" t="s">
        <v>8903</v>
      </c>
    </row>
    <row r="155" spans="1:22" x14ac:dyDescent="0.25">
      <c r="A155" t="s">
        <v>8782</v>
      </c>
      <c r="B155" t="s">
        <v>8783</v>
      </c>
      <c r="C155" t="s">
        <v>13156</v>
      </c>
      <c r="D155" t="s">
        <v>13247</v>
      </c>
      <c r="E155" t="s">
        <v>13248</v>
      </c>
      <c r="F155" t="s">
        <v>13262</v>
      </c>
      <c r="G155" t="str">
        <f t="shared" si="10"/>
        <v>MixerGrinders</v>
      </c>
      <c r="H155" s="17">
        <v>1299</v>
      </c>
      <c r="I155" s="17">
        <v>3500</v>
      </c>
      <c r="J155" s="8">
        <v>0.63</v>
      </c>
      <c r="K155" s="8" t="str">
        <f t="shared" si="11"/>
        <v>Yes</v>
      </c>
      <c r="L155" s="9">
        <v>3.8</v>
      </c>
      <c r="M155" s="9">
        <v>4</v>
      </c>
      <c r="N155" s="9">
        <f t="shared" si="12"/>
        <v>4.0111111111111111</v>
      </c>
      <c r="O155" s="4">
        <v>44050</v>
      </c>
      <c r="P155" s="4">
        <f t="shared" si="13"/>
        <v>18.6274225956221</v>
      </c>
      <c r="Q155" s="18">
        <f t="shared" si="14"/>
        <v>57220950</v>
      </c>
      <c r="R155" s="18">
        <f>Table2[[#This Row],[actual_price]]-Table2[[#This Row],[discounted_price]]</f>
        <v>2201</v>
      </c>
      <c r="S155" s="15" t="str" cm="1">
        <f t="array" ref="S155">_xlfn.IFS(H155&lt;200,"&lt;₹200",H155&lt;=500,"₹200-₹500",H155&gt;500,"&gt;₹500")</f>
        <v>&gt;₹500</v>
      </c>
      <c r="T155" t="s">
        <v>8784</v>
      </c>
      <c r="U155" t="s">
        <v>8788</v>
      </c>
      <c r="V155" t="s">
        <v>8789</v>
      </c>
    </row>
    <row r="156" spans="1:22" x14ac:dyDescent="0.25">
      <c r="A156" t="s">
        <v>9653</v>
      </c>
      <c r="B156" t="s">
        <v>9654</v>
      </c>
      <c r="C156" t="s">
        <v>13156</v>
      </c>
      <c r="D156" t="s">
        <v>13247</v>
      </c>
      <c r="E156" t="s">
        <v>13248</v>
      </c>
      <c r="F156" t="s">
        <v>13262</v>
      </c>
      <c r="G156" t="str">
        <f t="shared" si="10"/>
        <v>MixerGrinders</v>
      </c>
      <c r="H156" s="17">
        <v>3249</v>
      </c>
      <c r="I156" s="17">
        <v>6295</v>
      </c>
      <c r="J156" s="8">
        <v>0.48</v>
      </c>
      <c r="K156" s="8" t="str">
        <f t="shared" si="11"/>
        <v>No</v>
      </c>
      <c r="L156" s="9">
        <v>3.9</v>
      </c>
      <c r="M156" s="9">
        <v>4</v>
      </c>
      <c r="N156" s="9">
        <f t="shared" si="12"/>
        <v>4.0192307692307692</v>
      </c>
      <c r="O156" s="4">
        <v>43070</v>
      </c>
      <c r="P156" s="4">
        <f t="shared" si="13"/>
        <v>18.625858761853415</v>
      </c>
      <c r="Q156" s="18">
        <f t="shared" si="14"/>
        <v>139934430</v>
      </c>
      <c r="R156" s="18">
        <f>Table2[[#This Row],[actual_price]]-Table2[[#This Row],[discounted_price]]</f>
        <v>3046</v>
      </c>
      <c r="S156" s="15" t="str" cm="1">
        <f t="array" ref="S156">_xlfn.IFS(H156&lt;200,"&lt;₹200",H156&lt;=500,"₹200-₹500",H156&gt;500,"&gt;₹500")</f>
        <v>&gt;₹500</v>
      </c>
      <c r="T156" t="s">
        <v>9655</v>
      </c>
      <c r="U156" t="s">
        <v>9659</v>
      </c>
      <c r="V156" t="s">
        <v>9660</v>
      </c>
    </row>
    <row r="157" spans="1:22" x14ac:dyDescent="0.25">
      <c r="A157" t="s">
        <v>86</v>
      </c>
      <c r="B157" t="s">
        <v>87</v>
      </c>
      <c r="C157" t="s">
        <v>13084</v>
      </c>
      <c r="D157" t="s">
        <v>13085</v>
      </c>
      <c r="E157" t="s">
        <v>13086</v>
      </c>
      <c r="F157" t="s">
        <v>13087</v>
      </c>
      <c r="G157" t="str">
        <f t="shared" si="10"/>
        <v>Cables</v>
      </c>
      <c r="H157" s="17">
        <v>229</v>
      </c>
      <c r="I157" s="17">
        <v>299</v>
      </c>
      <c r="J157" s="8">
        <v>0.23</v>
      </c>
      <c r="K157" s="8" t="str">
        <f t="shared" si="11"/>
        <v>No</v>
      </c>
      <c r="L157" s="9">
        <v>4.3</v>
      </c>
      <c r="M157" s="9">
        <v>4</v>
      </c>
      <c r="N157" s="9">
        <f t="shared" si="12"/>
        <v>4.1534883720930242</v>
      </c>
      <c r="O157" s="4">
        <v>30411</v>
      </c>
      <c r="P157" s="4">
        <f t="shared" si="13"/>
        <v>18.620275203537407</v>
      </c>
      <c r="Q157" s="18">
        <f t="shared" si="14"/>
        <v>6964119</v>
      </c>
      <c r="R157" s="18">
        <f>Table2[[#This Row],[actual_price]]-Table2[[#This Row],[discounted_price]]</f>
        <v>70</v>
      </c>
      <c r="S157" s="15" t="str" cm="1">
        <f t="array" ref="S157">_xlfn.IFS(H157&lt;200,"&lt;₹200",H157&lt;=500,"₹200-₹500",H157&gt;500,"&gt;₹500")</f>
        <v>₹200-₹500</v>
      </c>
      <c r="T157" t="s">
        <v>88</v>
      </c>
      <c r="U157" t="s">
        <v>92</v>
      </c>
      <c r="V157" t="s">
        <v>93</v>
      </c>
    </row>
    <row r="158" spans="1:22" x14ac:dyDescent="0.25">
      <c r="A158" t="s">
        <v>1372</v>
      </c>
      <c r="B158" t="s">
        <v>1373</v>
      </c>
      <c r="C158" t="s">
        <v>13084</v>
      </c>
      <c r="D158" t="s">
        <v>13085</v>
      </c>
      <c r="E158" t="s">
        <v>13086</v>
      </c>
      <c r="F158" t="s">
        <v>13087</v>
      </c>
      <c r="G158" t="str">
        <f t="shared" si="10"/>
        <v>Cables</v>
      </c>
      <c r="H158" s="17">
        <v>499</v>
      </c>
      <c r="I158" s="17">
        <v>1299</v>
      </c>
      <c r="J158" s="8">
        <v>0.62</v>
      </c>
      <c r="K158" s="8" t="str">
        <f t="shared" si="11"/>
        <v>Yes</v>
      </c>
      <c r="L158" s="9">
        <v>4.3</v>
      </c>
      <c r="M158" s="9">
        <v>4</v>
      </c>
      <c r="N158" s="9">
        <f t="shared" si="12"/>
        <v>4.1526315789473696</v>
      </c>
      <c r="O158" s="4">
        <v>30411</v>
      </c>
      <c r="P158" s="4">
        <f t="shared" si="13"/>
        <v>18.616434161325326</v>
      </c>
      <c r="Q158" s="18">
        <f t="shared" si="14"/>
        <v>15175089</v>
      </c>
      <c r="R158" s="18">
        <f>Table2[[#This Row],[actual_price]]-Table2[[#This Row],[discounted_price]]</f>
        <v>800</v>
      </c>
      <c r="S158" s="15" t="str" cm="1">
        <f t="array" ref="S158">_xlfn.IFS(H158&lt;200,"&lt;₹200",H158&lt;=500,"₹200-₹500",H158&gt;500,"&gt;₹500")</f>
        <v>₹200-₹500</v>
      </c>
      <c r="T158" t="s">
        <v>1374</v>
      </c>
      <c r="U158" t="s">
        <v>92</v>
      </c>
      <c r="V158" t="s">
        <v>93</v>
      </c>
    </row>
    <row r="159" spans="1:22" x14ac:dyDescent="0.25">
      <c r="A159" t="s">
        <v>1671</v>
      </c>
      <c r="B159" t="s">
        <v>1672</v>
      </c>
      <c r="C159" t="s">
        <v>13075</v>
      </c>
      <c r="D159" t="s">
        <v>13091</v>
      </c>
      <c r="E159" t="s">
        <v>13092</v>
      </c>
      <c r="F159" t="s">
        <v>13087</v>
      </c>
      <c r="G159" t="str">
        <f t="shared" si="10"/>
        <v>Cables</v>
      </c>
      <c r="H159" s="17">
        <v>486</v>
      </c>
      <c r="I159" s="17">
        <v>1999</v>
      </c>
      <c r="J159" s="8">
        <v>0.76</v>
      </c>
      <c r="K159" s="8" t="str">
        <f t="shared" si="11"/>
        <v>Yes</v>
      </c>
      <c r="L159" s="9">
        <v>4.2</v>
      </c>
      <c r="M159" s="9">
        <v>4</v>
      </c>
      <c r="N159" s="9">
        <f t="shared" si="12"/>
        <v>4.1517647058823544</v>
      </c>
      <c r="O159" s="4">
        <v>30023</v>
      </c>
      <c r="P159" s="4">
        <f t="shared" si="13"/>
        <v>18.589395903421579</v>
      </c>
      <c r="Q159" s="18">
        <f t="shared" si="14"/>
        <v>14591178</v>
      </c>
      <c r="R159" s="18">
        <f>Table2[[#This Row],[actual_price]]-Table2[[#This Row],[discounted_price]]</f>
        <v>1513</v>
      </c>
      <c r="S159" s="15" t="str" cm="1">
        <f t="array" ref="S159">_xlfn.IFS(H159&lt;200,"&lt;₹200",H159&lt;=500,"₹200-₹500",H159&gt;500,"&gt;₹500")</f>
        <v>₹200-₹500</v>
      </c>
      <c r="T159" t="s">
        <v>1673</v>
      </c>
      <c r="U159" t="s">
        <v>1338</v>
      </c>
      <c r="V159" t="s">
        <v>1339</v>
      </c>
    </row>
    <row r="160" spans="1:22" x14ac:dyDescent="0.25">
      <c r="A160" t="s">
        <v>1331</v>
      </c>
      <c r="B160" t="s">
        <v>1332</v>
      </c>
      <c r="C160" t="s">
        <v>13075</v>
      </c>
      <c r="D160" t="s">
        <v>13091</v>
      </c>
      <c r="E160" t="s">
        <v>13092</v>
      </c>
      <c r="F160" t="s">
        <v>13087</v>
      </c>
      <c r="G160" t="str">
        <f t="shared" si="10"/>
        <v>Cables</v>
      </c>
      <c r="H160" s="17">
        <v>416</v>
      </c>
      <c r="I160" s="17">
        <v>599</v>
      </c>
      <c r="J160" s="8">
        <v>0.31</v>
      </c>
      <c r="K160" s="8" t="str">
        <f t="shared" si="11"/>
        <v>No</v>
      </c>
      <c r="L160" s="9">
        <v>4.2</v>
      </c>
      <c r="M160" s="9">
        <v>4</v>
      </c>
      <c r="N160" s="9">
        <f t="shared" si="12"/>
        <v>4.1514792899408297</v>
      </c>
      <c r="O160" s="4">
        <v>30023</v>
      </c>
      <c r="P160" s="4">
        <f t="shared" si="13"/>
        <v>18.58811796251933</v>
      </c>
      <c r="Q160" s="18">
        <f t="shared" si="14"/>
        <v>12489568</v>
      </c>
      <c r="R160" s="18">
        <f>Table2[[#This Row],[actual_price]]-Table2[[#This Row],[discounted_price]]</f>
        <v>183</v>
      </c>
      <c r="S160" s="15" t="str" cm="1">
        <f t="array" ref="S160">_xlfn.IFS(H160&lt;200,"&lt;₹200",H160&lt;=500,"₹200-₹500",H160&gt;500,"&gt;₹500")</f>
        <v>₹200-₹500</v>
      </c>
      <c r="T160" t="s">
        <v>1334</v>
      </c>
      <c r="U160" t="s">
        <v>1338</v>
      </c>
      <c r="V160" t="s">
        <v>1339</v>
      </c>
    </row>
    <row r="161" spans="1:22" x14ac:dyDescent="0.25">
      <c r="A161" t="s">
        <v>9714</v>
      </c>
      <c r="B161" t="s">
        <v>9715</v>
      </c>
      <c r="C161" t="s">
        <v>13156</v>
      </c>
      <c r="D161" t="s">
        <v>13247</v>
      </c>
      <c r="E161" t="s">
        <v>13254</v>
      </c>
      <c r="F161" t="s">
        <v>13255</v>
      </c>
      <c r="G161" t="str">
        <f t="shared" si="10"/>
        <v>Irons,Steamers&amp;Accessories</v>
      </c>
      <c r="H161" s="17">
        <v>616</v>
      </c>
      <c r="I161" s="17">
        <v>1190</v>
      </c>
      <c r="J161" s="8">
        <v>0.48</v>
      </c>
      <c r="K161" s="8" t="str">
        <f t="shared" si="11"/>
        <v>No</v>
      </c>
      <c r="L161" s="9">
        <v>4.0999999999999996</v>
      </c>
      <c r="M161" s="9">
        <v>4</v>
      </c>
      <c r="N161" s="9">
        <f t="shared" si="12"/>
        <v>4.0678571428571413</v>
      </c>
      <c r="O161" s="4">
        <v>37126</v>
      </c>
      <c r="P161" s="4">
        <f t="shared" si="13"/>
        <v>18.588845529632476</v>
      </c>
      <c r="Q161" s="18">
        <f t="shared" si="14"/>
        <v>22869616</v>
      </c>
      <c r="R161" s="18">
        <f>Table2[[#This Row],[actual_price]]-Table2[[#This Row],[discounted_price]]</f>
        <v>574</v>
      </c>
      <c r="S161" s="15" t="str" cm="1">
        <f t="array" ref="S161">_xlfn.IFS(H161&lt;200,"&lt;₹200",H161&lt;=500,"₹200-₹500",H161&gt;500,"&gt;₹500")</f>
        <v>&gt;₹500</v>
      </c>
      <c r="T161" t="s">
        <v>9716</v>
      </c>
      <c r="U161" t="s">
        <v>9720</v>
      </c>
      <c r="V161" t="s">
        <v>9721</v>
      </c>
    </row>
    <row r="162" spans="1:22" x14ac:dyDescent="0.25">
      <c r="A162" t="s">
        <v>8842</v>
      </c>
      <c r="B162" t="s">
        <v>8843</v>
      </c>
      <c r="C162" t="s">
        <v>13156</v>
      </c>
      <c r="D162" t="s">
        <v>13250</v>
      </c>
      <c r="E162" t="s">
        <v>13263</v>
      </c>
      <c r="F162" t="s">
        <v>13266</v>
      </c>
      <c r="G162" t="str">
        <f t="shared" si="10"/>
        <v>ImmersionRods</v>
      </c>
      <c r="H162" s="17">
        <v>539</v>
      </c>
      <c r="I162" s="17">
        <v>720</v>
      </c>
      <c r="J162" s="8">
        <v>0.25</v>
      </c>
      <c r="K162" s="8" t="str">
        <f t="shared" si="11"/>
        <v>No</v>
      </c>
      <c r="L162" s="9">
        <v>4.0999999999999996</v>
      </c>
      <c r="M162" s="9">
        <v>4</v>
      </c>
      <c r="N162" s="9">
        <f t="shared" si="12"/>
        <v>4.0777777777777784</v>
      </c>
      <c r="O162" s="4">
        <v>36017</v>
      </c>
      <c r="P162" s="4">
        <f t="shared" si="13"/>
        <v>18.580474343360038</v>
      </c>
      <c r="Q162" s="18">
        <f t="shared" si="14"/>
        <v>19413163</v>
      </c>
      <c r="R162" s="18">
        <f>Table2[[#This Row],[actual_price]]-Table2[[#This Row],[discounted_price]]</f>
        <v>181</v>
      </c>
      <c r="S162" s="15" t="str" cm="1">
        <f t="array" ref="S162">_xlfn.IFS(H162&lt;200,"&lt;₹200",H162&lt;=500,"₹200-₹500",H162&gt;500,"&gt;₹500")</f>
        <v>&gt;₹500</v>
      </c>
      <c r="T162" t="s">
        <v>8845</v>
      </c>
      <c r="U162" t="s">
        <v>8849</v>
      </c>
      <c r="V162" t="s">
        <v>8850</v>
      </c>
    </row>
    <row r="163" spans="1:22" x14ac:dyDescent="0.25">
      <c r="A163" t="s">
        <v>8802</v>
      </c>
      <c r="B163" t="s">
        <v>8803</v>
      </c>
      <c r="C163" t="s">
        <v>13156</v>
      </c>
      <c r="D163" t="s">
        <v>13247</v>
      </c>
      <c r="E163" t="s">
        <v>13248</v>
      </c>
      <c r="F163" t="s">
        <v>13262</v>
      </c>
      <c r="G163" t="str">
        <f t="shared" si="10"/>
        <v>MixerGrinders</v>
      </c>
      <c r="H163" s="17">
        <v>1999</v>
      </c>
      <c r="I163" s="17">
        <v>3210</v>
      </c>
      <c r="J163" s="8">
        <v>0.38</v>
      </c>
      <c r="K163" s="8" t="str">
        <f t="shared" si="11"/>
        <v>No</v>
      </c>
      <c r="L163" s="9">
        <v>4.2</v>
      </c>
      <c r="M163" s="9">
        <v>4</v>
      </c>
      <c r="N163" s="9">
        <f t="shared" si="12"/>
        <v>4.024</v>
      </c>
      <c r="O163" s="4">
        <v>41349</v>
      </c>
      <c r="P163" s="4">
        <f t="shared" si="13"/>
        <v>18.576697467887588</v>
      </c>
      <c r="Q163" s="18">
        <f t="shared" si="14"/>
        <v>82656651</v>
      </c>
      <c r="R163" s="18">
        <f>Table2[[#This Row],[actual_price]]-Table2[[#This Row],[discounted_price]]</f>
        <v>1211</v>
      </c>
      <c r="S163" s="15" t="str" cm="1">
        <f t="array" ref="S163">_xlfn.IFS(H163&lt;200,"&lt;₹200",H163&lt;=500,"₹200-₹500",H163&gt;500,"&gt;₹500")</f>
        <v>&gt;₹500</v>
      </c>
      <c r="T163" t="s">
        <v>8804</v>
      </c>
      <c r="U163" t="s">
        <v>8808</v>
      </c>
      <c r="V163" t="s">
        <v>8809</v>
      </c>
    </row>
    <row r="164" spans="1:22" x14ac:dyDescent="0.25">
      <c r="A164" t="s">
        <v>6669</v>
      </c>
      <c r="B164" t="s">
        <v>6670</v>
      </c>
      <c r="C164" t="s">
        <v>13075</v>
      </c>
      <c r="D164" t="s">
        <v>13098</v>
      </c>
      <c r="E164" t="s">
        <v>13108</v>
      </c>
      <c r="F164" t="s">
        <v>13181</v>
      </c>
      <c r="G164" t="str">
        <f t="shared" si="10"/>
        <v>BluetoothSpeakers</v>
      </c>
      <c r="H164" s="17">
        <v>1799</v>
      </c>
      <c r="I164" s="17">
        <v>4990</v>
      </c>
      <c r="J164" s="8">
        <v>0.64</v>
      </c>
      <c r="K164" s="8" t="str">
        <f t="shared" si="11"/>
        <v>Yes</v>
      </c>
      <c r="L164" s="9">
        <v>4.2</v>
      </c>
      <c r="M164" s="9">
        <v>4</v>
      </c>
      <c r="N164" s="9">
        <f t="shared" si="12"/>
        <v>4.0249999999999995</v>
      </c>
      <c r="O164" s="4">
        <v>41226</v>
      </c>
      <c r="P164" s="4">
        <f t="shared" si="13"/>
        <v>18.576106476439993</v>
      </c>
      <c r="Q164" s="18">
        <f t="shared" si="14"/>
        <v>74165574</v>
      </c>
      <c r="R164" s="18">
        <f>Table2[[#This Row],[actual_price]]-Table2[[#This Row],[discounted_price]]</f>
        <v>3191</v>
      </c>
      <c r="S164" s="15" t="str" cm="1">
        <f t="array" ref="S164">_xlfn.IFS(H164&lt;200,"&lt;₹200",H164&lt;=500,"₹200-₹500",H164&gt;500,"&gt;₹500")</f>
        <v>&gt;₹500</v>
      </c>
      <c r="T164" t="s">
        <v>6671</v>
      </c>
      <c r="U164" t="s">
        <v>6675</v>
      </c>
      <c r="V164" t="s">
        <v>6676</v>
      </c>
    </row>
    <row r="165" spans="1:22" x14ac:dyDescent="0.25">
      <c r="A165" t="s">
        <v>596</v>
      </c>
      <c r="B165" t="s">
        <v>597</v>
      </c>
      <c r="C165" t="s">
        <v>13084</v>
      </c>
      <c r="D165" t="s">
        <v>13085</v>
      </c>
      <c r="E165" t="s">
        <v>13086</v>
      </c>
      <c r="F165" t="s">
        <v>13087</v>
      </c>
      <c r="G165" t="str">
        <f t="shared" si="10"/>
        <v>Cables</v>
      </c>
      <c r="H165" s="17">
        <v>329</v>
      </c>
      <c r="I165" s="17">
        <v>845</v>
      </c>
      <c r="J165" s="8">
        <v>0.61</v>
      </c>
      <c r="K165" s="8" t="str">
        <f t="shared" si="11"/>
        <v>Yes</v>
      </c>
      <c r="L165" s="9">
        <v>4.2</v>
      </c>
      <c r="M165" s="9">
        <v>4</v>
      </c>
      <c r="N165" s="9">
        <f t="shared" si="12"/>
        <v>4.1511904761904779</v>
      </c>
      <c r="O165" s="4">
        <v>29746</v>
      </c>
      <c r="P165" s="4">
        <f t="shared" si="13"/>
        <v>18.570114697424717</v>
      </c>
      <c r="Q165" s="18">
        <f t="shared" si="14"/>
        <v>9786434</v>
      </c>
      <c r="R165" s="18">
        <f>Table2[[#This Row],[actual_price]]-Table2[[#This Row],[discounted_price]]</f>
        <v>516</v>
      </c>
      <c r="S165" s="15" t="str" cm="1">
        <f t="array" ref="S165">_xlfn.IFS(H165&lt;200,"&lt;₹200",H165&lt;=500,"₹200-₹500",H165&gt;500,"&gt;₹500")</f>
        <v>₹200-₹500</v>
      </c>
      <c r="T165" t="s">
        <v>598</v>
      </c>
      <c r="U165" t="s">
        <v>602</v>
      </c>
      <c r="V165" t="s">
        <v>603</v>
      </c>
    </row>
    <row r="166" spans="1:22" x14ac:dyDescent="0.25">
      <c r="A166" t="s">
        <v>2186</v>
      </c>
      <c r="B166" t="s">
        <v>2187</v>
      </c>
      <c r="C166" t="s">
        <v>13084</v>
      </c>
      <c r="D166" t="s">
        <v>13085</v>
      </c>
      <c r="E166" t="s">
        <v>13086</v>
      </c>
      <c r="F166" t="s">
        <v>13087</v>
      </c>
      <c r="G166" t="str">
        <f t="shared" si="10"/>
        <v>Cables</v>
      </c>
      <c r="H166" s="17">
        <v>549</v>
      </c>
      <c r="I166" s="17">
        <v>995</v>
      </c>
      <c r="J166" s="8">
        <v>0.45</v>
      </c>
      <c r="K166" s="8" t="str">
        <f t="shared" si="11"/>
        <v>No</v>
      </c>
      <c r="L166" s="9">
        <v>4.2</v>
      </c>
      <c r="M166" s="9">
        <v>4</v>
      </c>
      <c r="N166" s="9">
        <f t="shared" si="12"/>
        <v>4.1508982035928161</v>
      </c>
      <c r="O166" s="4">
        <v>29746</v>
      </c>
      <c r="P166" s="4">
        <f t="shared" si="13"/>
        <v>18.56880723256792</v>
      </c>
      <c r="Q166" s="18">
        <f t="shared" si="14"/>
        <v>16330554</v>
      </c>
      <c r="R166" s="18">
        <f>Table2[[#This Row],[actual_price]]-Table2[[#This Row],[discounted_price]]</f>
        <v>446</v>
      </c>
      <c r="S166" s="15" t="str" cm="1">
        <f t="array" ref="S166">_xlfn.IFS(H166&lt;200,"&lt;₹200",H166&lt;=500,"₹200-₹500",H166&gt;500,"&gt;₹500")</f>
        <v>&gt;₹500</v>
      </c>
      <c r="T166" t="s">
        <v>2188</v>
      </c>
      <c r="U166" t="s">
        <v>602</v>
      </c>
      <c r="V166" t="s">
        <v>603</v>
      </c>
    </row>
    <row r="167" spans="1:22" x14ac:dyDescent="0.25">
      <c r="A167" t="s">
        <v>7774</v>
      </c>
      <c r="B167" t="s">
        <v>7775</v>
      </c>
      <c r="C167" t="s">
        <v>13075</v>
      </c>
      <c r="D167" t="s">
        <v>13122</v>
      </c>
      <c r="E167" t="s">
        <v>13123</v>
      </c>
      <c r="F167" t="s">
        <v>13124</v>
      </c>
      <c r="G167" t="str">
        <f t="shared" si="10"/>
        <v>In-Ear</v>
      </c>
      <c r="H167" s="17">
        <v>1679</v>
      </c>
      <c r="I167" s="17">
        <v>1999</v>
      </c>
      <c r="J167" s="8">
        <v>0.16</v>
      </c>
      <c r="K167" s="8" t="str">
        <f t="shared" si="11"/>
        <v>No</v>
      </c>
      <c r="L167" s="9">
        <v>4.0999999999999996</v>
      </c>
      <c r="M167" s="9">
        <v>4</v>
      </c>
      <c r="N167" s="9">
        <f t="shared" si="12"/>
        <v>3.8200000000000003</v>
      </c>
      <c r="O167" s="4">
        <v>72563</v>
      </c>
      <c r="P167" s="4">
        <f t="shared" si="13"/>
        <v>18.567955039976628</v>
      </c>
      <c r="Q167" s="18">
        <f t="shared" si="14"/>
        <v>121833277</v>
      </c>
      <c r="R167" s="18">
        <f>Table2[[#This Row],[actual_price]]-Table2[[#This Row],[discounted_price]]</f>
        <v>320</v>
      </c>
      <c r="S167" s="15" t="str" cm="1">
        <f t="array" ref="S167">_xlfn.IFS(H167&lt;200,"&lt;₹200",H167&lt;=500,"₹200-₹500",H167&gt;500,"&gt;₹500")</f>
        <v>&gt;₹500</v>
      </c>
      <c r="T167" t="s">
        <v>7776</v>
      </c>
      <c r="U167" t="s">
        <v>7780</v>
      </c>
      <c r="V167" t="s">
        <v>7781</v>
      </c>
    </row>
    <row r="168" spans="1:22" x14ac:dyDescent="0.25">
      <c r="A168" t="s">
        <v>8327</v>
      </c>
      <c r="B168" t="s">
        <v>8328</v>
      </c>
      <c r="C168" t="s">
        <v>13084</v>
      </c>
      <c r="D168" t="s">
        <v>13085</v>
      </c>
      <c r="E168" t="s">
        <v>13136</v>
      </c>
      <c r="F168" t="s">
        <v>13199</v>
      </c>
      <c r="G168" t="str">
        <f t="shared" si="10"/>
        <v>Bags&amp;Sleeves</v>
      </c>
      <c r="H168" s="17">
        <v>249</v>
      </c>
      <c r="I168" s="17">
        <v>499</v>
      </c>
      <c r="J168" s="8">
        <v>0.5</v>
      </c>
      <c r="K168" s="8" t="str">
        <f t="shared" si="11"/>
        <v>Yes</v>
      </c>
      <c r="L168" s="9">
        <v>4.2</v>
      </c>
      <c r="M168" s="9">
        <v>4</v>
      </c>
      <c r="N168" s="9">
        <f t="shared" si="12"/>
        <v>4.25</v>
      </c>
      <c r="O168" s="4">
        <v>22860</v>
      </c>
      <c r="P168" s="4">
        <f t="shared" si="13"/>
        <v>18.526154700523453</v>
      </c>
      <c r="Q168" s="18">
        <f t="shared" si="14"/>
        <v>5692140</v>
      </c>
      <c r="R168" s="18">
        <f>Table2[[#This Row],[actual_price]]-Table2[[#This Row],[discounted_price]]</f>
        <v>250</v>
      </c>
      <c r="S168" s="15" t="str" cm="1">
        <f t="array" ref="S168">_xlfn.IFS(H168&lt;200,"&lt;₹200",H168&lt;=500,"₹200-₹500",H168&gt;500,"&gt;₹500")</f>
        <v>₹200-₹500</v>
      </c>
      <c r="T168" t="s">
        <v>8329</v>
      </c>
      <c r="U168" t="s">
        <v>8333</v>
      </c>
      <c r="V168" t="s">
        <v>8334</v>
      </c>
    </row>
    <row r="169" spans="1:22" x14ac:dyDescent="0.25">
      <c r="A169" t="s">
        <v>6148</v>
      </c>
      <c r="B169" t="s">
        <v>6149</v>
      </c>
      <c r="C169" t="s">
        <v>13075</v>
      </c>
      <c r="D169" t="s">
        <v>13111</v>
      </c>
      <c r="E169" t="s">
        <v>13112</v>
      </c>
      <c r="F169" t="s">
        <v>13112</v>
      </c>
      <c r="G169" t="str">
        <f t="shared" si="10"/>
        <v>SmartWatches</v>
      </c>
      <c r="H169" s="17">
        <v>2499</v>
      </c>
      <c r="I169" s="17">
        <v>9999</v>
      </c>
      <c r="J169" s="8">
        <v>0.75</v>
      </c>
      <c r="K169" s="8" t="str">
        <f t="shared" si="11"/>
        <v>Yes</v>
      </c>
      <c r="L169" s="9">
        <v>4.0999999999999996</v>
      </c>
      <c r="M169" s="9">
        <v>4</v>
      </c>
      <c r="N169" s="9">
        <f t="shared" si="12"/>
        <v>4.003508771929825</v>
      </c>
      <c r="O169" s="4">
        <v>42139</v>
      </c>
      <c r="P169" s="4">
        <f t="shared" si="13"/>
        <v>18.515005123443668</v>
      </c>
      <c r="Q169" s="18">
        <f t="shared" si="14"/>
        <v>105305361</v>
      </c>
      <c r="R169" s="18">
        <f>Table2[[#This Row],[actual_price]]-Table2[[#This Row],[discounted_price]]</f>
        <v>7500</v>
      </c>
      <c r="S169" s="15" t="str" cm="1">
        <f t="array" ref="S169">_xlfn.IFS(H169&lt;200,"&lt;₹200",H169&lt;=500,"₹200-₹500",H169&gt;500,"&gt;₹500")</f>
        <v>&gt;₹500</v>
      </c>
      <c r="T169" t="s">
        <v>6150</v>
      </c>
      <c r="U169" t="s">
        <v>6154</v>
      </c>
      <c r="V169" t="s">
        <v>6155</v>
      </c>
    </row>
    <row r="170" spans="1:22" x14ac:dyDescent="0.25">
      <c r="A170" t="s">
        <v>3358</v>
      </c>
      <c r="B170" t="s">
        <v>3359</v>
      </c>
      <c r="C170" t="s">
        <v>13075</v>
      </c>
      <c r="D170" t="s">
        <v>13113</v>
      </c>
      <c r="E170" t="s">
        <v>13117</v>
      </c>
      <c r="F170" t="s">
        <v>13118</v>
      </c>
      <c r="G170" t="str">
        <f t="shared" si="10"/>
        <v>Smartphones</v>
      </c>
      <c r="H170" s="17">
        <v>15490</v>
      </c>
      <c r="I170" s="17">
        <v>20990</v>
      </c>
      <c r="J170" s="8">
        <v>0.26</v>
      </c>
      <c r="K170" s="8" t="str">
        <f t="shared" si="11"/>
        <v>No</v>
      </c>
      <c r="L170" s="9">
        <v>4.2</v>
      </c>
      <c r="M170" s="9">
        <v>4</v>
      </c>
      <c r="N170" s="9">
        <f t="shared" si="12"/>
        <v>4.0982758620689657</v>
      </c>
      <c r="O170" s="4">
        <v>32916</v>
      </c>
      <c r="P170" s="4">
        <f t="shared" si="13"/>
        <v>18.513634359049927</v>
      </c>
      <c r="Q170" s="18">
        <f t="shared" si="14"/>
        <v>509868840</v>
      </c>
      <c r="R170" s="18">
        <f>Table2[[#This Row],[actual_price]]-Table2[[#This Row],[discounted_price]]</f>
        <v>5500</v>
      </c>
      <c r="S170" s="15" t="str" cm="1">
        <f t="array" ref="S170">_xlfn.IFS(H170&lt;200,"&lt;₹200",H170&lt;=500,"₹200-₹500",H170&gt;500,"&gt;₹500")</f>
        <v>&gt;₹500</v>
      </c>
      <c r="T170" t="s">
        <v>3360</v>
      </c>
      <c r="U170" t="s">
        <v>3364</v>
      </c>
      <c r="V170" t="s">
        <v>3365</v>
      </c>
    </row>
    <row r="171" spans="1:22" x14ac:dyDescent="0.25">
      <c r="A171" t="s">
        <v>6625</v>
      </c>
      <c r="B171" t="s">
        <v>6626</v>
      </c>
      <c r="C171" t="s">
        <v>13084</v>
      </c>
      <c r="D171" t="s">
        <v>13085</v>
      </c>
      <c r="E171" t="s">
        <v>13141</v>
      </c>
      <c r="F171" t="s">
        <v>13142</v>
      </c>
      <c r="G171" t="str">
        <f t="shared" si="10"/>
        <v>Mice</v>
      </c>
      <c r="H171" s="17">
        <v>899</v>
      </c>
      <c r="I171" s="17">
        <v>1499</v>
      </c>
      <c r="J171" s="8">
        <v>0.4</v>
      </c>
      <c r="K171" s="8" t="str">
        <f t="shared" si="11"/>
        <v>No</v>
      </c>
      <c r="L171" s="9">
        <v>4.2</v>
      </c>
      <c r="M171" s="9">
        <v>4</v>
      </c>
      <c r="N171" s="9">
        <f t="shared" si="12"/>
        <v>4.2411764705882353</v>
      </c>
      <c r="O171" s="4">
        <v>23174</v>
      </c>
      <c r="P171" s="4">
        <f t="shared" si="13"/>
        <v>18.512819026886596</v>
      </c>
      <c r="Q171" s="18">
        <f t="shared" si="14"/>
        <v>20833426</v>
      </c>
      <c r="R171" s="18">
        <f>Table2[[#This Row],[actual_price]]-Table2[[#This Row],[discounted_price]]</f>
        <v>600</v>
      </c>
      <c r="S171" s="15" t="str" cm="1">
        <f t="array" ref="S171">_xlfn.IFS(H171&lt;200,"&lt;₹200",H171&lt;=500,"₹200-₹500",H171&gt;500,"&gt;₹500")</f>
        <v>&gt;₹500</v>
      </c>
      <c r="T171" t="s">
        <v>6627</v>
      </c>
      <c r="U171" t="s">
        <v>6631</v>
      </c>
      <c r="V171" t="s">
        <v>6632</v>
      </c>
    </row>
    <row r="172" spans="1:22" x14ac:dyDescent="0.25">
      <c r="A172" t="s">
        <v>3149</v>
      </c>
      <c r="B172" t="s">
        <v>3150</v>
      </c>
      <c r="C172" t="s">
        <v>13075</v>
      </c>
      <c r="D172" t="s">
        <v>13113</v>
      </c>
      <c r="E172" t="s">
        <v>13114</v>
      </c>
      <c r="F172" t="s">
        <v>13125</v>
      </c>
      <c r="G172" t="str">
        <f t="shared" si="10"/>
        <v>AutomobileAccessories</v>
      </c>
      <c r="H172" s="17">
        <v>349</v>
      </c>
      <c r="I172" s="17">
        <v>999</v>
      </c>
      <c r="J172" s="8">
        <v>0.65</v>
      </c>
      <c r="K172" s="8" t="str">
        <f t="shared" si="11"/>
        <v>Yes</v>
      </c>
      <c r="L172" s="9">
        <v>3.9</v>
      </c>
      <c r="M172" s="9">
        <v>4</v>
      </c>
      <c r="N172" s="9">
        <f t="shared" si="12"/>
        <v>3.9666666666666668</v>
      </c>
      <c r="O172" s="4">
        <v>46399</v>
      </c>
      <c r="P172" s="4">
        <f t="shared" si="13"/>
        <v>18.510521322867692</v>
      </c>
      <c r="Q172" s="18">
        <f t="shared" si="14"/>
        <v>16193251</v>
      </c>
      <c r="R172" s="18">
        <f>Table2[[#This Row],[actual_price]]-Table2[[#This Row],[discounted_price]]</f>
        <v>650</v>
      </c>
      <c r="S172" s="15" t="str" cm="1">
        <f t="array" ref="S172">_xlfn.IFS(H172&lt;200,"&lt;₹200",H172&lt;=500,"₹200-₹500",H172&gt;500,"&gt;₹500")</f>
        <v>₹200-₹500</v>
      </c>
      <c r="T172" t="s">
        <v>3152</v>
      </c>
      <c r="U172" t="s">
        <v>3156</v>
      </c>
      <c r="V172" t="s">
        <v>3157</v>
      </c>
    </row>
    <row r="173" spans="1:22" x14ac:dyDescent="0.25">
      <c r="A173" t="s">
        <v>2177</v>
      </c>
      <c r="B173" t="s">
        <v>2178</v>
      </c>
      <c r="C173" t="s">
        <v>13084</v>
      </c>
      <c r="D173" t="s">
        <v>13085</v>
      </c>
      <c r="E173" t="s">
        <v>13086</v>
      </c>
      <c r="F173" t="s">
        <v>13087</v>
      </c>
      <c r="G173" t="str">
        <f t="shared" si="10"/>
        <v>Cables</v>
      </c>
      <c r="H173" s="17">
        <v>299</v>
      </c>
      <c r="I173" s="17">
        <v>798</v>
      </c>
      <c r="J173" s="8">
        <v>0.63</v>
      </c>
      <c r="K173" s="8" t="str">
        <f t="shared" si="11"/>
        <v>Yes</v>
      </c>
      <c r="L173" s="9">
        <v>4.4000000000000004</v>
      </c>
      <c r="M173" s="9">
        <v>4</v>
      </c>
      <c r="N173" s="9">
        <f t="shared" si="12"/>
        <v>4.1506024096385552</v>
      </c>
      <c r="O173" s="4">
        <v>28791</v>
      </c>
      <c r="P173" s="4">
        <f t="shared" si="13"/>
        <v>18.508664417959672</v>
      </c>
      <c r="Q173" s="18">
        <f t="shared" si="14"/>
        <v>8608509</v>
      </c>
      <c r="R173" s="18">
        <f>Table2[[#This Row],[actual_price]]-Table2[[#This Row],[discounted_price]]</f>
        <v>499</v>
      </c>
      <c r="S173" s="15" t="str" cm="1">
        <f t="array" ref="S173">_xlfn.IFS(H173&lt;200,"&lt;₹200",H173&lt;=500,"₹200-₹500",H173&gt;500,"&gt;₹500")</f>
        <v>₹200-₹500</v>
      </c>
      <c r="T173" t="s">
        <v>2179</v>
      </c>
      <c r="U173" t="s">
        <v>784</v>
      </c>
      <c r="V173" t="s">
        <v>785</v>
      </c>
    </row>
    <row r="174" spans="1:22" x14ac:dyDescent="0.25">
      <c r="A174" t="s">
        <v>3770</v>
      </c>
      <c r="B174" t="s">
        <v>3771</v>
      </c>
      <c r="C174" t="s">
        <v>13075</v>
      </c>
      <c r="D174" t="s">
        <v>13113</v>
      </c>
      <c r="E174" t="s">
        <v>13117</v>
      </c>
      <c r="F174" t="s">
        <v>13118</v>
      </c>
      <c r="G174" t="str">
        <f t="shared" si="10"/>
        <v>Smartphones</v>
      </c>
      <c r="H174" s="17">
        <v>15490</v>
      </c>
      <c r="I174" s="17">
        <v>20990</v>
      </c>
      <c r="J174" s="8">
        <v>0.26</v>
      </c>
      <c r="K174" s="8" t="str">
        <f t="shared" si="11"/>
        <v>No</v>
      </c>
      <c r="L174" s="9">
        <v>4.2</v>
      </c>
      <c r="M174" s="9">
        <v>4</v>
      </c>
      <c r="N174" s="9">
        <f t="shared" si="12"/>
        <v>4.0964912280701755</v>
      </c>
      <c r="O174" s="4">
        <v>32916</v>
      </c>
      <c r="P174" s="4">
        <f t="shared" si="13"/>
        <v>18.505572417289461</v>
      </c>
      <c r="Q174" s="18">
        <f t="shared" si="14"/>
        <v>509868840</v>
      </c>
      <c r="R174" s="18">
        <f>Table2[[#This Row],[actual_price]]-Table2[[#This Row],[discounted_price]]</f>
        <v>5500</v>
      </c>
      <c r="S174" s="15" t="str" cm="1">
        <f t="array" ref="S174">_xlfn.IFS(H174&lt;200,"&lt;₹200",H174&lt;=500,"₹200-₹500",H174&gt;500,"&gt;₹500")</f>
        <v>&gt;₹500</v>
      </c>
      <c r="T174" t="s">
        <v>3772</v>
      </c>
      <c r="U174" t="s">
        <v>3364</v>
      </c>
      <c r="V174" t="s">
        <v>3365</v>
      </c>
    </row>
    <row r="175" spans="1:22" x14ac:dyDescent="0.25">
      <c r="A175" t="s">
        <v>778</v>
      </c>
      <c r="B175" t="s">
        <v>779</v>
      </c>
      <c r="C175" t="s">
        <v>13084</v>
      </c>
      <c r="D175" t="s">
        <v>13085</v>
      </c>
      <c r="E175" t="s">
        <v>13086</v>
      </c>
      <c r="F175" t="s">
        <v>13087</v>
      </c>
      <c r="G175" t="str">
        <f t="shared" si="10"/>
        <v>Cables</v>
      </c>
      <c r="H175" s="17">
        <v>299</v>
      </c>
      <c r="I175" s="17">
        <v>799</v>
      </c>
      <c r="J175" s="8">
        <v>0.63</v>
      </c>
      <c r="K175" s="8" t="str">
        <f t="shared" si="11"/>
        <v>Yes</v>
      </c>
      <c r="L175" s="9">
        <v>4.4000000000000004</v>
      </c>
      <c r="M175" s="9">
        <v>4</v>
      </c>
      <c r="N175" s="9">
        <f t="shared" si="12"/>
        <v>4.1490909090909103</v>
      </c>
      <c r="O175" s="4">
        <v>28791</v>
      </c>
      <c r="P175" s="4">
        <f t="shared" si="13"/>
        <v>18.501924226141021</v>
      </c>
      <c r="Q175" s="18">
        <f t="shared" si="14"/>
        <v>8608509</v>
      </c>
      <c r="R175" s="18">
        <f>Table2[[#This Row],[actual_price]]-Table2[[#This Row],[discounted_price]]</f>
        <v>500</v>
      </c>
      <c r="S175" s="15" t="str" cm="1">
        <f t="array" ref="S175">_xlfn.IFS(H175&lt;200,"&lt;₹200",H175&lt;=500,"₹200-₹500",H175&gt;500,"&gt;₹500")</f>
        <v>₹200-₹500</v>
      </c>
      <c r="T175" t="s">
        <v>780</v>
      </c>
      <c r="U175" t="s">
        <v>784</v>
      </c>
      <c r="V175" t="s">
        <v>785</v>
      </c>
    </row>
    <row r="176" spans="1:22" x14ac:dyDescent="0.25">
      <c r="A176" t="s">
        <v>1131</v>
      </c>
      <c r="B176" t="s">
        <v>1132</v>
      </c>
      <c r="C176" t="s">
        <v>13075</v>
      </c>
      <c r="D176" t="s">
        <v>13091</v>
      </c>
      <c r="E176" t="s">
        <v>13092</v>
      </c>
      <c r="F176" t="s">
        <v>13087</v>
      </c>
      <c r="G176" t="str">
        <f t="shared" si="10"/>
        <v>Cables</v>
      </c>
      <c r="H176" s="17">
        <v>799</v>
      </c>
      <c r="I176" s="17">
        <v>1700</v>
      </c>
      <c r="J176" s="8">
        <v>0.53</v>
      </c>
      <c r="K176" s="8" t="str">
        <f t="shared" si="11"/>
        <v>Yes</v>
      </c>
      <c r="L176" s="9">
        <v>4.0999999999999996</v>
      </c>
      <c r="M176" s="9">
        <v>4</v>
      </c>
      <c r="N176" s="9">
        <f t="shared" si="12"/>
        <v>4.1475609756097578</v>
      </c>
      <c r="O176" s="4">
        <v>28638</v>
      </c>
      <c r="P176" s="4">
        <f t="shared" si="13"/>
        <v>18.485504446347949</v>
      </c>
      <c r="Q176" s="18">
        <f t="shared" si="14"/>
        <v>22881762</v>
      </c>
      <c r="R176" s="18">
        <f>Table2[[#This Row],[actual_price]]-Table2[[#This Row],[discounted_price]]</f>
        <v>901</v>
      </c>
      <c r="S176" s="15" t="str" cm="1">
        <f t="array" ref="S176">_xlfn.IFS(H176&lt;200,"&lt;₹200",H176&lt;=500,"₹200-₹500",H176&gt;500,"&gt;₹500")</f>
        <v>&gt;₹500</v>
      </c>
      <c r="T176" t="s">
        <v>1133</v>
      </c>
      <c r="U176" t="s">
        <v>1137</v>
      </c>
      <c r="V176" t="s">
        <v>1138</v>
      </c>
    </row>
    <row r="177" spans="1:22" x14ac:dyDescent="0.25">
      <c r="A177" t="s">
        <v>4785</v>
      </c>
      <c r="B177" t="s">
        <v>4786</v>
      </c>
      <c r="C177" t="s">
        <v>13075</v>
      </c>
      <c r="D177" t="s">
        <v>13113</v>
      </c>
      <c r="E177" t="s">
        <v>13114</v>
      </c>
      <c r="F177" t="s">
        <v>13128</v>
      </c>
      <c r="G177" t="str">
        <f t="shared" si="10"/>
        <v>Stands</v>
      </c>
      <c r="H177" s="17">
        <v>314</v>
      </c>
      <c r="I177" s="17">
        <v>1499</v>
      </c>
      <c r="J177" s="8">
        <v>0.79</v>
      </c>
      <c r="K177" s="8" t="str">
        <f t="shared" si="11"/>
        <v>Yes</v>
      </c>
      <c r="L177" s="9">
        <v>4.5</v>
      </c>
      <c r="M177" s="9">
        <v>5</v>
      </c>
      <c r="N177" s="9">
        <f t="shared" si="12"/>
        <v>4.1400000000000006</v>
      </c>
      <c r="O177" s="4">
        <v>28978</v>
      </c>
      <c r="P177" s="4">
        <f t="shared" si="13"/>
        <v>18.473025254760248</v>
      </c>
      <c r="Q177" s="18">
        <f t="shared" si="14"/>
        <v>9099092</v>
      </c>
      <c r="R177" s="18">
        <f>Table2[[#This Row],[actual_price]]-Table2[[#This Row],[discounted_price]]</f>
        <v>1185</v>
      </c>
      <c r="S177" s="15" t="str" cm="1">
        <f t="array" ref="S177">_xlfn.IFS(H177&lt;200,"&lt;₹200",H177&lt;=500,"₹200-₹500",H177&gt;500,"&gt;₹500")</f>
        <v>₹200-₹500</v>
      </c>
      <c r="T177" t="s">
        <v>4787</v>
      </c>
      <c r="U177" t="s">
        <v>3988</v>
      </c>
      <c r="V177" t="s">
        <v>3989</v>
      </c>
    </row>
    <row r="178" spans="1:22" x14ac:dyDescent="0.25">
      <c r="A178" t="s">
        <v>5482</v>
      </c>
      <c r="B178" t="s">
        <v>5483</v>
      </c>
      <c r="C178" t="s">
        <v>13084</v>
      </c>
      <c r="D178" t="s">
        <v>13085</v>
      </c>
      <c r="E178" t="s">
        <v>13141</v>
      </c>
      <c r="F178" t="s">
        <v>13146</v>
      </c>
      <c r="G178" t="str">
        <f t="shared" si="10"/>
        <v>Keyboards</v>
      </c>
      <c r="H178" s="17">
        <v>329</v>
      </c>
      <c r="I178" s="17">
        <v>399</v>
      </c>
      <c r="J178" s="8">
        <v>0.18</v>
      </c>
      <c r="K178" s="8" t="str">
        <f t="shared" si="11"/>
        <v>No</v>
      </c>
      <c r="L178" s="9">
        <v>3.6</v>
      </c>
      <c r="M178" s="9">
        <v>4</v>
      </c>
      <c r="N178" s="9">
        <f t="shared" si="12"/>
        <v>4.12</v>
      </c>
      <c r="O178" s="4">
        <v>33735</v>
      </c>
      <c r="P178" s="4">
        <f t="shared" si="13"/>
        <v>18.655745582588047</v>
      </c>
      <c r="Q178" s="18">
        <f t="shared" si="14"/>
        <v>11098815</v>
      </c>
      <c r="R178" s="18">
        <f>Table2[[#This Row],[actual_price]]-Table2[[#This Row],[discounted_price]]</f>
        <v>70</v>
      </c>
      <c r="S178" s="15" t="str" cm="1">
        <f t="array" ref="S178">_xlfn.IFS(H178&lt;200,"&lt;₹200",H178&lt;=500,"₹200-₹500",H178&gt;500,"&gt;₹500")</f>
        <v>₹200-₹500</v>
      </c>
      <c r="T178" t="s">
        <v>5484</v>
      </c>
      <c r="U178" t="s">
        <v>5488</v>
      </c>
      <c r="V178" t="s">
        <v>5489</v>
      </c>
    </row>
    <row r="179" spans="1:22" x14ac:dyDescent="0.25">
      <c r="A179" t="s">
        <v>4388</v>
      </c>
      <c r="B179" t="s">
        <v>4389</v>
      </c>
      <c r="C179" t="s">
        <v>13075</v>
      </c>
      <c r="D179" t="s">
        <v>13113</v>
      </c>
      <c r="E179" t="s">
        <v>13117</v>
      </c>
      <c r="F179" t="s">
        <v>13118</v>
      </c>
      <c r="G179" t="str">
        <f t="shared" si="10"/>
        <v>Smartphones</v>
      </c>
      <c r="H179" s="17">
        <v>16999</v>
      </c>
      <c r="I179" s="17">
        <v>20999</v>
      </c>
      <c r="J179" s="8">
        <v>0.19</v>
      </c>
      <c r="K179" s="8" t="str">
        <f t="shared" si="11"/>
        <v>No</v>
      </c>
      <c r="L179" s="9">
        <v>4.0999999999999996</v>
      </c>
      <c r="M179" s="9">
        <v>4</v>
      </c>
      <c r="N179" s="9">
        <f t="shared" si="12"/>
        <v>4.0946428571428566</v>
      </c>
      <c r="O179" s="4">
        <v>31822</v>
      </c>
      <c r="P179" s="4">
        <f t="shared" si="13"/>
        <v>18.437116759683274</v>
      </c>
      <c r="Q179" s="18">
        <f t="shared" si="14"/>
        <v>540942178</v>
      </c>
      <c r="R179" s="18">
        <f>Table2[[#This Row],[actual_price]]-Table2[[#This Row],[discounted_price]]</f>
        <v>4000</v>
      </c>
      <c r="S179" s="15" t="str" cm="1">
        <f t="array" ref="S179">_xlfn.IFS(H179&lt;200,"&lt;₹200",H179&lt;=500,"₹200-₹500",H179&gt;500,"&gt;₹500")</f>
        <v>&gt;₹500</v>
      </c>
      <c r="T179" t="s">
        <v>4390</v>
      </c>
      <c r="U179" t="s">
        <v>4156</v>
      </c>
      <c r="V179" t="s">
        <v>4157</v>
      </c>
    </row>
    <row r="180" spans="1:22" x14ac:dyDescent="0.25">
      <c r="A180" t="s">
        <v>4150</v>
      </c>
      <c r="B180" t="s">
        <v>4151</v>
      </c>
      <c r="C180" t="s">
        <v>13075</v>
      </c>
      <c r="D180" t="s">
        <v>13113</v>
      </c>
      <c r="E180" t="s">
        <v>13117</v>
      </c>
      <c r="F180" t="s">
        <v>13118</v>
      </c>
      <c r="G180" t="str">
        <f t="shared" si="10"/>
        <v>Smartphones</v>
      </c>
      <c r="H180" s="17">
        <v>16999</v>
      </c>
      <c r="I180" s="17">
        <v>20999</v>
      </c>
      <c r="J180" s="8">
        <v>0.19</v>
      </c>
      <c r="K180" s="8" t="str">
        <f t="shared" si="11"/>
        <v>No</v>
      </c>
      <c r="L180" s="9">
        <v>4.0999999999999996</v>
      </c>
      <c r="M180" s="9">
        <v>4</v>
      </c>
      <c r="N180" s="9">
        <f t="shared" si="12"/>
        <v>4.0945454545454547</v>
      </c>
      <c r="O180" s="4">
        <v>31822</v>
      </c>
      <c r="P180" s="4">
        <f t="shared" si="13"/>
        <v>18.436678181002872</v>
      </c>
      <c r="Q180" s="18">
        <f t="shared" si="14"/>
        <v>540942178</v>
      </c>
      <c r="R180" s="18">
        <f>Table2[[#This Row],[actual_price]]-Table2[[#This Row],[discounted_price]]</f>
        <v>4000</v>
      </c>
      <c r="S180" s="15" t="str" cm="1">
        <f t="array" ref="S180">_xlfn.IFS(H180&lt;200,"&lt;₹200",H180&lt;=500,"₹200-₹500",H180&gt;500,"&gt;₹500")</f>
        <v>&gt;₹500</v>
      </c>
      <c r="T180" t="s">
        <v>4152</v>
      </c>
      <c r="U180" t="s">
        <v>4156</v>
      </c>
      <c r="V180" t="s">
        <v>4157</v>
      </c>
    </row>
    <row r="181" spans="1:22" x14ac:dyDescent="0.25">
      <c r="A181" t="s">
        <v>4224</v>
      </c>
      <c r="B181" t="s">
        <v>4225</v>
      </c>
      <c r="C181" t="s">
        <v>13075</v>
      </c>
      <c r="D181" t="s">
        <v>13113</v>
      </c>
      <c r="E181" t="s">
        <v>13117</v>
      </c>
      <c r="F181" t="s">
        <v>13118</v>
      </c>
      <c r="G181" t="str">
        <f t="shared" si="10"/>
        <v>Smartphones</v>
      </c>
      <c r="H181" s="17">
        <v>16999</v>
      </c>
      <c r="I181" s="17">
        <v>20999</v>
      </c>
      <c r="J181" s="8">
        <v>0.19</v>
      </c>
      <c r="K181" s="8" t="str">
        <f t="shared" si="11"/>
        <v>No</v>
      </c>
      <c r="L181" s="9">
        <v>4.0999999999999996</v>
      </c>
      <c r="M181" s="9">
        <v>4</v>
      </c>
      <c r="N181" s="9">
        <f t="shared" si="12"/>
        <v>4.0944444444444441</v>
      </c>
      <c r="O181" s="4">
        <v>31822</v>
      </c>
      <c r="P181" s="4">
        <f t="shared" si="13"/>
        <v>18.43622335866764</v>
      </c>
      <c r="Q181" s="18">
        <f t="shared" si="14"/>
        <v>540942178</v>
      </c>
      <c r="R181" s="18">
        <f>Table2[[#This Row],[actual_price]]-Table2[[#This Row],[discounted_price]]</f>
        <v>4000</v>
      </c>
      <c r="S181" s="15" t="str" cm="1">
        <f t="array" ref="S181">_xlfn.IFS(H181&lt;200,"&lt;₹200",H181&lt;=500,"₹200-₹500",H181&gt;500,"&gt;₹500")</f>
        <v>&gt;₹500</v>
      </c>
      <c r="T181" t="s">
        <v>4226</v>
      </c>
      <c r="U181" t="s">
        <v>4156</v>
      </c>
      <c r="V181" t="s">
        <v>4157</v>
      </c>
    </row>
    <row r="182" spans="1:22" x14ac:dyDescent="0.25">
      <c r="A182" t="s">
        <v>6843</v>
      </c>
      <c r="B182" t="s">
        <v>6844</v>
      </c>
      <c r="C182" t="s">
        <v>13084</v>
      </c>
      <c r="D182" t="s">
        <v>13085</v>
      </c>
      <c r="E182" t="s">
        <v>13141</v>
      </c>
      <c r="F182" t="s">
        <v>13146</v>
      </c>
      <c r="G182" t="str">
        <f t="shared" si="10"/>
        <v>Keyboards</v>
      </c>
      <c r="H182" s="17">
        <v>2595</v>
      </c>
      <c r="I182" s="17">
        <v>3295</v>
      </c>
      <c r="J182" s="8">
        <v>0.21</v>
      </c>
      <c r="K182" s="8" t="str">
        <f t="shared" si="11"/>
        <v>No</v>
      </c>
      <c r="L182" s="9">
        <v>4.4000000000000004</v>
      </c>
      <c r="M182" s="9">
        <v>4</v>
      </c>
      <c r="N182" s="9">
        <f t="shared" si="12"/>
        <v>4.25</v>
      </c>
      <c r="O182" s="4">
        <v>22618</v>
      </c>
      <c r="P182" s="4">
        <f t="shared" si="13"/>
        <v>18.506511952489703</v>
      </c>
      <c r="Q182" s="18">
        <f t="shared" si="14"/>
        <v>58693710</v>
      </c>
      <c r="R182" s="18">
        <f>Table2[[#This Row],[actual_price]]-Table2[[#This Row],[discounted_price]]</f>
        <v>700</v>
      </c>
      <c r="S182" s="15" t="str" cm="1">
        <f t="array" ref="S182">_xlfn.IFS(H182&lt;200,"&lt;₹200",H182&lt;=500,"₹200-₹500",H182&gt;500,"&gt;₹500")</f>
        <v>&gt;₹500</v>
      </c>
      <c r="T182" t="s">
        <v>6845</v>
      </c>
      <c r="U182" t="s">
        <v>6849</v>
      </c>
      <c r="V182" t="s">
        <v>6850</v>
      </c>
    </row>
    <row r="183" spans="1:22" x14ac:dyDescent="0.25">
      <c r="A183" t="s">
        <v>5881</v>
      </c>
      <c r="B183" t="s">
        <v>5882</v>
      </c>
      <c r="C183" t="s">
        <v>13075</v>
      </c>
      <c r="D183" t="s">
        <v>13161</v>
      </c>
      <c r="E183" t="s">
        <v>13092</v>
      </c>
      <c r="F183" t="s">
        <v>13189</v>
      </c>
      <c r="G183" t="str">
        <f t="shared" si="10"/>
        <v>Cleaners</v>
      </c>
      <c r="H183" s="17">
        <v>299</v>
      </c>
      <c r="I183" s="17">
        <v>499</v>
      </c>
      <c r="J183" s="8">
        <v>0.4</v>
      </c>
      <c r="K183" s="8" t="str">
        <f t="shared" si="11"/>
        <v>No</v>
      </c>
      <c r="L183" s="9">
        <v>4.2</v>
      </c>
      <c r="M183" s="9">
        <v>4</v>
      </c>
      <c r="N183" s="9">
        <f t="shared" si="12"/>
        <v>4.2</v>
      </c>
      <c r="O183" s="4">
        <v>24432</v>
      </c>
      <c r="P183" s="4">
        <f t="shared" si="13"/>
        <v>18.429502538959838</v>
      </c>
      <c r="Q183" s="18">
        <f t="shared" si="14"/>
        <v>7305168</v>
      </c>
      <c r="R183" s="18">
        <f>Table2[[#This Row],[actual_price]]-Table2[[#This Row],[discounted_price]]</f>
        <v>200</v>
      </c>
      <c r="S183" s="15" t="str" cm="1">
        <f t="array" ref="S183">_xlfn.IFS(H183&lt;200,"&lt;₹200",H183&lt;=500,"₹200-₹500",H183&gt;500,"&gt;₹500")</f>
        <v>₹200-₹500</v>
      </c>
      <c r="T183" t="s">
        <v>5884</v>
      </c>
      <c r="U183" t="s">
        <v>5888</v>
      </c>
      <c r="V183" t="s">
        <v>5889</v>
      </c>
    </row>
    <row r="184" spans="1:22" x14ac:dyDescent="0.25">
      <c r="A184" t="s">
        <v>6127</v>
      </c>
      <c r="B184" t="s">
        <v>6128</v>
      </c>
      <c r="C184" t="s">
        <v>13084</v>
      </c>
      <c r="D184" t="s">
        <v>13085</v>
      </c>
      <c r="E184" t="s">
        <v>13172</v>
      </c>
      <c r="F184" t="s">
        <v>13173</v>
      </c>
      <c r="G184" t="str">
        <f t="shared" si="10"/>
        <v>GamingMice</v>
      </c>
      <c r="H184" s="17">
        <v>599</v>
      </c>
      <c r="I184" s="17">
        <v>799</v>
      </c>
      <c r="J184" s="8">
        <v>0.25</v>
      </c>
      <c r="K184" s="8" t="str">
        <f t="shared" si="11"/>
        <v>No</v>
      </c>
      <c r="L184" s="9">
        <v>4.3</v>
      </c>
      <c r="M184" s="9">
        <v>4</v>
      </c>
      <c r="N184" s="9">
        <f t="shared" si="12"/>
        <v>4.38</v>
      </c>
      <c r="O184" s="4">
        <v>15790</v>
      </c>
      <c r="P184" s="4">
        <f t="shared" si="13"/>
        <v>18.389034194895395</v>
      </c>
      <c r="Q184" s="18">
        <f t="shared" si="14"/>
        <v>9458210</v>
      </c>
      <c r="R184" s="18">
        <f>Table2[[#This Row],[actual_price]]-Table2[[#This Row],[discounted_price]]</f>
        <v>200</v>
      </c>
      <c r="S184" s="15" t="str" cm="1">
        <f t="array" ref="S184">_xlfn.IFS(H184&lt;200,"&lt;₹200",H184&lt;=500,"₹200-₹500",H184&gt;500,"&gt;₹500")</f>
        <v>&gt;₹500</v>
      </c>
      <c r="T184" t="s">
        <v>6129</v>
      </c>
      <c r="U184" t="s">
        <v>6133</v>
      </c>
      <c r="V184" t="s">
        <v>6134</v>
      </c>
    </row>
    <row r="185" spans="1:22" x14ac:dyDescent="0.25">
      <c r="A185" t="s">
        <v>3735</v>
      </c>
      <c r="B185" t="s">
        <v>3736</v>
      </c>
      <c r="C185" t="s">
        <v>13075</v>
      </c>
      <c r="D185" t="s">
        <v>13113</v>
      </c>
      <c r="E185" t="s">
        <v>13117</v>
      </c>
      <c r="F185" t="s">
        <v>13118</v>
      </c>
      <c r="G185" t="str">
        <f t="shared" si="10"/>
        <v>Smartphones</v>
      </c>
      <c r="H185" s="17">
        <v>7499</v>
      </c>
      <c r="I185" s="17">
        <v>7999</v>
      </c>
      <c r="J185" s="8">
        <v>0.06</v>
      </c>
      <c r="K185" s="8" t="str">
        <f t="shared" si="11"/>
        <v>No</v>
      </c>
      <c r="L185" s="9">
        <v>4</v>
      </c>
      <c r="M185" s="9">
        <v>4</v>
      </c>
      <c r="N185" s="9">
        <f t="shared" si="12"/>
        <v>4.0943396226415096</v>
      </c>
      <c r="O185" s="4">
        <v>30907</v>
      </c>
      <c r="P185" s="4">
        <f t="shared" si="13"/>
        <v>18.383875208968661</v>
      </c>
      <c r="Q185" s="18">
        <f t="shared" si="14"/>
        <v>231771593</v>
      </c>
      <c r="R185" s="18">
        <f>Table2[[#This Row],[actual_price]]-Table2[[#This Row],[discounted_price]]</f>
        <v>500</v>
      </c>
      <c r="S185" s="15" t="str" cm="1">
        <f t="array" ref="S185">_xlfn.IFS(H185&lt;200,"&lt;₹200",H185&lt;=500,"₹200-₹500",H185&gt;500,"&gt;₹500")</f>
        <v>&gt;₹500</v>
      </c>
      <c r="T185" t="s">
        <v>3737</v>
      </c>
      <c r="U185" t="s">
        <v>3741</v>
      </c>
      <c r="V185" t="s">
        <v>3742</v>
      </c>
    </row>
    <row r="186" spans="1:22" x14ac:dyDescent="0.25">
      <c r="A186" t="s">
        <v>5004</v>
      </c>
      <c r="B186" t="s">
        <v>5005</v>
      </c>
      <c r="C186" t="s">
        <v>13084</v>
      </c>
      <c r="D186" t="s">
        <v>13085</v>
      </c>
      <c r="E186" t="s">
        <v>13141</v>
      </c>
      <c r="F186" t="s">
        <v>13146</v>
      </c>
      <c r="G186" t="str">
        <f t="shared" si="10"/>
        <v>Keyboards</v>
      </c>
      <c r="H186" s="17">
        <v>549</v>
      </c>
      <c r="I186" s="17">
        <v>1799</v>
      </c>
      <c r="J186" s="8">
        <v>0.69</v>
      </c>
      <c r="K186" s="8" t="str">
        <f t="shared" si="11"/>
        <v>Yes</v>
      </c>
      <c r="L186" s="9">
        <v>4.3</v>
      </c>
      <c r="M186" s="9">
        <v>4</v>
      </c>
      <c r="N186" s="9">
        <f t="shared" si="12"/>
        <v>4.2</v>
      </c>
      <c r="O186" s="4">
        <v>28829</v>
      </c>
      <c r="P186" s="4">
        <f t="shared" si="13"/>
        <v>18.731347498030473</v>
      </c>
      <c r="Q186" s="18">
        <f t="shared" si="14"/>
        <v>15827121</v>
      </c>
      <c r="R186" s="18">
        <f>Table2[[#This Row],[actual_price]]-Table2[[#This Row],[discounted_price]]</f>
        <v>1250</v>
      </c>
      <c r="S186" s="15" t="str" cm="1">
        <f t="array" ref="S186">_xlfn.IFS(H186&lt;200,"&lt;₹200",H186&lt;=500,"₹200-₹500",H186&gt;500,"&gt;₹500")</f>
        <v>&gt;₹500</v>
      </c>
      <c r="T186" t="s">
        <v>5007</v>
      </c>
      <c r="U186" t="s">
        <v>5011</v>
      </c>
      <c r="V186" t="s">
        <v>5012</v>
      </c>
    </row>
    <row r="187" spans="1:22" x14ac:dyDescent="0.25">
      <c r="A187" t="s">
        <v>5796</v>
      </c>
      <c r="B187" t="s">
        <v>5797</v>
      </c>
      <c r="C187" t="s">
        <v>13075</v>
      </c>
      <c r="D187" t="s">
        <v>13150</v>
      </c>
      <c r="E187" t="s">
        <v>13151</v>
      </c>
      <c r="F187" t="s">
        <v>13328</v>
      </c>
      <c r="G187" t="str">
        <f t="shared" si="10"/>
        <v>Batteries</v>
      </c>
      <c r="H187" s="17">
        <v>269</v>
      </c>
      <c r="I187" s="17">
        <v>315</v>
      </c>
      <c r="J187" s="8">
        <v>0.15</v>
      </c>
      <c r="K187" s="8" t="str">
        <f t="shared" si="11"/>
        <v>No</v>
      </c>
      <c r="L187" s="9">
        <v>4.5</v>
      </c>
      <c r="M187" s="9">
        <v>5</v>
      </c>
      <c r="N187" s="9">
        <f t="shared" si="12"/>
        <v>4.322222222222222</v>
      </c>
      <c r="O187" s="4">
        <v>17810</v>
      </c>
      <c r="P187" s="4">
        <f t="shared" si="13"/>
        <v>18.372419445757615</v>
      </c>
      <c r="Q187" s="18">
        <f t="shared" si="14"/>
        <v>4790890</v>
      </c>
      <c r="R187" s="18">
        <f>Table2[[#This Row],[actual_price]]-Table2[[#This Row],[discounted_price]]</f>
        <v>46</v>
      </c>
      <c r="S187" s="15" t="str" cm="1">
        <f t="array" ref="S187">_xlfn.IFS(H187&lt;200,"&lt;₹200",H187&lt;=500,"₹200-₹500",H187&gt;500,"&gt;₹500")</f>
        <v>₹200-₹500</v>
      </c>
      <c r="T187" t="s">
        <v>5798</v>
      </c>
      <c r="U187" t="s">
        <v>5802</v>
      </c>
      <c r="V187" t="s">
        <v>5803</v>
      </c>
    </row>
    <row r="188" spans="1:22" x14ac:dyDescent="0.25">
      <c r="A188" t="s">
        <v>7603</v>
      </c>
      <c r="B188" t="s">
        <v>7604</v>
      </c>
      <c r="C188" t="s">
        <v>13075</v>
      </c>
      <c r="D188" t="s">
        <v>13111</v>
      </c>
      <c r="E188" t="s">
        <v>13112</v>
      </c>
      <c r="F188" t="s">
        <v>13112</v>
      </c>
      <c r="G188" t="str">
        <f t="shared" si="10"/>
        <v>SmartWatches</v>
      </c>
      <c r="H188" s="17">
        <v>2499</v>
      </c>
      <c r="I188" s="17">
        <v>5999</v>
      </c>
      <c r="J188" s="8">
        <v>0.57999999999999996</v>
      </c>
      <c r="K188" s="8" t="str">
        <f t="shared" si="11"/>
        <v>Yes</v>
      </c>
      <c r="L188" s="9">
        <v>4.0999999999999996</v>
      </c>
      <c r="M188" s="9">
        <v>4</v>
      </c>
      <c r="N188" s="9">
        <f t="shared" si="12"/>
        <v>4.0017857142857149</v>
      </c>
      <c r="O188" s="4">
        <v>38879</v>
      </c>
      <c r="P188" s="4">
        <f t="shared" si="13"/>
        <v>18.367100964760262</v>
      </c>
      <c r="Q188" s="18">
        <f t="shared" si="14"/>
        <v>97158621</v>
      </c>
      <c r="R188" s="18">
        <f>Table2[[#This Row],[actual_price]]-Table2[[#This Row],[discounted_price]]</f>
        <v>3500</v>
      </c>
      <c r="S188" s="15" t="str" cm="1">
        <f t="array" ref="S188">_xlfn.IFS(H188&lt;200,"&lt;₹200",H188&lt;=500,"₹200-₹500",H188&gt;500,"&gt;₹500")</f>
        <v>&gt;₹500</v>
      </c>
      <c r="T188" t="s">
        <v>7605</v>
      </c>
      <c r="U188" t="s">
        <v>4419</v>
      </c>
      <c r="V188" t="s">
        <v>4420</v>
      </c>
    </row>
    <row r="189" spans="1:22" x14ac:dyDescent="0.25">
      <c r="A189" t="s">
        <v>9324</v>
      </c>
      <c r="B189" t="s">
        <v>9325</v>
      </c>
      <c r="C189" t="s">
        <v>13156</v>
      </c>
      <c r="D189" t="s">
        <v>13247</v>
      </c>
      <c r="E189" t="s">
        <v>13254</v>
      </c>
      <c r="F189" t="s">
        <v>13272</v>
      </c>
      <c r="G189" t="str">
        <f t="shared" si="10"/>
        <v>Vacuums&amp;FloorCare</v>
      </c>
      <c r="H189" s="17">
        <v>2799</v>
      </c>
      <c r="I189" s="17">
        <v>3799</v>
      </c>
      <c r="J189" s="8">
        <v>0.26</v>
      </c>
      <c r="K189" s="8" t="str">
        <f t="shared" si="11"/>
        <v>No</v>
      </c>
      <c r="L189" s="9">
        <v>3.9</v>
      </c>
      <c r="M189" s="9">
        <v>4</v>
      </c>
      <c r="N189" s="9">
        <f t="shared" si="12"/>
        <v>4.0650000000000013</v>
      </c>
      <c r="O189" s="4">
        <v>32931</v>
      </c>
      <c r="P189" s="4">
        <f t="shared" si="13"/>
        <v>18.364117603896002</v>
      </c>
      <c r="Q189" s="18">
        <f t="shared" si="14"/>
        <v>92173869</v>
      </c>
      <c r="R189" s="18">
        <f>Table2[[#This Row],[actual_price]]-Table2[[#This Row],[discounted_price]]</f>
        <v>1000</v>
      </c>
      <c r="S189" s="15" t="str" cm="1">
        <f t="array" ref="S189">_xlfn.IFS(H189&lt;200,"&lt;₹200",H189&lt;=500,"₹200-₹500",H189&gt;500,"&gt;₹500")</f>
        <v>&gt;₹500</v>
      </c>
      <c r="T189" t="s">
        <v>9327</v>
      </c>
      <c r="U189" t="s">
        <v>9331</v>
      </c>
      <c r="V189" t="s">
        <v>9332</v>
      </c>
    </row>
    <row r="190" spans="1:22" x14ac:dyDescent="0.25">
      <c r="A190" t="s">
        <v>4413</v>
      </c>
      <c r="B190" t="s">
        <v>4414</v>
      </c>
      <c r="C190" t="s">
        <v>13075</v>
      </c>
      <c r="D190" t="s">
        <v>13111</v>
      </c>
      <c r="E190" t="s">
        <v>13112</v>
      </c>
      <c r="F190" t="s">
        <v>13112</v>
      </c>
      <c r="G190" t="str">
        <f t="shared" si="10"/>
        <v>SmartWatches</v>
      </c>
      <c r="H190" s="17">
        <v>2799</v>
      </c>
      <c r="I190" s="17">
        <v>6499</v>
      </c>
      <c r="J190" s="8">
        <v>0.56999999999999995</v>
      </c>
      <c r="K190" s="8" t="str">
        <f t="shared" si="11"/>
        <v>Yes</v>
      </c>
      <c r="L190" s="9">
        <v>4.0999999999999996</v>
      </c>
      <c r="M190" s="9">
        <v>4</v>
      </c>
      <c r="N190" s="9">
        <f t="shared" si="12"/>
        <v>4.0000000000000009</v>
      </c>
      <c r="O190" s="4">
        <v>38879</v>
      </c>
      <c r="P190" s="4">
        <f t="shared" si="13"/>
        <v>18.358905025016952</v>
      </c>
      <c r="Q190" s="18">
        <f t="shared" si="14"/>
        <v>108822321</v>
      </c>
      <c r="R190" s="18">
        <f>Table2[[#This Row],[actual_price]]-Table2[[#This Row],[discounted_price]]</f>
        <v>3700</v>
      </c>
      <c r="S190" s="15" t="str" cm="1">
        <f t="array" ref="S190">_xlfn.IFS(H190&lt;200,"&lt;₹200",H190&lt;=500,"₹200-₹500",H190&gt;500,"&gt;₹500")</f>
        <v>&gt;₹500</v>
      </c>
      <c r="T190" t="s">
        <v>4415</v>
      </c>
      <c r="U190" t="s">
        <v>4419</v>
      </c>
      <c r="V190" t="s">
        <v>4420</v>
      </c>
    </row>
    <row r="191" spans="1:22" x14ac:dyDescent="0.25">
      <c r="A191" t="s">
        <v>5100</v>
      </c>
      <c r="B191" t="s">
        <v>5101</v>
      </c>
      <c r="C191" t="s">
        <v>13084</v>
      </c>
      <c r="D191" t="s">
        <v>13085</v>
      </c>
      <c r="E191" t="s">
        <v>13141</v>
      </c>
      <c r="F191" t="s">
        <v>13159</v>
      </c>
      <c r="G191" t="str">
        <f t="shared" si="10"/>
        <v>Keyboard&amp;MouseSets</v>
      </c>
      <c r="H191" s="17">
        <v>1399</v>
      </c>
      <c r="I191" s="17">
        <v>2498</v>
      </c>
      <c r="J191" s="8">
        <v>0.44</v>
      </c>
      <c r="K191" s="8" t="str">
        <f t="shared" si="11"/>
        <v>No</v>
      </c>
      <c r="L191" s="9">
        <v>4.2</v>
      </c>
      <c r="M191" s="9">
        <v>4</v>
      </c>
      <c r="N191" s="9">
        <f t="shared" si="12"/>
        <v>4.0499999999999989</v>
      </c>
      <c r="O191" s="4">
        <v>33717</v>
      </c>
      <c r="P191" s="4">
        <f t="shared" si="13"/>
        <v>18.337840315606936</v>
      </c>
      <c r="Q191" s="18">
        <f t="shared" si="14"/>
        <v>47170083</v>
      </c>
      <c r="R191" s="18">
        <f>Table2[[#This Row],[actual_price]]-Table2[[#This Row],[discounted_price]]</f>
        <v>1099</v>
      </c>
      <c r="S191" s="15" t="str" cm="1">
        <f t="array" ref="S191">_xlfn.IFS(H191&lt;200,"&lt;₹200",H191&lt;=500,"₹200-₹500",H191&gt;500,"&gt;₹500")</f>
        <v>&gt;₹500</v>
      </c>
      <c r="T191" t="s">
        <v>5103</v>
      </c>
      <c r="U191" t="s">
        <v>5107</v>
      </c>
      <c r="V191" t="s">
        <v>5108</v>
      </c>
    </row>
    <row r="192" spans="1:22" x14ac:dyDescent="0.25">
      <c r="A192" t="s">
        <v>5679</v>
      </c>
      <c r="B192" t="s">
        <v>5680</v>
      </c>
      <c r="C192" t="s">
        <v>13084</v>
      </c>
      <c r="D192" t="s">
        <v>13139</v>
      </c>
      <c r="E192" t="s">
        <v>13140</v>
      </c>
      <c r="F192" t="s">
        <v>13140</v>
      </c>
      <c r="G192" t="str">
        <f t="shared" si="10"/>
        <v>PenDrives</v>
      </c>
      <c r="H192" s="17">
        <v>1299</v>
      </c>
      <c r="I192" s="17">
        <v>3000</v>
      </c>
      <c r="J192" s="8">
        <v>0.56999999999999995</v>
      </c>
      <c r="K192" s="8" t="str">
        <f t="shared" si="11"/>
        <v>Yes</v>
      </c>
      <c r="L192" s="9">
        <v>4.3</v>
      </c>
      <c r="M192" s="9">
        <v>4</v>
      </c>
      <c r="N192" s="9">
        <f t="shared" si="12"/>
        <v>4.1999999999999993</v>
      </c>
      <c r="O192" s="4">
        <v>23022</v>
      </c>
      <c r="P192" s="4">
        <f t="shared" si="13"/>
        <v>18.321080036687025</v>
      </c>
      <c r="Q192" s="18">
        <f t="shared" si="14"/>
        <v>29905578</v>
      </c>
      <c r="R192" s="18">
        <f>Table2[[#This Row],[actual_price]]-Table2[[#This Row],[discounted_price]]</f>
        <v>1701</v>
      </c>
      <c r="S192" s="15" t="str" cm="1">
        <f t="array" ref="S192">_xlfn.IFS(H192&lt;200,"&lt;₹200",H192&lt;=500,"₹200-₹500",H192&gt;500,"&gt;₹500")</f>
        <v>&gt;₹500</v>
      </c>
      <c r="T192" t="s">
        <v>5681</v>
      </c>
      <c r="U192" t="s">
        <v>5685</v>
      </c>
      <c r="V192" t="s">
        <v>5686</v>
      </c>
    </row>
    <row r="193" spans="1:22" x14ac:dyDescent="0.25">
      <c r="A193" t="s">
        <v>9893</v>
      </c>
      <c r="B193" t="s">
        <v>9894</v>
      </c>
      <c r="C193" t="s">
        <v>13156</v>
      </c>
      <c r="D193" t="s">
        <v>13250</v>
      </c>
      <c r="E193" t="s">
        <v>13277</v>
      </c>
      <c r="F193" t="s">
        <v>13278</v>
      </c>
      <c r="G193" t="str">
        <f t="shared" si="10"/>
        <v>CeilingFans</v>
      </c>
      <c r="H193" s="17">
        <v>3569</v>
      </c>
      <c r="I193" s="17">
        <v>5190</v>
      </c>
      <c r="J193" s="8">
        <v>0.31</v>
      </c>
      <c r="K193" s="8" t="str">
        <f t="shared" si="11"/>
        <v>No</v>
      </c>
      <c r="L193" s="9">
        <v>4.3</v>
      </c>
      <c r="M193" s="9">
        <v>4</v>
      </c>
      <c r="N193" s="9">
        <f t="shared" si="12"/>
        <v>4.1090909090909093</v>
      </c>
      <c r="O193" s="4">
        <v>28629</v>
      </c>
      <c r="P193" s="4">
        <f t="shared" si="13"/>
        <v>18.313484084597842</v>
      </c>
      <c r="Q193" s="18">
        <f t="shared" si="14"/>
        <v>102176901</v>
      </c>
      <c r="R193" s="18">
        <f>Table2[[#This Row],[actual_price]]-Table2[[#This Row],[discounted_price]]</f>
        <v>1621</v>
      </c>
      <c r="S193" s="15" t="str" cm="1">
        <f t="array" ref="S193">_xlfn.IFS(H193&lt;200,"&lt;₹200",H193&lt;=500,"₹200-₹500",H193&gt;500,"&gt;₹500")</f>
        <v>&gt;₹500</v>
      </c>
      <c r="T193" t="s">
        <v>9895</v>
      </c>
      <c r="U193" t="s">
        <v>13067</v>
      </c>
      <c r="V193" t="s">
        <v>13068</v>
      </c>
    </row>
    <row r="194" spans="1:22" x14ac:dyDescent="0.25">
      <c r="A194" t="s">
        <v>3982</v>
      </c>
      <c r="B194" t="s">
        <v>3983</v>
      </c>
      <c r="C194" t="s">
        <v>13075</v>
      </c>
      <c r="D194" t="s">
        <v>13113</v>
      </c>
      <c r="E194" t="s">
        <v>13114</v>
      </c>
      <c r="F194" t="s">
        <v>13128</v>
      </c>
      <c r="G194" t="str">
        <f t="shared" ref="G194:G257" si="15">IF(F194=" ","Unknown", F194)</f>
        <v>Stands</v>
      </c>
      <c r="H194" s="17">
        <v>269</v>
      </c>
      <c r="I194" s="17">
        <v>1499</v>
      </c>
      <c r="J194" s="8">
        <v>0.82</v>
      </c>
      <c r="K194" s="8" t="str">
        <f t="shared" ref="K194:K257" si="16">IF(J194&gt;=50%,"Yes","No")</f>
        <v>Yes</v>
      </c>
      <c r="L194" s="9">
        <v>4.5</v>
      </c>
      <c r="M194" s="9">
        <v>5</v>
      </c>
      <c r="N194" s="9">
        <f t="shared" ref="N194:N257" si="17">AVERAGEIF(F194:F1543,F194,L194:L1543)</f>
        <v>4.1000000000000005</v>
      </c>
      <c r="O194" s="4">
        <v>28978</v>
      </c>
      <c r="P194" s="4">
        <f t="shared" ref="P194:P257" si="18">N194*LOG10(O194+1)</f>
        <v>18.294541918965464</v>
      </c>
      <c r="Q194" s="18">
        <f t="shared" ref="Q194:Q257" si="19">H194*O194</f>
        <v>7795082</v>
      </c>
      <c r="R194" s="18">
        <f>Table2[[#This Row],[actual_price]]-Table2[[#This Row],[discounted_price]]</f>
        <v>1230</v>
      </c>
      <c r="S194" s="15" t="str" cm="1">
        <f t="array" ref="S194">_xlfn.IFS(H194&lt;200,"&lt;₹200",H194&lt;=500,"₹200-₹500",H194&gt;500,"&gt;₹500")</f>
        <v>₹200-₹500</v>
      </c>
      <c r="T194" t="s">
        <v>3984</v>
      </c>
      <c r="U194" t="s">
        <v>3988</v>
      </c>
      <c r="V194" t="s">
        <v>3989</v>
      </c>
    </row>
    <row r="195" spans="1:22" x14ac:dyDescent="0.25">
      <c r="A195" t="s">
        <v>5242</v>
      </c>
      <c r="B195" t="s">
        <v>5243</v>
      </c>
      <c r="C195" t="s">
        <v>13075</v>
      </c>
      <c r="D195" t="s">
        <v>13161</v>
      </c>
      <c r="E195" t="s">
        <v>13092</v>
      </c>
      <c r="F195" t="s">
        <v>13163</v>
      </c>
      <c r="G195" t="str">
        <f t="shared" si="15"/>
        <v>Tripods&amp;Monopods</v>
      </c>
      <c r="H195" s="17">
        <v>399</v>
      </c>
      <c r="I195" s="17">
        <v>995</v>
      </c>
      <c r="J195" s="8">
        <v>0.6</v>
      </c>
      <c r="K195" s="8" t="str">
        <f t="shared" si="16"/>
        <v>Yes</v>
      </c>
      <c r="L195" s="9">
        <v>3.9</v>
      </c>
      <c r="M195" s="9">
        <v>4</v>
      </c>
      <c r="N195" s="9">
        <f t="shared" si="17"/>
        <v>4.2250000000000005</v>
      </c>
      <c r="O195" s="4">
        <v>21372</v>
      </c>
      <c r="P195" s="4">
        <f t="shared" si="18"/>
        <v>18.293681677327587</v>
      </c>
      <c r="Q195" s="18">
        <f t="shared" si="19"/>
        <v>8527428</v>
      </c>
      <c r="R195" s="18">
        <f>Table2[[#This Row],[actual_price]]-Table2[[#This Row],[discounted_price]]</f>
        <v>596</v>
      </c>
      <c r="S195" s="15" t="str" cm="1">
        <f t="array" ref="S195">_xlfn.IFS(H195&lt;200,"&lt;₹200",H195&lt;=500,"₹200-₹500",H195&gt;500,"&gt;₹500")</f>
        <v>₹200-₹500</v>
      </c>
      <c r="T195" t="s">
        <v>5245</v>
      </c>
      <c r="U195" t="s">
        <v>5249</v>
      </c>
      <c r="V195" t="s">
        <v>13046</v>
      </c>
    </row>
    <row r="196" spans="1:22" x14ac:dyDescent="0.25">
      <c r="A196" t="s">
        <v>8863</v>
      </c>
      <c r="B196" t="s">
        <v>8864</v>
      </c>
      <c r="C196" t="s">
        <v>13156</v>
      </c>
      <c r="D196" t="s">
        <v>13247</v>
      </c>
      <c r="E196" t="s">
        <v>13248</v>
      </c>
      <c r="F196" t="s">
        <v>13260</v>
      </c>
      <c r="G196" t="str">
        <f t="shared" si="15"/>
        <v>InductionCooktop</v>
      </c>
      <c r="H196" s="17">
        <v>2148</v>
      </c>
      <c r="I196" s="17">
        <v>3645</v>
      </c>
      <c r="J196" s="8">
        <v>0.41</v>
      </c>
      <c r="K196" s="8" t="str">
        <f t="shared" si="16"/>
        <v>No</v>
      </c>
      <c r="L196" s="9">
        <v>4.0999999999999996</v>
      </c>
      <c r="M196" s="9">
        <v>4</v>
      </c>
      <c r="N196" s="9">
        <f t="shared" si="17"/>
        <v>4.0625</v>
      </c>
      <c r="O196" s="4">
        <v>31388</v>
      </c>
      <c r="P196" s="4">
        <f t="shared" si="18"/>
        <v>18.268158512658481</v>
      </c>
      <c r="Q196" s="18">
        <f t="shared" si="19"/>
        <v>67421424</v>
      </c>
      <c r="R196" s="18">
        <f>Table2[[#This Row],[actual_price]]-Table2[[#This Row],[discounted_price]]</f>
        <v>1497</v>
      </c>
      <c r="S196" s="15" t="str" cm="1">
        <f t="array" ref="S196">_xlfn.IFS(H196&lt;200,"&lt;₹200",H196&lt;=500,"₹200-₹500",H196&gt;500,"&gt;₹500")</f>
        <v>&gt;₹500</v>
      </c>
      <c r="T196" t="s">
        <v>8865</v>
      </c>
      <c r="U196" t="s">
        <v>8869</v>
      </c>
      <c r="V196" t="s">
        <v>8870</v>
      </c>
    </row>
    <row r="197" spans="1:22" x14ac:dyDescent="0.25">
      <c r="A197" t="s">
        <v>2044</v>
      </c>
      <c r="B197" t="s">
        <v>2045</v>
      </c>
      <c r="C197" t="s">
        <v>13084</v>
      </c>
      <c r="D197" t="s">
        <v>13085</v>
      </c>
      <c r="E197" t="s">
        <v>13086</v>
      </c>
      <c r="F197" t="s">
        <v>13087</v>
      </c>
      <c r="G197" t="str">
        <f t="shared" si="15"/>
        <v>Cables</v>
      </c>
      <c r="H197" s="17">
        <v>499</v>
      </c>
      <c r="I197" s="17">
        <v>1100</v>
      </c>
      <c r="J197" s="8">
        <v>0.55000000000000004</v>
      </c>
      <c r="K197" s="8" t="str">
        <f t="shared" si="16"/>
        <v>Yes</v>
      </c>
      <c r="L197" s="9">
        <v>4.4000000000000004</v>
      </c>
      <c r="M197" s="9">
        <v>4</v>
      </c>
      <c r="N197" s="9">
        <f t="shared" si="17"/>
        <v>4.1478527607361979</v>
      </c>
      <c r="O197" s="4">
        <v>25177</v>
      </c>
      <c r="P197" s="4">
        <f t="shared" si="18"/>
        <v>18.254788055631778</v>
      </c>
      <c r="Q197" s="18">
        <f t="shared" si="19"/>
        <v>12563323</v>
      </c>
      <c r="R197" s="18">
        <f>Table2[[#This Row],[actual_price]]-Table2[[#This Row],[discounted_price]]</f>
        <v>601</v>
      </c>
      <c r="S197" s="15" t="str" cm="1">
        <f t="array" ref="S197">_xlfn.IFS(H197&lt;200,"&lt;₹200",H197&lt;=500,"₹200-₹500",H197&gt;500,"&gt;₹500")</f>
        <v>₹200-₹500</v>
      </c>
      <c r="T197" t="s">
        <v>2047</v>
      </c>
      <c r="U197" t="s">
        <v>2051</v>
      </c>
      <c r="V197" t="s">
        <v>2052</v>
      </c>
    </row>
    <row r="198" spans="1:22" x14ac:dyDescent="0.25">
      <c r="A198" t="s">
        <v>9170</v>
      </c>
      <c r="B198" t="s">
        <v>9171</v>
      </c>
      <c r="C198" t="s">
        <v>13156</v>
      </c>
      <c r="D198" t="s">
        <v>13247</v>
      </c>
      <c r="E198" t="s">
        <v>13248</v>
      </c>
      <c r="F198" t="s">
        <v>13249</v>
      </c>
      <c r="G198" t="str">
        <f t="shared" si="15"/>
        <v>Kettles&amp;HotWaterDispensers</v>
      </c>
      <c r="H198" s="17">
        <v>749</v>
      </c>
      <c r="I198" s="17">
        <v>1111</v>
      </c>
      <c r="J198" s="8">
        <v>0.33</v>
      </c>
      <c r="K198" s="8" t="str">
        <f t="shared" si="16"/>
        <v>No</v>
      </c>
      <c r="L198" s="9">
        <v>4.2</v>
      </c>
      <c r="M198" s="9">
        <v>4</v>
      </c>
      <c r="N198" s="9">
        <f t="shared" si="17"/>
        <v>4.01</v>
      </c>
      <c r="O198" s="4">
        <v>35693</v>
      </c>
      <c r="P198" s="4">
        <f t="shared" si="18"/>
        <v>18.25590682942752</v>
      </c>
      <c r="Q198" s="18">
        <f t="shared" si="19"/>
        <v>26734057</v>
      </c>
      <c r="R198" s="18">
        <f>Table2[[#This Row],[actual_price]]-Table2[[#This Row],[discounted_price]]</f>
        <v>362</v>
      </c>
      <c r="S198" s="15" t="str" cm="1">
        <f t="array" ref="S198">_xlfn.IFS(H198&lt;200,"&lt;₹200",H198&lt;=500,"₹200-₹500",H198&gt;500,"&gt;₹500")</f>
        <v>&gt;₹500</v>
      </c>
      <c r="T198" t="s">
        <v>9172</v>
      </c>
      <c r="U198" t="s">
        <v>9176</v>
      </c>
      <c r="V198" t="s">
        <v>9177</v>
      </c>
    </row>
    <row r="199" spans="1:22" x14ac:dyDescent="0.25">
      <c r="A199" t="s">
        <v>6168</v>
      </c>
      <c r="B199" t="s">
        <v>6169</v>
      </c>
      <c r="C199" t="s">
        <v>13075</v>
      </c>
      <c r="D199" t="s">
        <v>13092</v>
      </c>
      <c r="E199" t="s">
        <v>13119</v>
      </c>
      <c r="F199" t="s">
        <v>13120</v>
      </c>
      <c r="G199" t="str">
        <f t="shared" si="15"/>
        <v>MicroSD</v>
      </c>
      <c r="H199" s="17">
        <v>1329</v>
      </c>
      <c r="I199" s="17">
        <v>2900</v>
      </c>
      <c r="J199" s="8">
        <v>0.54</v>
      </c>
      <c r="K199" s="8" t="str">
        <f t="shared" si="16"/>
        <v>Yes</v>
      </c>
      <c r="L199" s="9">
        <v>4.5</v>
      </c>
      <c r="M199" s="9">
        <v>5</v>
      </c>
      <c r="N199" s="9">
        <f t="shared" si="17"/>
        <v>4.25</v>
      </c>
      <c r="O199" s="4">
        <v>19624</v>
      </c>
      <c r="P199" s="4">
        <f t="shared" si="18"/>
        <v>18.244441078023485</v>
      </c>
      <c r="Q199" s="18">
        <f t="shared" si="19"/>
        <v>26080296</v>
      </c>
      <c r="R199" s="18">
        <f>Table2[[#This Row],[actual_price]]-Table2[[#This Row],[discounted_price]]</f>
        <v>1571</v>
      </c>
      <c r="S199" s="15" t="str" cm="1">
        <f t="array" ref="S199">_xlfn.IFS(H199&lt;200,"&lt;₹200",H199&lt;=500,"₹200-₹500",H199&gt;500,"&gt;₹500")</f>
        <v>&gt;₹500</v>
      </c>
      <c r="T199" t="s">
        <v>6170</v>
      </c>
      <c r="U199" t="s">
        <v>6174</v>
      </c>
      <c r="V199" t="s">
        <v>6175</v>
      </c>
    </row>
    <row r="200" spans="1:22" x14ac:dyDescent="0.25">
      <c r="A200" t="s">
        <v>995</v>
      </c>
      <c r="B200" t="s">
        <v>996</v>
      </c>
      <c r="C200" t="s">
        <v>13084</v>
      </c>
      <c r="D200" t="s">
        <v>13085</v>
      </c>
      <c r="E200" t="s">
        <v>13086</v>
      </c>
      <c r="F200" t="s">
        <v>13087</v>
      </c>
      <c r="G200" t="str">
        <f t="shared" si="15"/>
        <v>Cables</v>
      </c>
      <c r="H200" s="17">
        <v>99</v>
      </c>
      <c r="I200" s="17">
        <v>800</v>
      </c>
      <c r="J200" s="8">
        <v>0.88</v>
      </c>
      <c r="K200" s="8" t="str">
        <f t="shared" si="16"/>
        <v>Yes</v>
      </c>
      <c r="L200" s="9">
        <v>3.9</v>
      </c>
      <c r="M200" s="9">
        <v>4</v>
      </c>
      <c r="N200" s="9">
        <f t="shared" si="17"/>
        <v>4.1462962962962973</v>
      </c>
      <c r="O200" s="4">
        <v>24871</v>
      </c>
      <c r="P200" s="4">
        <f t="shared" si="18"/>
        <v>18.225919032462354</v>
      </c>
      <c r="Q200" s="18">
        <f t="shared" si="19"/>
        <v>2462229</v>
      </c>
      <c r="R200" s="18">
        <f>Table2[[#This Row],[actual_price]]-Table2[[#This Row],[discounted_price]]</f>
        <v>701</v>
      </c>
      <c r="S200" s="15" t="str" cm="1">
        <f t="array" ref="S200">_xlfn.IFS(H200&lt;200,"&lt;₹200",H200&lt;=500,"₹200-₹500",H200&gt;500,"&gt;₹500")</f>
        <v>&lt;₹200</v>
      </c>
      <c r="T200" t="s">
        <v>997</v>
      </c>
      <c r="U200" t="s">
        <v>72</v>
      </c>
      <c r="V200" t="s">
        <v>998</v>
      </c>
    </row>
    <row r="201" spans="1:22" x14ac:dyDescent="0.25">
      <c r="A201" t="s">
        <v>66</v>
      </c>
      <c r="B201" t="s">
        <v>67</v>
      </c>
      <c r="C201" t="s">
        <v>13084</v>
      </c>
      <c r="D201" t="s">
        <v>13085</v>
      </c>
      <c r="E201" t="s">
        <v>13086</v>
      </c>
      <c r="F201" t="s">
        <v>13087</v>
      </c>
      <c r="G201" t="str">
        <f t="shared" si="15"/>
        <v>Cables</v>
      </c>
      <c r="H201" s="17">
        <v>149</v>
      </c>
      <c r="I201" s="17">
        <v>1000</v>
      </c>
      <c r="J201" s="8">
        <v>0.85</v>
      </c>
      <c r="K201" s="8" t="str">
        <f t="shared" si="16"/>
        <v>Yes</v>
      </c>
      <c r="L201" s="9">
        <v>3.9</v>
      </c>
      <c r="M201" s="9">
        <v>4</v>
      </c>
      <c r="N201" s="9">
        <f t="shared" si="17"/>
        <v>4.147826086956524</v>
      </c>
      <c r="O201" s="4">
        <v>24871</v>
      </c>
      <c r="P201" s="4">
        <f t="shared" si="18"/>
        <v>18.232643549650096</v>
      </c>
      <c r="Q201" s="18">
        <f t="shared" si="19"/>
        <v>3705779</v>
      </c>
      <c r="R201" s="18">
        <f>Table2[[#This Row],[actual_price]]-Table2[[#This Row],[discounted_price]]</f>
        <v>851</v>
      </c>
      <c r="S201" s="15" t="str" cm="1">
        <f t="array" ref="S201">_xlfn.IFS(H201&lt;200,"&lt;₹200",H201&lt;=500,"₹200-₹500",H201&gt;500,"&gt;₹500")</f>
        <v>&lt;₹200</v>
      </c>
      <c r="T201" t="s">
        <v>68</v>
      </c>
      <c r="U201" t="s">
        <v>72</v>
      </c>
      <c r="V201" t="s">
        <v>73</v>
      </c>
    </row>
    <row r="202" spans="1:22" x14ac:dyDescent="0.25">
      <c r="A202" t="s">
        <v>350</v>
      </c>
      <c r="B202" t="s">
        <v>351</v>
      </c>
      <c r="C202" t="s">
        <v>13084</v>
      </c>
      <c r="D202" t="s">
        <v>13085</v>
      </c>
      <c r="E202" t="s">
        <v>13086</v>
      </c>
      <c r="F202" t="s">
        <v>13087</v>
      </c>
      <c r="G202" t="str">
        <f t="shared" si="15"/>
        <v>Cables</v>
      </c>
      <c r="H202" s="17">
        <v>99</v>
      </c>
      <c r="I202" s="17">
        <v>666.66</v>
      </c>
      <c r="J202" s="8">
        <v>0.85</v>
      </c>
      <c r="K202" s="8" t="str">
        <f t="shared" si="16"/>
        <v>Yes</v>
      </c>
      <c r="L202" s="9">
        <v>3.9</v>
      </c>
      <c r="M202" s="9">
        <v>4</v>
      </c>
      <c r="N202" s="9">
        <f t="shared" si="17"/>
        <v>4.1493750000000009</v>
      </c>
      <c r="O202" s="4">
        <v>24871</v>
      </c>
      <c r="P202" s="4">
        <f t="shared" si="18"/>
        <v>18.239452123302669</v>
      </c>
      <c r="Q202" s="18">
        <f t="shared" si="19"/>
        <v>2462229</v>
      </c>
      <c r="R202" s="18">
        <f>Table2[[#This Row],[actual_price]]-Table2[[#This Row],[discounted_price]]</f>
        <v>567.66</v>
      </c>
      <c r="S202" s="15" t="str" cm="1">
        <f t="array" ref="S202">_xlfn.IFS(H202&lt;200,"&lt;₹200",H202&lt;=500,"₹200-₹500",H202&gt;500,"&gt;₹500")</f>
        <v>&lt;₹200</v>
      </c>
      <c r="T202" t="s">
        <v>352</v>
      </c>
      <c r="U202" t="s">
        <v>72</v>
      </c>
      <c r="V202" t="s">
        <v>353</v>
      </c>
    </row>
    <row r="203" spans="1:22" x14ac:dyDescent="0.25">
      <c r="A203" t="s">
        <v>415</v>
      </c>
      <c r="B203" t="s">
        <v>416</v>
      </c>
      <c r="C203" t="s">
        <v>13084</v>
      </c>
      <c r="D203" t="s">
        <v>13085</v>
      </c>
      <c r="E203" t="s">
        <v>13086</v>
      </c>
      <c r="F203" t="s">
        <v>13087</v>
      </c>
      <c r="G203" t="str">
        <f t="shared" si="15"/>
        <v>Cables</v>
      </c>
      <c r="H203" s="17">
        <v>399</v>
      </c>
      <c r="I203" s="17">
        <v>1099</v>
      </c>
      <c r="J203" s="8">
        <v>0.64</v>
      </c>
      <c r="K203" s="8" t="str">
        <f t="shared" si="16"/>
        <v>Yes</v>
      </c>
      <c r="L203" s="9">
        <v>4.2</v>
      </c>
      <c r="M203" s="9">
        <v>4</v>
      </c>
      <c r="N203" s="9">
        <f t="shared" si="17"/>
        <v>4.1509433962264168</v>
      </c>
      <c r="O203" s="4">
        <v>24269</v>
      </c>
      <c r="P203" s="4">
        <f t="shared" si="18"/>
        <v>18.202176430057094</v>
      </c>
      <c r="Q203" s="18">
        <f t="shared" si="19"/>
        <v>9683331</v>
      </c>
      <c r="R203" s="18">
        <f>Table2[[#This Row],[actual_price]]-Table2[[#This Row],[discounted_price]]</f>
        <v>700</v>
      </c>
      <c r="S203" s="15" t="str" cm="1">
        <f t="array" ref="S203">_xlfn.IFS(H203&lt;200,"&lt;₹200",H203&lt;=500,"₹200-₹500",H203&gt;500,"&gt;₹500")</f>
        <v>₹200-₹500</v>
      </c>
      <c r="T203" t="s">
        <v>417</v>
      </c>
      <c r="U203" t="s">
        <v>23</v>
      </c>
      <c r="V203" t="s">
        <v>24</v>
      </c>
    </row>
    <row r="204" spans="1:22" x14ac:dyDescent="0.25">
      <c r="A204" t="s">
        <v>4687</v>
      </c>
      <c r="B204" t="s">
        <v>4688</v>
      </c>
      <c r="C204" t="s">
        <v>13075</v>
      </c>
      <c r="D204" t="s">
        <v>13113</v>
      </c>
      <c r="E204" t="s">
        <v>13117</v>
      </c>
      <c r="F204" t="s">
        <v>13118</v>
      </c>
      <c r="G204" t="str">
        <f t="shared" si="15"/>
        <v>Smartphones</v>
      </c>
      <c r="H204" s="17">
        <v>37990</v>
      </c>
      <c r="I204" s="17">
        <v>74999</v>
      </c>
      <c r="J204" s="8">
        <v>0.49</v>
      </c>
      <c r="K204" s="8" t="str">
        <f t="shared" si="16"/>
        <v>No</v>
      </c>
      <c r="L204" s="9">
        <v>4.2</v>
      </c>
      <c r="M204" s="9">
        <v>4</v>
      </c>
      <c r="N204" s="9">
        <f t="shared" si="17"/>
        <v>4.0961538461538467</v>
      </c>
      <c r="O204" s="4">
        <v>27790</v>
      </c>
      <c r="P204" s="4">
        <f t="shared" si="18"/>
        <v>18.202915175175928</v>
      </c>
      <c r="Q204" s="18">
        <f t="shared" si="19"/>
        <v>1055742100</v>
      </c>
      <c r="R204" s="18">
        <f>Table2[[#This Row],[actual_price]]-Table2[[#This Row],[discounted_price]]</f>
        <v>37009</v>
      </c>
      <c r="S204" s="15" t="str" cm="1">
        <f t="array" ref="S204">_xlfn.IFS(H204&lt;200,"&lt;₹200",H204&lt;=500,"₹200-₹500",H204&gt;500,"&gt;₹500")</f>
        <v>&gt;₹500</v>
      </c>
      <c r="T204" t="s">
        <v>4689</v>
      </c>
      <c r="U204" t="s">
        <v>4693</v>
      </c>
      <c r="V204" t="s">
        <v>4694</v>
      </c>
    </row>
    <row r="205" spans="1:22" x14ac:dyDescent="0.25">
      <c r="A205" t="s">
        <v>756</v>
      </c>
      <c r="B205" t="s">
        <v>757</v>
      </c>
      <c r="C205" t="s">
        <v>13084</v>
      </c>
      <c r="D205" t="s">
        <v>13085</v>
      </c>
      <c r="E205" t="s">
        <v>13086</v>
      </c>
      <c r="F205" t="s">
        <v>13087</v>
      </c>
      <c r="G205" t="str">
        <f t="shared" si="15"/>
        <v>Cables</v>
      </c>
      <c r="H205" s="17">
        <v>399</v>
      </c>
      <c r="I205" s="17">
        <v>1099</v>
      </c>
      <c r="J205" s="8">
        <v>0.64</v>
      </c>
      <c r="K205" s="8" t="str">
        <f t="shared" si="16"/>
        <v>Yes</v>
      </c>
      <c r="L205" s="9">
        <v>4.2</v>
      </c>
      <c r="M205" s="9">
        <v>4</v>
      </c>
      <c r="N205" s="9">
        <f t="shared" si="17"/>
        <v>4.1506329113924059</v>
      </c>
      <c r="O205" s="4">
        <v>24269</v>
      </c>
      <c r="P205" s="4">
        <f t="shared" si="18"/>
        <v>18.200814932395463</v>
      </c>
      <c r="Q205" s="18">
        <f t="shared" si="19"/>
        <v>9683331</v>
      </c>
      <c r="R205" s="18">
        <f>Table2[[#This Row],[actual_price]]-Table2[[#This Row],[discounted_price]]</f>
        <v>700</v>
      </c>
      <c r="S205" s="15" t="str" cm="1">
        <f t="array" ref="S205">_xlfn.IFS(H205&lt;200,"&lt;₹200",H205&lt;=500,"₹200-₹500",H205&gt;500,"&gt;₹500")</f>
        <v>₹200-₹500</v>
      </c>
      <c r="T205" t="s">
        <v>758</v>
      </c>
      <c r="U205" t="s">
        <v>23</v>
      </c>
      <c r="V205" t="s">
        <v>759</v>
      </c>
    </row>
    <row r="206" spans="1:22" x14ac:dyDescent="0.25">
      <c r="A206" t="s">
        <v>16</v>
      </c>
      <c r="B206" t="s">
        <v>17</v>
      </c>
      <c r="C206" t="s">
        <v>13084</v>
      </c>
      <c r="D206" t="s">
        <v>13085</v>
      </c>
      <c r="E206" t="s">
        <v>13086</v>
      </c>
      <c r="F206" t="s">
        <v>13087</v>
      </c>
      <c r="G206" t="str">
        <f t="shared" si="15"/>
        <v>Cables</v>
      </c>
      <c r="H206" s="17">
        <v>399</v>
      </c>
      <c r="I206" s="17">
        <v>1099</v>
      </c>
      <c r="J206" s="8">
        <v>0.64</v>
      </c>
      <c r="K206" s="8" t="str">
        <f t="shared" si="16"/>
        <v>Yes</v>
      </c>
      <c r="L206" s="9">
        <v>4.2</v>
      </c>
      <c r="M206" s="9">
        <v>4</v>
      </c>
      <c r="N206" s="9">
        <f t="shared" si="17"/>
        <v>4.1503184713375809</v>
      </c>
      <c r="O206" s="4">
        <v>24269</v>
      </c>
      <c r="P206" s="4">
        <f t="shared" si="18"/>
        <v>18.199436090814583</v>
      </c>
      <c r="Q206" s="18">
        <f t="shared" si="19"/>
        <v>9683331</v>
      </c>
      <c r="R206" s="18">
        <f>Table2[[#This Row],[actual_price]]-Table2[[#This Row],[discounted_price]]</f>
        <v>700</v>
      </c>
      <c r="S206" s="15" t="str" cm="1">
        <f t="array" ref="S206">_xlfn.IFS(H206&lt;200,"&lt;₹200",H206&lt;=500,"₹200-₹500",H206&gt;500,"&gt;₹500")</f>
        <v>₹200-₹500</v>
      </c>
      <c r="T206" t="s">
        <v>19</v>
      </c>
      <c r="U206" t="s">
        <v>23</v>
      </c>
      <c r="V206" t="s">
        <v>24</v>
      </c>
    </row>
    <row r="207" spans="1:22" x14ac:dyDescent="0.25">
      <c r="A207" t="s">
        <v>971</v>
      </c>
      <c r="B207" t="s">
        <v>972</v>
      </c>
      <c r="C207" t="s">
        <v>13084</v>
      </c>
      <c r="D207" t="s">
        <v>13085</v>
      </c>
      <c r="E207" t="s">
        <v>13086</v>
      </c>
      <c r="F207" t="s">
        <v>13087</v>
      </c>
      <c r="G207" t="str">
        <f t="shared" si="15"/>
        <v>Cables</v>
      </c>
      <c r="H207" s="17">
        <v>449</v>
      </c>
      <c r="I207" s="17">
        <v>1299</v>
      </c>
      <c r="J207" s="8">
        <v>0.65</v>
      </c>
      <c r="K207" s="8" t="str">
        <f t="shared" si="16"/>
        <v>Yes</v>
      </c>
      <c r="L207" s="9">
        <v>4.2</v>
      </c>
      <c r="M207" s="9">
        <v>4</v>
      </c>
      <c r="N207" s="9">
        <f t="shared" si="17"/>
        <v>4.1500000000000012</v>
      </c>
      <c r="O207" s="4">
        <v>24269</v>
      </c>
      <c r="P207" s="4">
        <f t="shared" si="18"/>
        <v>18.198039571777532</v>
      </c>
      <c r="Q207" s="18">
        <f t="shared" si="19"/>
        <v>10896781</v>
      </c>
      <c r="R207" s="18">
        <f>Table2[[#This Row],[actual_price]]-Table2[[#This Row],[discounted_price]]</f>
        <v>850</v>
      </c>
      <c r="S207" s="15" t="str" cm="1">
        <f t="array" ref="S207">_xlfn.IFS(H207&lt;200,"&lt;₹200",H207&lt;=500,"₹200-₹500",H207&gt;500,"&gt;₹500")</f>
        <v>₹200-₹500</v>
      </c>
      <c r="T207" t="s">
        <v>973</v>
      </c>
      <c r="U207" t="s">
        <v>23</v>
      </c>
      <c r="V207" t="s">
        <v>24</v>
      </c>
    </row>
    <row r="208" spans="1:22" x14ac:dyDescent="0.25">
      <c r="A208" t="s">
        <v>823</v>
      </c>
      <c r="B208" t="s">
        <v>824</v>
      </c>
      <c r="C208" t="s">
        <v>13084</v>
      </c>
      <c r="D208" t="s">
        <v>13085</v>
      </c>
      <c r="E208" t="s">
        <v>13086</v>
      </c>
      <c r="F208" t="s">
        <v>13087</v>
      </c>
      <c r="G208" t="str">
        <f t="shared" si="15"/>
        <v>Cables</v>
      </c>
      <c r="H208" s="17">
        <v>649</v>
      </c>
      <c r="I208" s="17">
        <v>1999</v>
      </c>
      <c r="J208" s="8">
        <v>0.68</v>
      </c>
      <c r="K208" s="8" t="str">
        <f t="shared" si="16"/>
        <v>Yes</v>
      </c>
      <c r="L208" s="9">
        <v>4.2</v>
      </c>
      <c r="M208" s="9">
        <v>4</v>
      </c>
      <c r="N208" s="9">
        <f t="shared" si="17"/>
        <v>4.1496774193548394</v>
      </c>
      <c r="O208" s="4">
        <v>24269</v>
      </c>
      <c r="P208" s="4">
        <f t="shared" si="18"/>
        <v>18.196625033140005</v>
      </c>
      <c r="Q208" s="18">
        <f t="shared" si="19"/>
        <v>15750581</v>
      </c>
      <c r="R208" s="18">
        <f>Table2[[#This Row],[actual_price]]-Table2[[#This Row],[discounted_price]]</f>
        <v>1350</v>
      </c>
      <c r="S208" s="15" t="str" cm="1">
        <f t="array" ref="S208">_xlfn.IFS(H208&lt;200,"&lt;₹200",H208&lt;=500,"₹200-₹500",H208&gt;500,"&gt;₹500")</f>
        <v>&gt;₹500</v>
      </c>
      <c r="T208" t="s">
        <v>417</v>
      </c>
      <c r="U208" t="s">
        <v>23</v>
      </c>
      <c r="V208" t="s">
        <v>825</v>
      </c>
    </row>
    <row r="209" spans="1:22" x14ac:dyDescent="0.25">
      <c r="A209" t="s">
        <v>6604</v>
      </c>
      <c r="B209" t="s">
        <v>6605</v>
      </c>
      <c r="C209" t="s">
        <v>13084</v>
      </c>
      <c r="D209" t="s">
        <v>13085</v>
      </c>
      <c r="E209" t="s">
        <v>13136</v>
      </c>
      <c r="F209" t="s">
        <v>13207</v>
      </c>
      <c r="G209" t="str">
        <f t="shared" si="15"/>
        <v>CoolingPads</v>
      </c>
      <c r="H209" s="17">
        <v>999</v>
      </c>
      <c r="I209" s="17">
        <v>1999</v>
      </c>
      <c r="J209" s="8">
        <v>0.5</v>
      </c>
      <c r="K209" s="8" t="str">
        <f t="shared" si="16"/>
        <v>Yes</v>
      </c>
      <c r="L209" s="9">
        <v>4.2</v>
      </c>
      <c r="M209" s="9">
        <v>4</v>
      </c>
      <c r="N209" s="9">
        <f t="shared" si="17"/>
        <v>4.0999999999999996</v>
      </c>
      <c r="O209" s="4">
        <v>27441</v>
      </c>
      <c r="P209" s="4">
        <f t="shared" si="18"/>
        <v>18.197504615991601</v>
      </c>
      <c r="Q209" s="18">
        <f t="shared" si="19"/>
        <v>27413559</v>
      </c>
      <c r="R209" s="18">
        <f>Table2[[#This Row],[actual_price]]-Table2[[#This Row],[discounted_price]]</f>
        <v>1000</v>
      </c>
      <c r="S209" s="15" t="str" cm="1">
        <f t="array" ref="S209">_xlfn.IFS(H209&lt;200,"&lt;₹200",H209&lt;=500,"₹200-₹500",H209&gt;500,"&gt;₹500")</f>
        <v>&gt;₹500</v>
      </c>
      <c r="T209" t="s">
        <v>6607</v>
      </c>
      <c r="U209" t="s">
        <v>6611</v>
      </c>
      <c r="V209" t="s">
        <v>6612</v>
      </c>
    </row>
    <row r="210" spans="1:22" x14ac:dyDescent="0.25">
      <c r="A210" t="s">
        <v>1949</v>
      </c>
      <c r="B210" t="s">
        <v>1950</v>
      </c>
      <c r="C210" t="s">
        <v>13084</v>
      </c>
      <c r="D210" t="s">
        <v>13085</v>
      </c>
      <c r="E210" t="s">
        <v>13086</v>
      </c>
      <c r="F210" t="s">
        <v>13087</v>
      </c>
      <c r="G210" t="str">
        <f t="shared" si="15"/>
        <v>Cables</v>
      </c>
      <c r="H210" s="17">
        <v>649</v>
      </c>
      <c r="I210" s="17">
        <v>1999</v>
      </c>
      <c r="J210" s="8">
        <v>0.68</v>
      </c>
      <c r="K210" s="8" t="str">
        <f t="shared" si="16"/>
        <v>Yes</v>
      </c>
      <c r="L210" s="9">
        <v>4.2</v>
      </c>
      <c r="M210" s="9">
        <v>4</v>
      </c>
      <c r="N210" s="9">
        <f t="shared" si="17"/>
        <v>4.1493506493506498</v>
      </c>
      <c r="O210" s="4">
        <v>24269</v>
      </c>
      <c r="P210" s="4">
        <f t="shared" si="18"/>
        <v>18.195192123870822</v>
      </c>
      <c r="Q210" s="18">
        <f t="shared" si="19"/>
        <v>15750581</v>
      </c>
      <c r="R210" s="18">
        <f>Table2[[#This Row],[actual_price]]-Table2[[#This Row],[discounted_price]]</f>
        <v>1350</v>
      </c>
      <c r="S210" s="15" t="str" cm="1">
        <f t="array" ref="S210">_xlfn.IFS(H210&lt;200,"&lt;₹200",H210&lt;=500,"₹200-₹500",H210&gt;500,"&gt;₹500")</f>
        <v>&gt;₹500</v>
      </c>
      <c r="T210" t="s">
        <v>1951</v>
      </c>
      <c r="U210" t="s">
        <v>23</v>
      </c>
      <c r="V210" t="s">
        <v>825</v>
      </c>
    </row>
    <row r="211" spans="1:22" x14ac:dyDescent="0.25">
      <c r="A211" t="s">
        <v>2926</v>
      </c>
      <c r="B211" t="s">
        <v>2927</v>
      </c>
      <c r="C211" t="s">
        <v>13075</v>
      </c>
      <c r="D211" t="s">
        <v>13091</v>
      </c>
      <c r="E211" t="s">
        <v>13093</v>
      </c>
      <c r="F211" t="s">
        <v>13094</v>
      </c>
      <c r="G211" t="str">
        <f t="shared" si="15"/>
        <v>SmartTelevisions</v>
      </c>
      <c r="H211" s="17">
        <v>46999</v>
      </c>
      <c r="I211" s="17">
        <v>69999</v>
      </c>
      <c r="J211" s="8">
        <v>0.33</v>
      </c>
      <c r="K211" s="8" t="str">
        <f t="shared" si="16"/>
        <v>No</v>
      </c>
      <c r="L211" s="9">
        <v>4.3</v>
      </c>
      <c r="M211" s="9">
        <v>4</v>
      </c>
      <c r="N211" s="9">
        <f t="shared" si="17"/>
        <v>4.2042553191489356</v>
      </c>
      <c r="O211" s="4">
        <v>21252</v>
      </c>
      <c r="P211" s="4">
        <f t="shared" si="18"/>
        <v>18.193579571550295</v>
      </c>
      <c r="Q211" s="18">
        <f t="shared" si="19"/>
        <v>998822748</v>
      </c>
      <c r="R211" s="18">
        <f>Table2[[#This Row],[actual_price]]-Table2[[#This Row],[discounted_price]]</f>
        <v>23000</v>
      </c>
      <c r="S211" s="15" t="str" cm="1">
        <f t="array" ref="S211">_xlfn.IFS(H211&lt;200,"&lt;₹200",H211&lt;=500,"₹200-₹500",H211&gt;500,"&gt;₹500")</f>
        <v>&gt;₹500</v>
      </c>
      <c r="T211" t="s">
        <v>2928</v>
      </c>
      <c r="U211" t="s">
        <v>2932</v>
      </c>
      <c r="V211" t="s">
        <v>2933</v>
      </c>
    </row>
    <row r="212" spans="1:22" x14ac:dyDescent="0.25">
      <c r="A212" t="s">
        <v>2055</v>
      </c>
      <c r="B212" t="s">
        <v>2056</v>
      </c>
      <c r="C212" t="s">
        <v>13075</v>
      </c>
      <c r="D212" t="s">
        <v>13091</v>
      </c>
      <c r="E212" t="s">
        <v>13093</v>
      </c>
      <c r="F212" t="s">
        <v>13094</v>
      </c>
      <c r="G212" t="str">
        <f t="shared" si="15"/>
        <v>SmartTelevisions</v>
      </c>
      <c r="H212" s="17">
        <v>31999</v>
      </c>
      <c r="I212" s="17">
        <v>49999</v>
      </c>
      <c r="J212" s="8">
        <v>0.36</v>
      </c>
      <c r="K212" s="8" t="str">
        <f t="shared" si="16"/>
        <v>No</v>
      </c>
      <c r="L212" s="9">
        <v>4.3</v>
      </c>
      <c r="M212" s="9">
        <v>4</v>
      </c>
      <c r="N212" s="9">
        <f t="shared" si="17"/>
        <v>4.2021739130434783</v>
      </c>
      <c r="O212" s="4">
        <v>21252</v>
      </c>
      <c r="P212" s="4">
        <f t="shared" si="18"/>
        <v>18.184572452637255</v>
      </c>
      <c r="Q212" s="18">
        <f t="shared" si="19"/>
        <v>680042748</v>
      </c>
      <c r="R212" s="18">
        <f>Table2[[#This Row],[actual_price]]-Table2[[#This Row],[discounted_price]]</f>
        <v>18000</v>
      </c>
      <c r="S212" s="15" t="str" cm="1">
        <f t="array" ref="S212">_xlfn.IFS(H212&lt;200,"&lt;₹200",H212&lt;=500,"₹200-₹500",H212&gt;500,"&gt;₹500")</f>
        <v>&gt;₹500</v>
      </c>
      <c r="T212" t="s">
        <v>2057</v>
      </c>
      <c r="U212" t="s">
        <v>2061</v>
      </c>
      <c r="V212" t="s">
        <v>2062</v>
      </c>
    </row>
    <row r="213" spans="1:22" x14ac:dyDescent="0.25">
      <c r="A213" t="s">
        <v>5400</v>
      </c>
      <c r="B213" t="s">
        <v>5401</v>
      </c>
      <c r="C213" t="s">
        <v>13152</v>
      </c>
      <c r="D213" t="s">
        <v>13164</v>
      </c>
      <c r="E213" t="s">
        <v>13165</v>
      </c>
      <c r="F213" t="s">
        <v>13165</v>
      </c>
      <c r="G213" t="str">
        <f t="shared" si="15"/>
        <v>Calculators</v>
      </c>
      <c r="H213" s="17">
        <v>522</v>
      </c>
      <c r="I213" s="17">
        <v>550</v>
      </c>
      <c r="J213" s="8">
        <v>0.05</v>
      </c>
      <c r="K213" s="8" t="str">
        <f t="shared" si="16"/>
        <v>No</v>
      </c>
      <c r="L213" s="9">
        <v>4.4000000000000004</v>
      </c>
      <c r="M213" s="9">
        <v>4</v>
      </c>
      <c r="N213" s="9">
        <f t="shared" si="17"/>
        <v>4.45</v>
      </c>
      <c r="O213" s="4">
        <v>12179</v>
      </c>
      <c r="P213" s="4">
        <f t="shared" si="18"/>
        <v>18.181130432921012</v>
      </c>
      <c r="Q213" s="18">
        <f t="shared" si="19"/>
        <v>6357438</v>
      </c>
      <c r="R213" s="18">
        <f>Table2[[#This Row],[actual_price]]-Table2[[#This Row],[discounted_price]]</f>
        <v>28</v>
      </c>
      <c r="S213" s="15" t="str" cm="1">
        <f t="array" ref="S213">_xlfn.IFS(H213&lt;200,"&lt;₹200",H213&lt;=500,"₹200-₹500",H213&gt;500,"&gt;₹500")</f>
        <v>&gt;₹500</v>
      </c>
      <c r="T213" t="s">
        <v>5402</v>
      </c>
      <c r="U213" t="s">
        <v>5406</v>
      </c>
      <c r="V213" t="s">
        <v>5407</v>
      </c>
    </row>
    <row r="214" spans="1:22" x14ac:dyDescent="0.25">
      <c r="A214" t="s">
        <v>3085</v>
      </c>
      <c r="B214" t="s">
        <v>3086</v>
      </c>
      <c r="C214" t="s">
        <v>13075</v>
      </c>
      <c r="D214" t="s">
        <v>13122</v>
      </c>
      <c r="E214" t="s">
        <v>13123</v>
      </c>
      <c r="F214" t="s">
        <v>13124</v>
      </c>
      <c r="G214" t="str">
        <f t="shared" si="15"/>
        <v>In-Ear</v>
      </c>
      <c r="H214" s="17">
        <v>599</v>
      </c>
      <c r="I214" s="17">
        <v>2499</v>
      </c>
      <c r="J214" s="8">
        <v>0.76</v>
      </c>
      <c r="K214" s="8" t="str">
        <f t="shared" si="16"/>
        <v>Yes</v>
      </c>
      <c r="L214" s="9">
        <v>3.9</v>
      </c>
      <c r="M214" s="9">
        <v>4</v>
      </c>
      <c r="N214" s="9">
        <f t="shared" si="17"/>
        <v>3.8103448275862069</v>
      </c>
      <c r="O214" s="4">
        <v>58162</v>
      </c>
      <c r="P214" s="4">
        <f t="shared" si="18"/>
        <v>18.154947285780448</v>
      </c>
      <c r="Q214" s="18">
        <f t="shared" si="19"/>
        <v>34839038</v>
      </c>
      <c r="R214" s="18">
        <f>Table2[[#This Row],[actual_price]]-Table2[[#This Row],[discounted_price]]</f>
        <v>1900</v>
      </c>
      <c r="S214" s="15" t="str" cm="1">
        <f t="array" ref="S214">_xlfn.IFS(H214&lt;200,"&lt;₹200",H214&lt;=500,"₹200-₹500",H214&gt;500,"&gt;₹500")</f>
        <v>&gt;₹500</v>
      </c>
      <c r="T214" t="s">
        <v>3087</v>
      </c>
      <c r="U214" t="s">
        <v>3091</v>
      </c>
      <c r="V214" t="s">
        <v>3092</v>
      </c>
    </row>
    <row r="215" spans="1:22" x14ac:dyDescent="0.25">
      <c r="A215" t="s">
        <v>4561</v>
      </c>
      <c r="B215" t="s">
        <v>4562</v>
      </c>
      <c r="C215" t="s">
        <v>13075</v>
      </c>
      <c r="D215" t="s">
        <v>13113</v>
      </c>
      <c r="E215" t="s">
        <v>13114</v>
      </c>
      <c r="F215" t="s">
        <v>13116</v>
      </c>
      <c r="G215" t="str">
        <f t="shared" si="15"/>
        <v>PowerBanks</v>
      </c>
      <c r="H215" s="17">
        <v>1599</v>
      </c>
      <c r="I215" s="17">
        <v>3499</v>
      </c>
      <c r="J215" s="8">
        <v>0.54</v>
      </c>
      <c r="K215" s="8" t="str">
        <f t="shared" si="16"/>
        <v>Yes</v>
      </c>
      <c r="L215" s="9">
        <v>4</v>
      </c>
      <c r="M215" s="9">
        <v>4</v>
      </c>
      <c r="N215" s="9">
        <f t="shared" si="17"/>
        <v>3.9799999999999995</v>
      </c>
      <c r="O215" s="4">
        <v>36384</v>
      </c>
      <c r="P215" s="4">
        <f t="shared" si="18"/>
        <v>18.152471069444729</v>
      </c>
      <c r="Q215" s="18">
        <f t="shared" si="19"/>
        <v>58178016</v>
      </c>
      <c r="R215" s="18">
        <f>Table2[[#This Row],[actual_price]]-Table2[[#This Row],[discounted_price]]</f>
        <v>1900</v>
      </c>
      <c r="S215" s="15" t="str" cm="1">
        <f t="array" ref="S215">_xlfn.IFS(H215&lt;200,"&lt;₹200",H215&lt;=500,"₹200-₹500",H215&gt;500,"&gt;₹500")</f>
        <v>&gt;₹500</v>
      </c>
      <c r="T215" t="s">
        <v>4563</v>
      </c>
      <c r="U215" t="s">
        <v>4567</v>
      </c>
      <c r="V215" t="s">
        <v>4568</v>
      </c>
    </row>
    <row r="216" spans="1:22" x14ac:dyDescent="0.25">
      <c r="A216" t="s">
        <v>5727</v>
      </c>
      <c r="B216" t="s">
        <v>5728</v>
      </c>
      <c r="C216" t="s">
        <v>13075</v>
      </c>
      <c r="D216" t="s">
        <v>13161</v>
      </c>
      <c r="E216" t="s">
        <v>13092</v>
      </c>
      <c r="F216" t="s">
        <v>13163</v>
      </c>
      <c r="G216" t="str">
        <f t="shared" si="15"/>
        <v>Tripods&amp;Monopods</v>
      </c>
      <c r="H216" s="17">
        <v>1549</v>
      </c>
      <c r="I216" s="17">
        <v>2495</v>
      </c>
      <c r="J216" s="8">
        <v>0.38</v>
      </c>
      <c r="K216" s="8" t="str">
        <f t="shared" si="16"/>
        <v>No</v>
      </c>
      <c r="L216" s="9">
        <v>4.4000000000000004</v>
      </c>
      <c r="M216" s="9">
        <v>4</v>
      </c>
      <c r="N216" s="9">
        <f t="shared" si="17"/>
        <v>4.333333333333333</v>
      </c>
      <c r="O216" s="4">
        <v>15137</v>
      </c>
      <c r="P216" s="4">
        <f t="shared" si="18"/>
        <v>18.113630170571945</v>
      </c>
      <c r="Q216" s="18">
        <f t="shared" si="19"/>
        <v>23447213</v>
      </c>
      <c r="R216" s="18">
        <f>Table2[[#This Row],[actual_price]]-Table2[[#This Row],[discounted_price]]</f>
        <v>946</v>
      </c>
      <c r="S216" s="15" t="str" cm="1">
        <f t="array" ref="S216">_xlfn.IFS(H216&lt;200,"&lt;₹200",H216&lt;=500,"₹200-₹500",H216&gt;500,"&gt;₹500")</f>
        <v>&gt;₹500</v>
      </c>
      <c r="T216" t="s">
        <v>5730</v>
      </c>
      <c r="U216" t="s">
        <v>5734</v>
      </c>
      <c r="V216" t="s">
        <v>5735</v>
      </c>
    </row>
    <row r="217" spans="1:22" x14ac:dyDescent="0.25">
      <c r="A217" t="s">
        <v>7295</v>
      </c>
      <c r="B217" t="s">
        <v>7296</v>
      </c>
      <c r="C217" t="s">
        <v>13084</v>
      </c>
      <c r="D217" t="s">
        <v>13088</v>
      </c>
      <c r="E217" t="s">
        <v>13179</v>
      </c>
      <c r="F217" t="s">
        <v>13179</v>
      </c>
      <c r="G217" t="str">
        <f t="shared" si="15"/>
        <v>Routers</v>
      </c>
      <c r="H217" s="17">
        <v>899</v>
      </c>
      <c r="I217" s="17">
        <v>1800</v>
      </c>
      <c r="J217" s="8">
        <v>0.5</v>
      </c>
      <c r="K217" s="8" t="str">
        <f t="shared" si="16"/>
        <v>Yes</v>
      </c>
      <c r="L217" s="9">
        <v>4.0999999999999996</v>
      </c>
      <c r="M217" s="9">
        <v>4</v>
      </c>
      <c r="N217" s="9">
        <f t="shared" si="17"/>
        <v>4.1624999999999996</v>
      </c>
      <c r="O217" s="4">
        <v>22375</v>
      </c>
      <c r="P217" s="4">
        <f t="shared" si="18"/>
        <v>18.105969462125444</v>
      </c>
      <c r="Q217" s="18">
        <f t="shared" si="19"/>
        <v>20115125</v>
      </c>
      <c r="R217" s="18">
        <f>Table2[[#This Row],[actual_price]]-Table2[[#This Row],[discounted_price]]</f>
        <v>901</v>
      </c>
      <c r="S217" s="15" t="str" cm="1">
        <f t="array" ref="S217">_xlfn.IFS(H217&lt;200,"&lt;₹200",H217&lt;=500,"₹200-₹500",H217&gt;500,"&gt;₹500")</f>
        <v>&gt;₹500</v>
      </c>
      <c r="T217" t="s">
        <v>7297</v>
      </c>
      <c r="U217" t="s">
        <v>7301</v>
      </c>
      <c r="V217" t="s">
        <v>7302</v>
      </c>
    </row>
    <row r="218" spans="1:22" x14ac:dyDescent="0.25">
      <c r="A218" t="s">
        <v>5503</v>
      </c>
      <c r="B218" t="s">
        <v>5504</v>
      </c>
      <c r="C218" t="s">
        <v>13075</v>
      </c>
      <c r="D218" t="s">
        <v>13122</v>
      </c>
      <c r="E218" t="s">
        <v>13123</v>
      </c>
      <c r="F218" t="s">
        <v>13135</v>
      </c>
      <c r="G218" t="str">
        <f t="shared" si="15"/>
        <v>On-Ear</v>
      </c>
      <c r="H218" s="17">
        <v>1199</v>
      </c>
      <c r="I218" s="17">
        <v>2499</v>
      </c>
      <c r="J218" s="8">
        <v>0.52</v>
      </c>
      <c r="K218" s="8" t="str">
        <f t="shared" si="16"/>
        <v>Yes</v>
      </c>
      <c r="L218" s="9">
        <v>4</v>
      </c>
      <c r="M218" s="9">
        <v>4</v>
      </c>
      <c r="N218" s="9">
        <f t="shared" si="17"/>
        <v>4</v>
      </c>
      <c r="O218" s="4">
        <v>33584</v>
      </c>
      <c r="P218" s="4">
        <f t="shared" si="18"/>
        <v>18.104581410538845</v>
      </c>
      <c r="Q218" s="18">
        <f t="shared" si="19"/>
        <v>40267216</v>
      </c>
      <c r="R218" s="18">
        <f>Table2[[#This Row],[actual_price]]-Table2[[#This Row],[discounted_price]]</f>
        <v>1300</v>
      </c>
      <c r="S218" s="15" t="str" cm="1">
        <f t="array" ref="S218">_xlfn.IFS(H218&lt;200,"&lt;₹200",H218&lt;=500,"₹200-₹500",H218&gt;500,"&gt;₹500")</f>
        <v>&gt;₹500</v>
      </c>
      <c r="T218" t="s">
        <v>5505</v>
      </c>
      <c r="U218" t="s">
        <v>5509</v>
      </c>
      <c r="V218" t="s">
        <v>5510</v>
      </c>
    </row>
    <row r="219" spans="1:22" x14ac:dyDescent="0.25">
      <c r="A219" t="s">
        <v>6575</v>
      </c>
      <c r="B219" t="s">
        <v>6576</v>
      </c>
      <c r="C219" t="s">
        <v>13084</v>
      </c>
      <c r="D219" t="s">
        <v>13085</v>
      </c>
      <c r="E219" t="s">
        <v>13196</v>
      </c>
      <c r="F219" t="s">
        <v>13206</v>
      </c>
      <c r="G219" t="str">
        <f t="shared" si="15"/>
        <v>Webcams&amp;VoIPEquipment</v>
      </c>
      <c r="H219" s="17">
        <v>1990</v>
      </c>
      <c r="I219" s="17">
        <v>2595</v>
      </c>
      <c r="J219" s="8">
        <v>0.23</v>
      </c>
      <c r="K219" s="8" t="str">
        <f t="shared" si="16"/>
        <v>No</v>
      </c>
      <c r="L219" s="9">
        <v>4.3</v>
      </c>
      <c r="M219" s="9">
        <v>4</v>
      </c>
      <c r="N219" s="9">
        <f t="shared" si="17"/>
        <v>4.1999999999999993</v>
      </c>
      <c r="O219" s="4">
        <v>20398</v>
      </c>
      <c r="P219" s="4">
        <f t="shared" si="18"/>
        <v>18.100357287427389</v>
      </c>
      <c r="Q219" s="18">
        <f t="shared" si="19"/>
        <v>40592020</v>
      </c>
      <c r="R219" s="18">
        <f>Table2[[#This Row],[actual_price]]-Table2[[#This Row],[discounted_price]]</f>
        <v>605</v>
      </c>
      <c r="S219" s="15" t="str" cm="1">
        <f t="array" ref="S219">_xlfn.IFS(H219&lt;200,"&lt;₹200",H219&lt;=500,"₹200-₹500",H219&gt;500,"&gt;₹500")</f>
        <v>&gt;₹500</v>
      </c>
      <c r="T219" t="s">
        <v>6578</v>
      </c>
      <c r="U219" t="s">
        <v>6582</v>
      </c>
      <c r="V219" t="s">
        <v>13054</v>
      </c>
    </row>
    <row r="220" spans="1:22" x14ac:dyDescent="0.25">
      <c r="A220" t="s">
        <v>3658</v>
      </c>
      <c r="B220" t="s">
        <v>3659</v>
      </c>
      <c r="C220" t="s">
        <v>13075</v>
      </c>
      <c r="D220" t="s">
        <v>13113</v>
      </c>
      <c r="E220" t="s">
        <v>13117</v>
      </c>
      <c r="F220" t="s">
        <v>13118</v>
      </c>
      <c r="G220" t="str">
        <f t="shared" si="15"/>
        <v>Smartphones</v>
      </c>
      <c r="H220" s="17">
        <v>20999</v>
      </c>
      <c r="I220" s="17">
        <v>26999</v>
      </c>
      <c r="J220" s="8">
        <v>0.22</v>
      </c>
      <c r="K220" s="8" t="str">
        <f t="shared" si="16"/>
        <v>No</v>
      </c>
      <c r="L220" s="9">
        <v>3.9</v>
      </c>
      <c r="M220" s="9">
        <v>4</v>
      </c>
      <c r="N220" s="9">
        <f t="shared" si="17"/>
        <v>4.0941176470588241</v>
      </c>
      <c r="O220" s="4">
        <v>25824</v>
      </c>
      <c r="P220" s="4">
        <f t="shared" si="18"/>
        <v>18.06341217537291</v>
      </c>
      <c r="Q220" s="18">
        <f t="shared" si="19"/>
        <v>542278176</v>
      </c>
      <c r="R220" s="18">
        <f>Table2[[#This Row],[actual_price]]-Table2[[#This Row],[discounted_price]]</f>
        <v>6000</v>
      </c>
      <c r="S220" s="15" t="str" cm="1">
        <f t="array" ref="S220">_xlfn.IFS(H220&lt;200,"&lt;₹200",H220&lt;=500,"₹200-₹500",H220&gt;500,"&gt;₹500")</f>
        <v>&gt;₹500</v>
      </c>
      <c r="T220" t="s">
        <v>3660</v>
      </c>
      <c r="U220" t="s">
        <v>3374</v>
      </c>
      <c r="V220" t="s">
        <v>3375</v>
      </c>
    </row>
    <row r="221" spans="1:22" x14ac:dyDescent="0.25">
      <c r="A221" t="s">
        <v>3711</v>
      </c>
      <c r="B221" t="s">
        <v>3712</v>
      </c>
      <c r="C221" t="s">
        <v>13075</v>
      </c>
      <c r="D221" t="s">
        <v>13113</v>
      </c>
      <c r="E221" t="s">
        <v>13117</v>
      </c>
      <c r="F221" t="s">
        <v>13118</v>
      </c>
      <c r="G221" t="str">
        <f t="shared" si="15"/>
        <v>Smartphones</v>
      </c>
      <c r="H221" s="17">
        <v>22999</v>
      </c>
      <c r="I221" s="17">
        <v>28999</v>
      </c>
      <c r="J221" s="8">
        <v>0.21</v>
      </c>
      <c r="K221" s="8" t="str">
        <f t="shared" si="16"/>
        <v>No</v>
      </c>
      <c r="L221" s="9">
        <v>3.9</v>
      </c>
      <c r="M221" s="9">
        <v>4</v>
      </c>
      <c r="N221" s="9">
        <f t="shared" si="17"/>
        <v>4.0980000000000008</v>
      </c>
      <c r="O221" s="4">
        <v>25824</v>
      </c>
      <c r="P221" s="4">
        <f t="shared" si="18"/>
        <v>18.080541273125419</v>
      </c>
      <c r="Q221" s="18">
        <f t="shared" si="19"/>
        <v>593926176</v>
      </c>
      <c r="R221" s="18">
        <f>Table2[[#This Row],[actual_price]]-Table2[[#This Row],[discounted_price]]</f>
        <v>6000</v>
      </c>
      <c r="S221" s="15" t="str" cm="1">
        <f t="array" ref="S221">_xlfn.IFS(H221&lt;200,"&lt;₹200",H221&lt;=500,"₹200-₹500",H221&gt;500,"&gt;₹500")</f>
        <v>&gt;₹500</v>
      </c>
      <c r="T221" t="s">
        <v>3713</v>
      </c>
      <c r="U221" t="s">
        <v>3374</v>
      </c>
      <c r="V221" t="s">
        <v>3375</v>
      </c>
    </row>
    <row r="222" spans="1:22" x14ac:dyDescent="0.25">
      <c r="A222" t="s">
        <v>6005</v>
      </c>
      <c r="B222" t="s">
        <v>6006</v>
      </c>
      <c r="C222" t="s">
        <v>13084</v>
      </c>
      <c r="D222" t="s">
        <v>13085</v>
      </c>
      <c r="E222" t="s">
        <v>13172</v>
      </c>
      <c r="F222" t="s">
        <v>13193</v>
      </c>
      <c r="G222" t="str">
        <f t="shared" si="15"/>
        <v>Gamepads</v>
      </c>
      <c r="H222" s="17">
        <v>1699</v>
      </c>
      <c r="I222" s="17">
        <v>3999</v>
      </c>
      <c r="J222" s="8">
        <v>0.57999999999999996</v>
      </c>
      <c r="K222" s="8" t="str">
        <f t="shared" si="16"/>
        <v>Yes</v>
      </c>
      <c r="L222" s="9">
        <v>4.2</v>
      </c>
      <c r="M222" s="9">
        <v>4</v>
      </c>
      <c r="N222" s="9">
        <f t="shared" si="17"/>
        <v>4.0999999999999996</v>
      </c>
      <c r="O222" s="4">
        <v>25488</v>
      </c>
      <c r="P222" s="4">
        <f t="shared" si="18"/>
        <v>18.066046468919314</v>
      </c>
      <c r="Q222" s="18">
        <f t="shared" si="19"/>
        <v>43304112</v>
      </c>
      <c r="R222" s="18">
        <f>Table2[[#This Row],[actual_price]]-Table2[[#This Row],[discounted_price]]</f>
        <v>2300</v>
      </c>
      <c r="S222" s="15" t="str" cm="1">
        <f t="array" ref="S222">_xlfn.IFS(H222&lt;200,"&lt;₹200",H222&lt;=500,"₹200-₹500",H222&gt;500,"&gt;₹500")</f>
        <v>&gt;₹500</v>
      </c>
      <c r="T222" t="s">
        <v>6008</v>
      </c>
      <c r="U222" t="s">
        <v>6012</v>
      </c>
      <c r="V222" t="s">
        <v>6013</v>
      </c>
    </row>
    <row r="223" spans="1:22" x14ac:dyDescent="0.25">
      <c r="A223" t="s">
        <v>3368</v>
      </c>
      <c r="B223" t="s">
        <v>3369</v>
      </c>
      <c r="C223" t="s">
        <v>13075</v>
      </c>
      <c r="D223" t="s">
        <v>13113</v>
      </c>
      <c r="E223" t="s">
        <v>13117</v>
      </c>
      <c r="F223" t="s">
        <v>13118</v>
      </c>
      <c r="G223" t="str">
        <f t="shared" si="15"/>
        <v>Smartphones</v>
      </c>
      <c r="H223" s="17">
        <v>19999</v>
      </c>
      <c r="I223" s="17">
        <v>24999</v>
      </c>
      <c r="J223" s="8">
        <v>0.2</v>
      </c>
      <c r="K223" s="8" t="str">
        <f t="shared" si="16"/>
        <v>No</v>
      </c>
      <c r="L223" s="9">
        <v>3.9</v>
      </c>
      <c r="M223" s="9">
        <v>4</v>
      </c>
      <c r="N223" s="9">
        <f t="shared" si="17"/>
        <v>4.1020408163265314</v>
      </c>
      <c r="O223" s="4">
        <v>25824</v>
      </c>
      <c r="P223" s="4">
        <f t="shared" si="18"/>
        <v>18.098369517724969</v>
      </c>
      <c r="Q223" s="18">
        <f t="shared" si="19"/>
        <v>516454176</v>
      </c>
      <c r="R223" s="18">
        <f>Table2[[#This Row],[actual_price]]-Table2[[#This Row],[discounted_price]]</f>
        <v>5000</v>
      </c>
      <c r="S223" s="15" t="str" cm="1">
        <f t="array" ref="S223">_xlfn.IFS(H223&lt;200,"&lt;₹200",H223&lt;=500,"₹200-₹500",H223&gt;500,"&gt;₹500")</f>
        <v>&gt;₹500</v>
      </c>
      <c r="T223" t="s">
        <v>3370</v>
      </c>
      <c r="U223" t="s">
        <v>3374</v>
      </c>
      <c r="V223" t="s">
        <v>3375</v>
      </c>
    </row>
    <row r="224" spans="1:22" x14ac:dyDescent="0.25">
      <c r="A224" t="s">
        <v>7732</v>
      </c>
      <c r="B224" t="s">
        <v>7733</v>
      </c>
      <c r="C224" t="s">
        <v>13228</v>
      </c>
      <c r="D224" t="s">
        <v>13229</v>
      </c>
      <c r="E224" t="s">
        <v>13230</v>
      </c>
      <c r="F224" t="s">
        <v>13231</v>
      </c>
      <c r="G224" t="str">
        <f t="shared" si="15"/>
        <v>ColouringPens&amp;Markers</v>
      </c>
      <c r="H224" s="17">
        <v>150</v>
      </c>
      <c r="I224" s="17">
        <v>150</v>
      </c>
      <c r="J224" s="8">
        <v>0</v>
      </c>
      <c r="K224" s="8" t="str">
        <f t="shared" si="16"/>
        <v>No</v>
      </c>
      <c r="L224" s="9">
        <v>4.3</v>
      </c>
      <c r="M224" s="9">
        <v>4</v>
      </c>
      <c r="N224" s="9">
        <f t="shared" si="17"/>
        <v>4.3</v>
      </c>
      <c r="O224" s="4">
        <v>15867</v>
      </c>
      <c r="P224" s="4">
        <f t="shared" si="18"/>
        <v>18.062245424749086</v>
      </c>
      <c r="Q224" s="18">
        <f t="shared" si="19"/>
        <v>2380050</v>
      </c>
      <c r="R224" s="18">
        <f>Table2[[#This Row],[actual_price]]-Table2[[#This Row],[discounted_price]]</f>
        <v>0</v>
      </c>
      <c r="S224" s="15" t="str" cm="1">
        <f t="array" ref="S224">_xlfn.IFS(H224&lt;200,"&lt;₹200",H224&lt;=500,"₹200-₹500",H224&gt;500,"&gt;₹500")</f>
        <v>&lt;₹200</v>
      </c>
      <c r="T224" t="s">
        <v>7735</v>
      </c>
      <c r="U224" t="s">
        <v>7739</v>
      </c>
      <c r="V224" t="s">
        <v>7740</v>
      </c>
    </row>
    <row r="225" spans="1:22" x14ac:dyDescent="0.25">
      <c r="A225" t="s">
        <v>3693</v>
      </c>
      <c r="B225" t="s">
        <v>3694</v>
      </c>
      <c r="C225" t="s">
        <v>13075</v>
      </c>
      <c r="D225" t="s">
        <v>13092</v>
      </c>
      <c r="E225" t="s">
        <v>13119</v>
      </c>
      <c r="F225" t="s">
        <v>13120</v>
      </c>
      <c r="G225" t="str">
        <f t="shared" si="15"/>
        <v>MicroSD</v>
      </c>
      <c r="H225" s="17">
        <v>369</v>
      </c>
      <c r="I225" s="17">
        <v>1600</v>
      </c>
      <c r="J225" s="8">
        <v>0.77</v>
      </c>
      <c r="K225" s="8" t="str">
        <f t="shared" si="16"/>
        <v>Yes</v>
      </c>
      <c r="L225" s="9">
        <v>4</v>
      </c>
      <c r="M225" s="9">
        <v>4</v>
      </c>
      <c r="N225" s="9">
        <f t="shared" si="17"/>
        <v>4</v>
      </c>
      <c r="O225" s="4">
        <v>32625</v>
      </c>
      <c r="P225" s="4">
        <f t="shared" si="18"/>
        <v>18.054255327402352</v>
      </c>
      <c r="Q225" s="18">
        <f t="shared" si="19"/>
        <v>12038625</v>
      </c>
      <c r="R225" s="18">
        <f>Table2[[#This Row],[actual_price]]-Table2[[#This Row],[discounted_price]]</f>
        <v>1231</v>
      </c>
      <c r="S225" s="15" t="str" cm="1">
        <f t="array" ref="S225">_xlfn.IFS(H225&lt;200,"&lt;₹200",H225&lt;=500,"₹200-₹500",H225&gt;500,"&gt;₹500")</f>
        <v>₹200-₹500</v>
      </c>
      <c r="T225" t="s">
        <v>3695</v>
      </c>
      <c r="U225" t="s">
        <v>3699</v>
      </c>
      <c r="V225" t="s">
        <v>3700</v>
      </c>
    </row>
    <row r="226" spans="1:22" x14ac:dyDescent="0.25">
      <c r="A226" t="s">
        <v>4026</v>
      </c>
      <c r="B226" t="s">
        <v>4027</v>
      </c>
      <c r="C226" t="s">
        <v>13075</v>
      </c>
      <c r="D226" t="s">
        <v>13113</v>
      </c>
      <c r="E226" t="s">
        <v>13114</v>
      </c>
      <c r="F226" t="s">
        <v>13115</v>
      </c>
      <c r="G226" t="str">
        <f t="shared" si="15"/>
        <v>Chargers</v>
      </c>
      <c r="H226" s="17">
        <v>499</v>
      </c>
      <c r="I226" s="17">
        <v>599</v>
      </c>
      <c r="J226" s="8">
        <v>0.17</v>
      </c>
      <c r="K226" s="8" t="str">
        <f t="shared" si="16"/>
        <v>No</v>
      </c>
      <c r="L226" s="9">
        <v>4.2</v>
      </c>
      <c r="M226" s="9">
        <v>4</v>
      </c>
      <c r="N226" s="9">
        <f t="shared" si="17"/>
        <v>4.1565217391304357</v>
      </c>
      <c r="O226" s="4">
        <v>21916</v>
      </c>
      <c r="P226" s="4">
        <f t="shared" si="18"/>
        <v>18.042551038675658</v>
      </c>
      <c r="Q226" s="18">
        <f t="shared" si="19"/>
        <v>10936084</v>
      </c>
      <c r="R226" s="18">
        <f>Table2[[#This Row],[actual_price]]-Table2[[#This Row],[discounted_price]]</f>
        <v>100</v>
      </c>
      <c r="S226" s="15" t="str" cm="1">
        <f t="array" ref="S226">_xlfn.IFS(H226&lt;200,"&lt;₹200",H226&lt;=500,"₹200-₹500",H226&gt;500,"&gt;₹500")</f>
        <v>₹200-₹500</v>
      </c>
      <c r="T226" t="s">
        <v>4028</v>
      </c>
      <c r="U226" t="s">
        <v>4032</v>
      </c>
      <c r="V226" t="s">
        <v>4033</v>
      </c>
    </row>
    <row r="227" spans="1:22" x14ac:dyDescent="0.25">
      <c r="A227" t="s">
        <v>8615</v>
      </c>
      <c r="B227" t="s">
        <v>8616</v>
      </c>
      <c r="C227" t="s">
        <v>13156</v>
      </c>
      <c r="D227" t="s">
        <v>13247</v>
      </c>
      <c r="E227" t="s">
        <v>13248</v>
      </c>
      <c r="F227" t="s">
        <v>13249</v>
      </c>
      <c r="G227" t="str">
        <f t="shared" si="15"/>
        <v>Kettles&amp;HotWaterDispensers</v>
      </c>
      <c r="H227" s="17">
        <v>749</v>
      </c>
      <c r="I227" s="17">
        <v>1245</v>
      </c>
      <c r="J227" s="8">
        <v>0.4</v>
      </c>
      <c r="K227" s="8" t="str">
        <f t="shared" si="16"/>
        <v>No</v>
      </c>
      <c r="L227" s="9">
        <v>3.9</v>
      </c>
      <c r="M227" s="9">
        <v>4</v>
      </c>
      <c r="N227" s="9">
        <f t="shared" si="17"/>
        <v>4.0034482758620689</v>
      </c>
      <c r="O227" s="4">
        <v>31783</v>
      </c>
      <c r="P227" s="4">
        <f t="shared" si="18"/>
        <v>18.024359065265248</v>
      </c>
      <c r="Q227" s="18">
        <f t="shared" si="19"/>
        <v>23805467</v>
      </c>
      <c r="R227" s="18">
        <f>Table2[[#This Row],[actual_price]]-Table2[[#This Row],[discounted_price]]</f>
        <v>496</v>
      </c>
      <c r="S227" s="15" t="str" cm="1">
        <f t="array" ref="S227">_xlfn.IFS(H227&lt;200,"&lt;₹200",H227&lt;=500,"₹200-₹500",H227&gt;500,"&gt;₹500")</f>
        <v>&gt;₹500</v>
      </c>
      <c r="T227" t="s">
        <v>8617</v>
      </c>
      <c r="U227" t="s">
        <v>8621</v>
      </c>
      <c r="V227" t="s">
        <v>8622</v>
      </c>
    </row>
    <row r="228" spans="1:22" x14ac:dyDescent="0.25">
      <c r="A228" t="s">
        <v>5806</v>
      </c>
      <c r="B228" t="s">
        <v>5807</v>
      </c>
      <c r="C228" t="s">
        <v>13075</v>
      </c>
      <c r="D228" t="s">
        <v>13122</v>
      </c>
      <c r="E228" t="s">
        <v>13123</v>
      </c>
      <c r="F228" t="s">
        <v>13124</v>
      </c>
      <c r="G228" t="str">
        <f t="shared" si="15"/>
        <v>In-Ear</v>
      </c>
      <c r="H228" s="17">
        <v>799</v>
      </c>
      <c r="I228" s="17">
        <v>1499</v>
      </c>
      <c r="J228" s="8">
        <v>0.47</v>
      </c>
      <c r="K228" s="8" t="str">
        <f t="shared" si="16"/>
        <v>No</v>
      </c>
      <c r="L228" s="9">
        <v>4.0999999999999996</v>
      </c>
      <c r="M228" s="9">
        <v>4</v>
      </c>
      <c r="N228" s="9">
        <f t="shared" si="17"/>
        <v>3.8071428571428574</v>
      </c>
      <c r="O228" s="4">
        <v>53648</v>
      </c>
      <c r="P228" s="4">
        <f t="shared" si="18"/>
        <v>18.006116781901941</v>
      </c>
      <c r="Q228" s="18">
        <f t="shared" si="19"/>
        <v>42864752</v>
      </c>
      <c r="R228" s="18">
        <f>Table2[[#This Row],[actual_price]]-Table2[[#This Row],[discounted_price]]</f>
        <v>700</v>
      </c>
      <c r="S228" s="15" t="str" cm="1">
        <f t="array" ref="S228">_xlfn.IFS(H228&lt;200,"&lt;₹200",H228&lt;=500,"₹200-₹500",H228&gt;500,"&gt;₹500")</f>
        <v>&gt;₹500</v>
      </c>
      <c r="T228" t="s">
        <v>5808</v>
      </c>
      <c r="U228" t="s">
        <v>5812</v>
      </c>
      <c r="V228" t="s">
        <v>5813</v>
      </c>
    </row>
    <row r="229" spans="1:22" x14ac:dyDescent="0.25">
      <c r="A229" t="s">
        <v>9221</v>
      </c>
      <c r="B229" t="s">
        <v>9222</v>
      </c>
      <c r="C229" t="s">
        <v>13156</v>
      </c>
      <c r="D229" t="s">
        <v>13247</v>
      </c>
      <c r="E229" t="s">
        <v>13248</v>
      </c>
      <c r="F229" t="s">
        <v>13273</v>
      </c>
      <c r="G229" t="str">
        <f t="shared" si="15"/>
        <v>EggBoilers</v>
      </c>
      <c r="H229" s="17">
        <v>349</v>
      </c>
      <c r="I229" s="17">
        <v>999</v>
      </c>
      <c r="J229" s="8">
        <v>0.65</v>
      </c>
      <c r="K229" s="8" t="str">
        <f t="shared" si="16"/>
        <v>Yes</v>
      </c>
      <c r="L229" s="9">
        <v>4</v>
      </c>
      <c r="M229" s="9">
        <v>4</v>
      </c>
      <c r="N229" s="9">
        <f t="shared" si="17"/>
        <v>4.2909090909090901</v>
      </c>
      <c r="O229" s="4">
        <v>15646</v>
      </c>
      <c r="P229" s="4">
        <f t="shared" si="18"/>
        <v>17.997922463364247</v>
      </c>
      <c r="Q229" s="18">
        <f t="shared" si="19"/>
        <v>5460454</v>
      </c>
      <c r="R229" s="18">
        <f>Table2[[#This Row],[actual_price]]-Table2[[#This Row],[discounted_price]]</f>
        <v>650</v>
      </c>
      <c r="S229" s="15" t="str" cm="1">
        <f t="array" ref="S229">_xlfn.IFS(H229&lt;200,"&lt;₹200",H229&lt;=500,"₹200-₹500",H229&gt;500,"&gt;₹500")</f>
        <v>₹200-₹500</v>
      </c>
      <c r="T229" t="s">
        <v>9223</v>
      </c>
      <c r="U229" t="s">
        <v>9227</v>
      </c>
      <c r="V229" t="s">
        <v>9228</v>
      </c>
    </row>
    <row r="230" spans="1:22" x14ac:dyDescent="0.25">
      <c r="A230" t="s">
        <v>6885</v>
      </c>
      <c r="B230" t="s">
        <v>6886</v>
      </c>
      <c r="C230" t="s">
        <v>13075</v>
      </c>
      <c r="D230" t="s">
        <v>13111</v>
      </c>
      <c r="E230" t="s">
        <v>13112</v>
      </c>
      <c r="F230" t="s">
        <v>13112</v>
      </c>
      <c r="G230" t="str">
        <f t="shared" si="15"/>
        <v>SmartWatches</v>
      </c>
      <c r="H230" s="17">
        <v>1999</v>
      </c>
      <c r="I230" s="17">
        <v>7999</v>
      </c>
      <c r="J230" s="8">
        <v>0.75</v>
      </c>
      <c r="K230" s="8" t="str">
        <f t="shared" si="16"/>
        <v>Yes</v>
      </c>
      <c r="L230" s="9">
        <v>4.2</v>
      </c>
      <c r="M230" s="9">
        <v>4</v>
      </c>
      <c r="N230" s="9">
        <f t="shared" si="17"/>
        <v>3.9981481481481489</v>
      </c>
      <c r="O230" s="4">
        <v>31305</v>
      </c>
      <c r="P230" s="4">
        <f t="shared" si="18"/>
        <v>17.974185087365029</v>
      </c>
      <c r="Q230" s="18">
        <f t="shared" si="19"/>
        <v>62578695</v>
      </c>
      <c r="R230" s="18">
        <f>Table2[[#This Row],[actual_price]]-Table2[[#This Row],[discounted_price]]</f>
        <v>6000</v>
      </c>
      <c r="S230" s="15" t="str" cm="1">
        <f t="array" ref="S230">_xlfn.IFS(H230&lt;200,"&lt;₹200",H230&lt;=500,"₹200-₹500",H230&gt;500,"&gt;₹500")</f>
        <v>&gt;₹500</v>
      </c>
      <c r="T230" t="s">
        <v>6887</v>
      </c>
      <c r="U230" t="s">
        <v>6891</v>
      </c>
      <c r="V230" t="s">
        <v>6892</v>
      </c>
    </row>
    <row r="231" spans="1:22" x14ac:dyDescent="0.25">
      <c r="A231" t="s">
        <v>6855</v>
      </c>
      <c r="B231" t="s">
        <v>6856</v>
      </c>
      <c r="C231" t="s">
        <v>13084</v>
      </c>
      <c r="D231" t="s">
        <v>13088</v>
      </c>
      <c r="E231" t="s">
        <v>13179</v>
      </c>
      <c r="F231" t="s">
        <v>13179</v>
      </c>
      <c r="G231" t="str">
        <f t="shared" si="15"/>
        <v>Routers</v>
      </c>
      <c r="H231" s="17">
        <v>1799</v>
      </c>
      <c r="I231" s="17">
        <v>2911</v>
      </c>
      <c r="J231" s="8">
        <v>0.38</v>
      </c>
      <c r="K231" s="8" t="str">
        <f t="shared" si="16"/>
        <v>No</v>
      </c>
      <c r="L231" s="9">
        <v>4.3</v>
      </c>
      <c r="M231" s="9">
        <v>4</v>
      </c>
      <c r="N231" s="9">
        <f t="shared" si="17"/>
        <v>4.1714285714285717</v>
      </c>
      <c r="O231" s="4">
        <v>20342</v>
      </c>
      <c r="P231" s="4">
        <f t="shared" si="18"/>
        <v>17.972245424803262</v>
      </c>
      <c r="Q231" s="18">
        <f t="shared" si="19"/>
        <v>36595258</v>
      </c>
      <c r="R231" s="18">
        <f>Table2[[#This Row],[actual_price]]-Table2[[#This Row],[discounted_price]]</f>
        <v>1112</v>
      </c>
      <c r="S231" s="15" t="str" cm="1">
        <f t="array" ref="S231">_xlfn.IFS(H231&lt;200,"&lt;₹200",H231&lt;=500,"₹200-₹500",H231&gt;500,"&gt;₹500")</f>
        <v>&gt;₹500</v>
      </c>
      <c r="T231" t="s">
        <v>6857</v>
      </c>
      <c r="U231" t="s">
        <v>6861</v>
      </c>
      <c r="V231" t="s">
        <v>6862</v>
      </c>
    </row>
    <row r="232" spans="1:22" x14ac:dyDescent="0.25">
      <c r="A232" t="s">
        <v>6502</v>
      </c>
      <c r="B232" t="s">
        <v>6503</v>
      </c>
      <c r="C232" t="s">
        <v>13075</v>
      </c>
      <c r="D232" t="s">
        <v>13122</v>
      </c>
      <c r="E232" t="s">
        <v>13204</v>
      </c>
      <c r="F232" t="s">
        <v>13204</v>
      </c>
      <c r="G232" t="str">
        <f t="shared" si="15"/>
        <v>Cases</v>
      </c>
      <c r="H232" s="17">
        <v>119</v>
      </c>
      <c r="I232" s="17">
        <v>499</v>
      </c>
      <c r="J232" s="8">
        <v>0.76</v>
      </c>
      <c r="K232" s="8" t="str">
        <f t="shared" si="16"/>
        <v>Yes</v>
      </c>
      <c r="L232" s="9">
        <v>4.3</v>
      </c>
      <c r="M232" s="9">
        <v>4</v>
      </c>
      <c r="N232" s="9">
        <f t="shared" si="17"/>
        <v>4.3</v>
      </c>
      <c r="O232" s="4">
        <v>15032</v>
      </c>
      <c r="P232" s="4">
        <f t="shared" si="18"/>
        <v>17.961296327087201</v>
      </c>
      <c r="Q232" s="18">
        <f t="shared" si="19"/>
        <v>1788808</v>
      </c>
      <c r="R232" s="18">
        <f>Table2[[#This Row],[actual_price]]-Table2[[#This Row],[discounted_price]]</f>
        <v>380</v>
      </c>
      <c r="S232" s="15" t="str" cm="1">
        <f t="array" ref="S232">_xlfn.IFS(H232&lt;200,"&lt;₹200",H232&lt;=500,"₹200-₹500",H232&gt;500,"&gt;₹500")</f>
        <v>&lt;₹200</v>
      </c>
      <c r="T232" t="s">
        <v>6505</v>
      </c>
      <c r="U232" t="s">
        <v>6509</v>
      </c>
      <c r="V232" t="s">
        <v>6510</v>
      </c>
    </row>
    <row r="233" spans="1:22" x14ac:dyDescent="0.25">
      <c r="A233" t="s">
        <v>5540</v>
      </c>
      <c r="B233" t="s">
        <v>5541</v>
      </c>
      <c r="C233" t="s">
        <v>13084</v>
      </c>
      <c r="D233" t="s">
        <v>13085</v>
      </c>
      <c r="E233" t="s">
        <v>13136</v>
      </c>
      <c r="F233" t="s">
        <v>13144</v>
      </c>
      <c r="G233" t="str">
        <f t="shared" si="15"/>
        <v>Lapdesks</v>
      </c>
      <c r="H233" s="17">
        <v>656</v>
      </c>
      <c r="I233" s="17">
        <v>1499</v>
      </c>
      <c r="J233" s="8">
        <v>0.56000000000000005</v>
      </c>
      <c r="K233" s="8" t="str">
        <f t="shared" si="16"/>
        <v>Yes</v>
      </c>
      <c r="L233" s="9">
        <v>4.3</v>
      </c>
      <c r="M233" s="9">
        <v>4</v>
      </c>
      <c r="N233" s="9">
        <f t="shared" si="17"/>
        <v>4.0642857142857141</v>
      </c>
      <c r="O233" s="4">
        <v>25903</v>
      </c>
      <c r="P233" s="4">
        <f t="shared" si="18"/>
        <v>17.937183764799219</v>
      </c>
      <c r="Q233" s="18">
        <f t="shared" si="19"/>
        <v>16992368</v>
      </c>
      <c r="R233" s="18">
        <f>Table2[[#This Row],[actual_price]]-Table2[[#This Row],[discounted_price]]</f>
        <v>843</v>
      </c>
      <c r="S233" s="15" t="str" cm="1">
        <f t="array" ref="S233">_xlfn.IFS(H233&lt;200,"&lt;₹200",H233&lt;=500,"₹200-₹500",H233&gt;500,"&gt;₹500")</f>
        <v>&gt;₹500</v>
      </c>
      <c r="T233" t="s">
        <v>5542</v>
      </c>
      <c r="U233" t="s">
        <v>5546</v>
      </c>
      <c r="V233" t="s">
        <v>5547</v>
      </c>
    </row>
    <row r="234" spans="1:22" x14ac:dyDescent="0.25">
      <c r="A234" t="s">
        <v>6187</v>
      </c>
      <c r="B234" t="s">
        <v>6188</v>
      </c>
      <c r="C234" t="s">
        <v>13075</v>
      </c>
      <c r="D234" t="s">
        <v>13098</v>
      </c>
      <c r="E234" t="s">
        <v>13108</v>
      </c>
      <c r="F234" t="s">
        <v>13198</v>
      </c>
      <c r="G234" t="str">
        <f t="shared" si="15"/>
        <v>OutdoorSpeakers</v>
      </c>
      <c r="H234" s="17">
        <v>899</v>
      </c>
      <c r="I234" s="17">
        <v>1999</v>
      </c>
      <c r="J234" s="8">
        <v>0.55000000000000004</v>
      </c>
      <c r="K234" s="8" t="str">
        <f t="shared" si="16"/>
        <v>Yes</v>
      </c>
      <c r="L234" s="9">
        <v>4.0999999999999996</v>
      </c>
      <c r="M234" s="9">
        <v>4</v>
      </c>
      <c r="N234" s="9">
        <f t="shared" si="17"/>
        <v>4</v>
      </c>
      <c r="O234" s="4">
        <v>30469</v>
      </c>
      <c r="P234" s="4">
        <f t="shared" si="18"/>
        <v>17.935489816890694</v>
      </c>
      <c r="Q234" s="18">
        <f t="shared" si="19"/>
        <v>27391631</v>
      </c>
      <c r="R234" s="18">
        <f>Table2[[#This Row],[actual_price]]-Table2[[#This Row],[discounted_price]]</f>
        <v>1100</v>
      </c>
      <c r="S234" s="15" t="str" cm="1">
        <f t="array" ref="S234">_xlfn.IFS(H234&lt;200,"&lt;₹200",H234&lt;=500,"₹200-₹500",H234&gt;500,"&gt;₹500")</f>
        <v>&gt;₹500</v>
      </c>
      <c r="T234" t="s">
        <v>6190</v>
      </c>
      <c r="U234" t="s">
        <v>6194</v>
      </c>
      <c r="V234" t="s">
        <v>6195</v>
      </c>
    </row>
    <row r="235" spans="1:22" x14ac:dyDescent="0.25">
      <c r="A235" t="s">
        <v>292</v>
      </c>
      <c r="B235" t="s">
        <v>293</v>
      </c>
      <c r="C235" t="s">
        <v>13084</v>
      </c>
      <c r="D235" t="s">
        <v>13085</v>
      </c>
      <c r="E235" t="s">
        <v>13086</v>
      </c>
      <c r="F235" t="s">
        <v>13087</v>
      </c>
      <c r="G235" t="str">
        <f t="shared" si="15"/>
        <v>Cables</v>
      </c>
      <c r="H235" s="17">
        <v>299</v>
      </c>
      <c r="I235" s="17">
        <v>999</v>
      </c>
      <c r="J235" s="8">
        <v>0.7</v>
      </c>
      <c r="K235" s="8" t="str">
        <f t="shared" si="16"/>
        <v>Yes</v>
      </c>
      <c r="L235" s="9">
        <v>4.3</v>
      </c>
      <c r="M235" s="9">
        <v>4</v>
      </c>
      <c r="N235" s="9">
        <f t="shared" si="17"/>
        <v>4.1490196078431385</v>
      </c>
      <c r="O235" s="4">
        <v>20850</v>
      </c>
      <c r="P235" s="4">
        <f t="shared" si="18"/>
        <v>17.920142148243869</v>
      </c>
      <c r="Q235" s="18">
        <f t="shared" si="19"/>
        <v>6234150</v>
      </c>
      <c r="R235" s="18">
        <f>Table2[[#This Row],[actual_price]]-Table2[[#This Row],[discounted_price]]</f>
        <v>700</v>
      </c>
      <c r="S235" s="15" t="str" cm="1">
        <f t="array" ref="S235">_xlfn.IFS(H235&lt;200,"&lt;₹200",H235&lt;=500,"₹200-₹500",H235&gt;500,"&gt;₹500")</f>
        <v>₹200-₹500</v>
      </c>
      <c r="T235" t="s">
        <v>294</v>
      </c>
      <c r="U235" t="s">
        <v>298</v>
      </c>
      <c r="V235" t="s">
        <v>299</v>
      </c>
    </row>
    <row r="236" spans="1:22" x14ac:dyDescent="0.25">
      <c r="A236" t="s">
        <v>1011</v>
      </c>
      <c r="B236" t="s">
        <v>1012</v>
      </c>
      <c r="C236" t="s">
        <v>13084</v>
      </c>
      <c r="D236" t="s">
        <v>13085</v>
      </c>
      <c r="E236" t="s">
        <v>13086</v>
      </c>
      <c r="F236" t="s">
        <v>13087</v>
      </c>
      <c r="G236" t="str">
        <f t="shared" si="15"/>
        <v>Cables</v>
      </c>
      <c r="H236" s="17">
        <v>273.10000000000002</v>
      </c>
      <c r="I236" s="17">
        <v>999</v>
      </c>
      <c r="J236" s="8">
        <v>0.73</v>
      </c>
      <c r="K236" s="8" t="str">
        <f t="shared" si="16"/>
        <v>Yes</v>
      </c>
      <c r="L236" s="9">
        <v>4.3</v>
      </c>
      <c r="M236" s="9">
        <v>4</v>
      </c>
      <c r="N236" s="9">
        <f t="shared" si="17"/>
        <v>4.1480263157894743</v>
      </c>
      <c r="O236" s="4">
        <v>20850</v>
      </c>
      <c r="P236" s="4">
        <f t="shared" si="18"/>
        <v>17.915851993826973</v>
      </c>
      <c r="Q236" s="18">
        <f t="shared" si="19"/>
        <v>5694135.0000000009</v>
      </c>
      <c r="R236" s="18">
        <f>Table2[[#This Row],[actual_price]]-Table2[[#This Row],[discounted_price]]</f>
        <v>725.9</v>
      </c>
      <c r="S236" s="15" t="str" cm="1">
        <f t="array" ref="S236">_xlfn.IFS(H236&lt;200,"&lt;₹200",H236&lt;=500,"₹200-₹500",H236&gt;500,"&gt;₹500")</f>
        <v>₹200-₹500</v>
      </c>
      <c r="T236" t="s">
        <v>1013</v>
      </c>
      <c r="U236" t="s">
        <v>298</v>
      </c>
      <c r="V236" t="s">
        <v>299</v>
      </c>
    </row>
    <row r="237" spans="1:22" x14ac:dyDescent="0.25">
      <c r="A237" t="s">
        <v>1257</v>
      </c>
      <c r="B237" t="s">
        <v>1258</v>
      </c>
      <c r="C237" t="s">
        <v>13084</v>
      </c>
      <c r="D237" t="s">
        <v>13085</v>
      </c>
      <c r="E237" t="s">
        <v>13086</v>
      </c>
      <c r="F237" t="s">
        <v>13087</v>
      </c>
      <c r="G237" t="str">
        <f t="shared" si="15"/>
        <v>Cables</v>
      </c>
      <c r="H237" s="17">
        <v>349</v>
      </c>
      <c r="I237" s="17">
        <v>699</v>
      </c>
      <c r="J237" s="8">
        <v>0.5</v>
      </c>
      <c r="K237" s="8" t="str">
        <f t="shared" si="16"/>
        <v>Yes</v>
      </c>
      <c r="L237" s="9">
        <v>4.3</v>
      </c>
      <c r="M237" s="9">
        <v>4</v>
      </c>
      <c r="N237" s="9">
        <f t="shared" si="17"/>
        <v>4.1470198675496688</v>
      </c>
      <c r="O237" s="4">
        <v>20850</v>
      </c>
      <c r="P237" s="4">
        <f t="shared" si="18"/>
        <v>17.911505016172764</v>
      </c>
      <c r="Q237" s="18">
        <f t="shared" si="19"/>
        <v>7276650</v>
      </c>
      <c r="R237" s="18">
        <f>Table2[[#This Row],[actual_price]]-Table2[[#This Row],[discounted_price]]</f>
        <v>350</v>
      </c>
      <c r="S237" s="15" t="str" cm="1">
        <f t="array" ref="S237">_xlfn.IFS(H237&lt;200,"&lt;₹200",H237&lt;=500,"₹200-₹500",H237&gt;500,"&gt;₹500")</f>
        <v>₹200-₹500</v>
      </c>
      <c r="T237" t="s">
        <v>1259</v>
      </c>
      <c r="U237" t="s">
        <v>298</v>
      </c>
      <c r="V237" t="s">
        <v>299</v>
      </c>
    </row>
    <row r="238" spans="1:22" x14ac:dyDescent="0.25">
      <c r="A238" t="s">
        <v>7900</v>
      </c>
      <c r="B238" t="s">
        <v>7901</v>
      </c>
      <c r="C238" t="s">
        <v>13075</v>
      </c>
      <c r="D238" t="s">
        <v>13111</v>
      </c>
      <c r="E238" t="s">
        <v>13112</v>
      </c>
      <c r="F238" t="s">
        <v>13112</v>
      </c>
      <c r="G238" t="str">
        <f t="shared" si="15"/>
        <v>SmartWatches</v>
      </c>
      <c r="H238" s="17">
        <v>5998</v>
      </c>
      <c r="I238" s="17">
        <v>7999</v>
      </c>
      <c r="J238" s="8">
        <v>0.25</v>
      </c>
      <c r="K238" s="8" t="str">
        <f t="shared" si="16"/>
        <v>No</v>
      </c>
      <c r="L238" s="9">
        <v>4.2</v>
      </c>
      <c r="M238" s="9">
        <v>4</v>
      </c>
      <c r="N238" s="9">
        <f t="shared" si="17"/>
        <v>3.9943396226415095</v>
      </c>
      <c r="O238" s="4">
        <v>30355</v>
      </c>
      <c r="P238" s="4">
        <f t="shared" si="18"/>
        <v>17.903606981084636</v>
      </c>
      <c r="Q238" s="18">
        <f t="shared" si="19"/>
        <v>182069290</v>
      </c>
      <c r="R238" s="18">
        <f>Table2[[#This Row],[actual_price]]-Table2[[#This Row],[discounted_price]]</f>
        <v>2001</v>
      </c>
      <c r="S238" s="15" t="str" cm="1">
        <f t="array" ref="S238">_xlfn.IFS(H238&lt;200,"&lt;₹200",H238&lt;=500,"₹200-₹500",H238&gt;500,"&gt;₹500")</f>
        <v>&gt;₹500</v>
      </c>
      <c r="T238" t="s">
        <v>7902</v>
      </c>
      <c r="U238" t="s">
        <v>7906</v>
      </c>
      <c r="V238" t="s">
        <v>7907</v>
      </c>
    </row>
    <row r="239" spans="1:22" x14ac:dyDescent="0.25">
      <c r="A239" t="s">
        <v>6875</v>
      </c>
      <c r="B239" t="s">
        <v>6876</v>
      </c>
      <c r="C239" t="s">
        <v>13084</v>
      </c>
      <c r="D239" t="s">
        <v>13085</v>
      </c>
      <c r="E239" t="s">
        <v>13136</v>
      </c>
      <c r="F239" t="s">
        <v>13144</v>
      </c>
      <c r="G239" t="str">
        <f t="shared" si="15"/>
        <v>Lapdesks</v>
      </c>
      <c r="H239" s="17">
        <v>599</v>
      </c>
      <c r="I239" s="17">
        <v>599</v>
      </c>
      <c r="J239" s="8">
        <v>0</v>
      </c>
      <c r="K239" s="8" t="str">
        <f t="shared" si="16"/>
        <v>No</v>
      </c>
      <c r="L239" s="9">
        <v>4</v>
      </c>
      <c r="M239" s="9">
        <v>4</v>
      </c>
      <c r="N239" s="9">
        <f t="shared" si="17"/>
        <v>4.046153846153846</v>
      </c>
      <c r="O239" s="4">
        <v>26423</v>
      </c>
      <c r="P239" s="4">
        <f t="shared" si="18"/>
        <v>17.89208648399574</v>
      </c>
      <c r="Q239" s="18">
        <f t="shared" si="19"/>
        <v>15827377</v>
      </c>
      <c r="R239" s="18">
        <f>Table2[[#This Row],[actual_price]]-Table2[[#This Row],[discounted_price]]</f>
        <v>0</v>
      </c>
      <c r="S239" s="15" t="str" cm="1">
        <f t="array" ref="S239">_xlfn.IFS(H239&lt;200,"&lt;₹200",H239&lt;=500,"₹200-₹500",H239&gt;500,"&gt;₹500")</f>
        <v>&gt;₹500</v>
      </c>
      <c r="T239" t="s">
        <v>6877</v>
      </c>
      <c r="U239" t="s">
        <v>6881</v>
      </c>
      <c r="V239" t="s">
        <v>6882</v>
      </c>
    </row>
    <row r="240" spans="1:22" x14ac:dyDescent="0.25">
      <c r="A240" t="s">
        <v>6292</v>
      </c>
      <c r="B240" t="s">
        <v>6293</v>
      </c>
      <c r="C240" t="s">
        <v>13084</v>
      </c>
      <c r="D240" t="s">
        <v>13085</v>
      </c>
      <c r="E240" t="s">
        <v>13141</v>
      </c>
      <c r="F240" t="s">
        <v>13159</v>
      </c>
      <c r="G240" t="str">
        <f t="shared" si="15"/>
        <v>Keyboard&amp;MouseSets</v>
      </c>
      <c r="H240" s="17">
        <v>1299</v>
      </c>
      <c r="I240" s="17">
        <v>1599</v>
      </c>
      <c r="J240" s="8">
        <v>0.19</v>
      </c>
      <c r="K240" s="8" t="str">
        <f t="shared" si="16"/>
        <v>No</v>
      </c>
      <c r="L240" s="9">
        <v>4.3</v>
      </c>
      <c r="M240" s="9">
        <v>4</v>
      </c>
      <c r="N240" s="9">
        <f t="shared" si="17"/>
        <v>4.0333333333333323</v>
      </c>
      <c r="O240" s="4">
        <v>27223</v>
      </c>
      <c r="P240" s="4">
        <f t="shared" si="18"/>
        <v>17.887639475553932</v>
      </c>
      <c r="Q240" s="18">
        <f t="shared" si="19"/>
        <v>35362677</v>
      </c>
      <c r="R240" s="18">
        <f>Table2[[#This Row],[actual_price]]-Table2[[#This Row],[discounted_price]]</f>
        <v>300</v>
      </c>
      <c r="S240" s="15" t="str" cm="1">
        <f t="array" ref="S240">_xlfn.IFS(H240&lt;200,"&lt;₹200",H240&lt;=500,"₹200-₹500",H240&gt;500,"&gt;₹500")</f>
        <v>&gt;₹500</v>
      </c>
      <c r="T240" t="s">
        <v>6294</v>
      </c>
      <c r="U240" t="s">
        <v>6298</v>
      </c>
      <c r="V240" t="s">
        <v>6299</v>
      </c>
    </row>
    <row r="241" spans="1:22" x14ac:dyDescent="0.25">
      <c r="A241" t="s">
        <v>4721</v>
      </c>
      <c r="B241" t="s">
        <v>4722</v>
      </c>
      <c r="C241" t="s">
        <v>13075</v>
      </c>
      <c r="D241" t="s">
        <v>13111</v>
      </c>
      <c r="E241" t="s">
        <v>13112</v>
      </c>
      <c r="F241" t="s">
        <v>13112</v>
      </c>
      <c r="G241" t="str">
        <f t="shared" si="15"/>
        <v>SmartWatches</v>
      </c>
      <c r="H241" s="17">
        <v>1999</v>
      </c>
      <c r="I241" s="17">
        <v>3999</v>
      </c>
      <c r="J241" s="8">
        <v>0.5</v>
      </c>
      <c r="K241" s="8" t="str">
        <f t="shared" si="16"/>
        <v>Yes</v>
      </c>
      <c r="L241" s="9">
        <v>4</v>
      </c>
      <c r="M241" s="9">
        <v>4</v>
      </c>
      <c r="N241" s="9">
        <f t="shared" si="17"/>
        <v>3.9903846153846159</v>
      </c>
      <c r="O241" s="4">
        <v>30254</v>
      </c>
      <c r="P241" s="4">
        <f t="shared" si="18"/>
        <v>17.880104041023131</v>
      </c>
      <c r="Q241" s="18">
        <f t="shared" si="19"/>
        <v>60477746</v>
      </c>
      <c r="R241" s="18">
        <f>Table2[[#This Row],[actual_price]]-Table2[[#This Row],[discounted_price]]</f>
        <v>2000</v>
      </c>
      <c r="S241" s="15" t="str" cm="1">
        <f t="array" ref="S241">_xlfn.IFS(H241&lt;200,"&lt;₹200",H241&lt;=500,"₹200-₹500",H241&gt;500,"&gt;₹500")</f>
        <v>&gt;₹500</v>
      </c>
      <c r="T241" t="s">
        <v>4723</v>
      </c>
      <c r="U241" t="s">
        <v>4727</v>
      </c>
      <c r="V241" t="s">
        <v>4728</v>
      </c>
    </row>
    <row r="242" spans="1:22" x14ac:dyDescent="0.25">
      <c r="A242" t="s">
        <v>3171</v>
      </c>
      <c r="B242" t="s">
        <v>3172</v>
      </c>
      <c r="C242" t="s">
        <v>13075</v>
      </c>
      <c r="D242" t="s">
        <v>13111</v>
      </c>
      <c r="E242" t="s">
        <v>13112</v>
      </c>
      <c r="F242" t="s">
        <v>13112</v>
      </c>
      <c r="G242" t="str">
        <f t="shared" si="15"/>
        <v>SmartWatches</v>
      </c>
      <c r="H242" s="17">
        <v>1599</v>
      </c>
      <c r="I242" s="17">
        <v>3999</v>
      </c>
      <c r="J242" s="8">
        <v>0.6</v>
      </c>
      <c r="K242" s="8" t="str">
        <f t="shared" si="16"/>
        <v>Yes</v>
      </c>
      <c r="L242" s="9">
        <v>4</v>
      </c>
      <c r="M242" s="9">
        <v>4</v>
      </c>
      <c r="N242" s="9">
        <f t="shared" si="17"/>
        <v>3.9901960784313735</v>
      </c>
      <c r="O242" s="4">
        <v>30254</v>
      </c>
      <c r="P242" s="4">
        <f t="shared" si="18"/>
        <v>17.879259245179004</v>
      </c>
      <c r="Q242" s="18">
        <f t="shared" si="19"/>
        <v>48376146</v>
      </c>
      <c r="R242" s="18">
        <f>Table2[[#This Row],[actual_price]]-Table2[[#This Row],[discounted_price]]</f>
        <v>2400</v>
      </c>
      <c r="S242" s="15" t="str" cm="1">
        <f t="array" ref="S242">_xlfn.IFS(H242&lt;200,"&lt;₹200",H242&lt;=500,"₹200-₹500",H242&gt;500,"&gt;₹500")</f>
        <v>&gt;₹500</v>
      </c>
      <c r="T242" t="s">
        <v>3173</v>
      </c>
      <c r="U242" t="s">
        <v>3177</v>
      </c>
      <c r="V242" t="s">
        <v>3178</v>
      </c>
    </row>
    <row r="243" spans="1:22" x14ac:dyDescent="0.25">
      <c r="A243" t="s">
        <v>3398</v>
      </c>
      <c r="B243" t="s">
        <v>3399</v>
      </c>
      <c r="C243" t="s">
        <v>13075</v>
      </c>
      <c r="D243" t="s">
        <v>13111</v>
      </c>
      <c r="E243" t="s">
        <v>13112</v>
      </c>
      <c r="F243" t="s">
        <v>13112</v>
      </c>
      <c r="G243" t="str">
        <f t="shared" si="15"/>
        <v>SmartWatches</v>
      </c>
      <c r="H243" s="17">
        <v>1999</v>
      </c>
      <c r="I243" s="17">
        <v>3990</v>
      </c>
      <c r="J243" s="8">
        <v>0.5</v>
      </c>
      <c r="K243" s="8" t="str">
        <f t="shared" si="16"/>
        <v>Yes</v>
      </c>
      <c r="L243" s="9">
        <v>4</v>
      </c>
      <c r="M243" s="9">
        <v>4</v>
      </c>
      <c r="N243" s="9">
        <f t="shared" si="17"/>
        <v>3.9900000000000011</v>
      </c>
      <c r="O243" s="4">
        <v>30254</v>
      </c>
      <c r="P243" s="4">
        <f t="shared" si="18"/>
        <v>17.878380657501108</v>
      </c>
      <c r="Q243" s="18">
        <f t="shared" si="19"/>
        <v>60477746</v>
      </c>
      <c r="R243" s="18">
        <f>Table2[[#This Row],[actual_price]]-Table2[[#This Row],[discounted_price]]</f>
        <v>1991</v>
      </c>
      <c r="S243" s="15" t="str" cm="1">
        <f t="array" ref="S243">_xlfn.IFS(H243&lt;200,"&lt;₹200",H243&lt;=500,"₹200-₹500",H243&gt;500,"&gt;₹500")</f>
        <v>&gt;₹500</v>
      </c>
      <c r="T243" t="s">
        <v>3400</v>
      </c>
      <c r="U243" t="s">
        <v>3177</v>
      </c>
      <c r="V243" t="s">
        <v>3178</v>
      </c>
    </row>
    <row r="244" spans="1:22" x14ac:dyDescent="0.25">
      <c r="A244" t="s">
        <v>3552</v>
      </c>
      <c r="B244" t="s">
        <v>3231</v>
      </c>
      <c r="C244" t="s">
        <v>13075</v>
      </c>
      <c r="D244" t="s">
        <v>13113</v>
      </c>
      <c r="E244" t="s">
        <v>13117</v>
      </c>
      <c r="F244" t="s">
        <v>13118</v>
      </c>
      <c r="G244" t="str">
        <f t="shared" si="15"/>
        <v>Smartphones</v>
      </c>
      <c r="H244" s="17">
        <v>16999</v>
      </c>
      <c r="I244" s="17">
        <v>24999</v>
      </c>
      <c r="J244" s="8">
        <v>0.32</v>
      </c>
      <c r="K244" s="8" t="str">
        <f t="shared" si="16"/>
        <v>No</v>
      </c>
      <c r="L244" s="9">
        <v>4.0999999999999996</v>
      </c>
      <c r="M244" s="9">
        <v>4</v>
      </c>
      <c r="N244" s="9">
        <f t="shared" si="17"/>
        <v>4.1062500000000002</v>
      </c>
      <c r="O244" s="4">
        <v>22318</v>
      </c>
      <c r="P244" s="4">
        <f t="shared" si="18"/>
        <v>17.856745619061641</v>
      </c>
      <c r="Q244" s="18">
        <f t="shared" si="19"/>
        <v>379383682</v>
      </c>
      <c r="R244" s="18">
        <f>Table2[[#This Row],[actual_price]]-Table2[[#This Row],[discounted_price]]</f>
        <v>8000</v>
      </c>
      <c r="S244" s="15" t="str" cm="1">
        <f t="array" ref="S244">_xlfn.IFS(H244&lt;200,"&lt;₹200",H244&lt;=500,"₹200-₹500",H244&gt;500,"&gt;₹500")</f>
        <v>&gt;₹500</v>
      </c>
      <c r="T244" t="s">
        <v>3232</v>
      </c>
      <c r="U244" t="s">
        <v>3197</v>
      </c>
      <c r="V244" t="s">
        <v>3198</v>
      </c>
    </row>
    <row r="245" spans="1:22" x14ac:dyDescent="0.25">
      <c r="A245" t="s">
        <v>3230</v>
      </c>
      <c r="B245" t="s">
        <v>3231</v>
      </c>
      <c r="C245" t="s">
        <v>13075</v>
      </c>
      <c r="D245" t="s">
        <v>13113</v>
      </c>
      <c r="E245" t="s">
        <v>13117</v>
      </c>
      <c r="F245" t="s">
        <v>13118</v>
      </c>
      <c r="G245" t="str">
        <f t="shared" si="15"/>
        <v>Smartphones</v>
      </c>
      <c r="H245" s="17">
        <v>16999</v>
      </c>
      <c r="I245" s="17">
        <v>24999</v>
      </c>
      <c r="J245" s="8">
        <v>0.32</v>
      </c>
      <c r="K245" s="8" t="str">
        <f t="shared" si="16"/>
        <v>No</v>
      </c>
      <c r="L245" s="9">
        <v>4.0999999999999996</v>
      </c>
      <c r="M245" s="9">
        <v>4</v>
      </c>
      <c r="N245" s="9">
        <f t="shared" si="17"/>
        <v>4.1063829787234045</v>
      </c>
      <c r="O245" s="4">
        <v>22318</v>
      </c>
      <c r="P245" s="4">
        <f t="shared" si="18"/>
        <v>17.857323900276029</v>
      </c>
      <c r="Q245" s="18">
        <f t="shared" si="19"/>
        <v>379383682</v>
      </c>
      <c r="R245" s="18">
        <f>Table2[[#This Row],[actual_price]]-Table2[[#This Row],[discounted_price]]</f>
        <v>8000</v>
      </c>
      <c r="S245" s="15" t="str" cm="1">
        <f t="array" ref="S245">_xlfn.IFS(H245&lt;200,"&lt;₹200",H245&lt;=500,"₹200-₹500",H245&gt;500,"&gt;₹500")</f>
        <v>&gt;₹500</v>
      </c>
      <c r="T245" t="s">
        <v>3232</v>
      </c>
      <c r="U245" t="s">
        <v>3197</v>
      </c>
      <c r="V245" t="s">
        <v>3198</v>
      </c>
    </row>
    <row r="246" spans="1:22" x14ac:dyDescent="0.25">
      <c r="A246" t="s">
        <v>3191</v>
      </c>
      <c r="B246" t="s">
        <v>3192</v>
      </c>
      <c r="C246" t="s">
        <v>13075</v>
      </c>
      <c r="D246" t="s">
        <v>13113</v>
      </c>
      <c r="E246" t="s">
        <v>13117</v>
      </c>
      <c r="F246" t="s">
        <v>13118</v>
      </c>
      <c r="G246" t="str">
        <f t="shared" si="15"/>
        <v>Smartphones</v>
      </c>
      <c r="H246" s="17">
        <v>18499</v>
      </c>
      <c r="I246" s="17">
        <v>25999</v>
      </c>
      <c r="J246" s="8">
        <v>0.28999999999999998</v>
      </c>
      <c r="K246" s="8" t="str">
        <f t="shared" si="16"/>
        <v>No</v>
      </c>
      <c r="L246" s="9">
        <v>4.0999999999999996</v>
      </c>
      <c r="M246" s="9">
        <v>4</v>
      </c>
      <c r="N246" s="9">
        <f t="shared" si="17"/>
        <v>4.1065217391304349</v>
      </c>
      <c r="O246" s="4">
        <v>22318</v>
      </c>
      <c r="P246" s="4">
        <f t="shared" si="18"/>
        <v>17.857927324151909</v>
      </c>
      <c r="Q246" s="18">
        <f t="shared" si="19"/>
        <v>412860682</v>
      </c>
      <c r="R246" s="18">
        <f>Table2[[#This Row],[actual_price]]-Table2[[#This Row],[discounted_price]]</f>
        <v>7500</v>
      </c>
      <c r="S246" s="15" t="str" cm="1">
        <f t="array" ref="S246">_xlfn.IFS(H246&lt;200,"&lt;₹200",H246&lt;=500,"₹200-₹500",H246&gt;500,"&gt;₹500")</f>
        <v>&gt;₹500</v>
      </c>
      <c r="T246" t="s">
        <v>3193</v>
      </c>
      <c r="U246" t="s">
        <v>3197</v>
      </c>
      <c r="V246" t="s">
        <v>3198</v>
      </c>
    </row>
    <row r="247" spans="1:22" x14ac:dyDescent="0.25">
      <c r="A247" t="s">
        <v>481</v>
      </c>
      <c r="B247" t="s">
        <v>482</v>
      </c>
      <c r="C247" t="s">
        <v>13084</v>
      </c>
      <c r="D247" t="s">
        <v>13088</v>
      </c>
      <c r="E247" t="s">
        <v>13089</v>
      </c>
      <c r="F247" t="s">
        <v>13090</v>
      </c>
      <c r="G247" t="str">
        <f t="shared" si="15"/>
        <v>WirelessUSBAdapters</v>
      </c>
      <c r="H247" s="17">
        <v>1199</v>
      </c>
      <c r="I247" s="17">
        <v>2199</v>
      </c>
      <c r="J247" s="8">
        <v>0.45</v>
      </c>
      <c r="K247" s="8" t="str">
        <f t="shared" si="16"/>
        <v>No</v>
      </c>
      <c r="L247" s="9">
        <v>4.4000000000000004</v>
      </c>
      <c r="M247" s="9">
        <v>4</v>
      </c>
      <c r="N247" s="9">
        <f t="shared" si="17"/>
        <v>4.0636363636363644</v>
      </c>
      <c r="O247" s="4">
        <v>24780</v>
      </c>
      <c r="P247" s="4">
        <f t="shared" si="18"/>
        <v>17.856101054358845</v>
      </c>
      <c r="Q247" s="18">
        <f t="shared" si="19"/>
        <v>29711220</v>
      </c>
      <c r="R247" s="18">
        <f>Table2[[#This Row],[actual_price]]-Table2[[#This Row],[discounted_price]]</f>
        <v>1000</v>
      </c>
      <c r="S247" s="15" t="str" cm="1">
        <f t="array" ref="S247">_xlfn.IFS(H247&lt;200,"&lt;₹200",H247&lt;=500,"₹200-₹500",H247&gt;500,"&gt;₹500")</f>
        <v>&gt;₹500</v>
      </c>
      <c r="T247" t="s">
        <v>483</v>
      </c>
      <c r="U247" t="s">
        <v>487</v>
      </c>
      <c r="V247" t="s">
        <v>488</v>
      </c>
    </row>
    <row r="248" spans="1:22" x14ac:dyDescent="0.25">
      <c r="A248" t="s">
        <v>6658</v>
      </c>
      <c r="B248" t="s">
        <v>6659</v>
      </c>
      <c r="C248" t="s">
        <v>13084</v>
      </c>
      <c r="D248" t="s">
        <v>13085</v>
      </c>
      <c r="E248" t="s">
        <v>13192</v>
      </c>
      <c r="F248" t="s">
        <v>13128</v>
      </c>
      <c r="G248" t="str">
        <f t="shared" si="15"/>
        <v>Stands</v>
      </c>
      <c r="H248" s="17">
        <v>149</v>
      </c>
      <c r="I248" s="17">
        <v>499</v>
      </c>
      <c r="J248" s="8">
        <v>0.7</v>
      </c>
      <c r="K248" s="8" t="str">
        <f t="shared" si="16"/>
        <v>Yes</v>
      </c>
      <c r="L248" s="9">
        <v>4.0999999999999996</v>
      </c>
      <c r="M248" s="9">
        <v>4</v>
      </c>
      <c r="N248" s="9">
        <f t="shared" si="17"/>
        <v>4.0500000000000007</v>
      </c>
      <c r="O248" s="4">
        <v>25607</v>
      </c>
      <c r="P248" s="4">
        <f t="shared" si="18"/>
        <v>17.853921427601112</v>
      </c>
      <c r="Q248" s="18">
        <f t="shared" si="19"/>
        <v>3815443</v>
      </c>
      <c r="R248" s="18">
        <f>Table2[[#This Row],[actual_price]]-Table2[[#This Row],[discounted_price]]</f>
        <v>350</v>
      </c>
      <c r="S248" s="15" t="str" cm="1">
        <f t="array" ref="S248">_xlfn.IFS(H248&lt;200,"&lt;₹200",H248&lt;=500,"₹200-₹500",H248&gt;500,"&gt;₹500")</f>
        <v>&lt;₹200</v>
      </c>
      <c r="T248" t="s">
        <v>6661</v>
      </c>
      <c r="U248" t="s">
        <v>6665</v>
      </c>
      <c r="V248" t="s">
        <v>6666</v>
      </c>
    </row>
    <row r="249" spans="1:22" x14ac:dyDescent="0.25">
      <c r="A249" t="s">
        <v>652</v>
      </c>
      <c r="B249" t="s">
        <v>653</v>
      </c>
      <c r="C249" t="s">
        <v>13084</v>
      </c>
      <c r="D249" t="s">
        <v>13085</v>
      </c>
      <c r="E249" t="s">
        <v>13086</v>
      </c>
      <c r="F249" t="s">
        <v>13087</v>
      </c>
      <c r="G249" t="str">
        <f t="shared" si="15"/>
        <v>Cables</v>
      </c>
      <c r="H249" s="17">
        <v>219</v>
      </c>
      <c r="I249" s="17">
        <v>700</v>
      </c>
      <c r="J249" s="8">
        <v>0.69</v>
      </c>
      <c r="K249" s="8" t="str">
        <f t="shared" si="16"/>
        <v>Yes</v>
      </c>
      <c r="L249" s="9">
        <v>4.3</v>
      </c>
      <c r="M249" s="9">
        <v>4</v>
      </c>
      <c r="N249" s="9">
        <f t="shared" si="17"/>
        <v>4.1460000000000008</v>
      </c>
      <c r="O249" s="4">
        <v>20053</v>
      </c>
      <c r="P249" s="4">
        <f t="shared" si="18"/>
        <v>17.836925389969917</v>
      </c>
      <c r="Q249" s="18">
        <f t="shared" si="19"/>
        <v>4391607</v>
      </c>
      <c r="R249" s="18">
        <f>Table2[[#This Row],[actual_price]]-Table2[[#This Row],[discounted_price]]</f>
        <v>481</v>
      </c>
      <c r="S249" s="15" t="str" cm="1">
        <f t="array" ref="S249">_xlfn.IFS(H249&lt;200,"&lt;₹200",H249&lt;=500,"₹200-₹500",H249&gt;500,"&gt;₹500")</f>
        <v>₹200-₹500</v>
      </c>
      <c r="T249" t="s">
        <v>654</v>
      </c>
      <c r="U249" t="s">
        <v>658</v>
      </c>
      <c r="V249" t="s">
        <v>659</v>
      </c>
    </row>
    <row r="250" spans="1:22" x14ac:dyDescent="0.25">
      <c r="A250" t="s">
        <v>8792</v>
      </c>
      <c r="B250" t="s">
        <v>8793</v>
      </c>
      <c r="C250" t="s">
        <v>13156</v>
      </c>
      <c r="D250" t="s">
        <v>13247</v>
      </c>
      <c r="E250" t="s">
        <v>13254</v>
      </c>
      <c r="F250" t="s">
        <v>13255</v>
      </c>
      <c r="G250" t="str">
        <f t="shared" si="15"/>
        <v>Irons,Steamers&amp;Accessories</v>
      </c>
      <c r="H250" s="17">
        <v>599</v>
      </c>
      <c r="I250" s="17">
        <v>785</v>
      </c>
      <c r="J250" s="8">
        <v>0.24</v>
      </c>
      <c r="K250" s="8" t="str">
        <f t="shared" si="16"/>
        <v>No</v>
      </c>
      <c r="L250" s="9">
        <v>4.2</v>
      </c>
      <c r="M250" s="9">
        <v>4</v>
      </c>
      <c r="N250" s="9">
        <f t="shared" si="17"/>
        <v>4.0672727272727256</v>
      </c>
      <c r="O250" s="4">
        <v>24247</v>
      </c>
      <c r="P250" s="4">
        <f t="shared" si="18"/>
        <v>17.833672801009719</v>
      </c>
      <c r="Q250" s="18">
        <f t="shared" si="19"/>
        <v>14523953</v>
      </c>
      <c r="R250" s="18">
        <f>Table2[[#This Row],[actual_price]]-Table2[[#This Row],[discounted_price]]</f>
        <v>186</v>
      </c>
      <c r="S250" s="15" t="str" cm="1">
        <f t="array" ref="S250">_xlfn.IFS(H250&lt;200,"&lt;₹200",H250&lt;=500,"₹200-₹500",H250&gt;500,"&gt;₹500")</f>
        <v>&gt;₹500</v>
      </c>
      <c r="T250" t="s">
        <v>8794</v>
      </c>
      <c r="U250" t="s">
        <v>8798</v>
      </c>
      <c r="V250" t="s">
        <v>8799</v>
      </c>
    </row>
    <row r="251" spans="1:22" x14ac:dyDescent="0.25">
      <c r="A251" t="s">
        <v>7549</v>
      </c>
      <c r="B251" t="s">
        <v>7550</v>
      </c>
      <c r="C251" t="s">
        <v>13156</v>
      </c>
      <c r="D251" t="s">
        <v>13157</v>
      </c>
      <c r="E251" t="s">
        <v>13174</v>
      </c>
      <c r="F251" t="s">
        <v>13175</v>
      </c>
      <c r="G251" t="str">
        <f t="shared" si="15"/>
        <v>Paints</v>
      </c>
      <c r="H251" s="17">
        <v>200</v>
      </c>
      <c r="I251" s="17">
        <v>230</v>
      </c>
      <c r="J251" s="8">
        <v>0.13</v>
      </c>
      <c r="K251" s="8" t="str">
        <f t="shared" si="16"/>
        <v>No</v>
      </c>
      <c r="L251" s="9">
        <v>4.4000000000000004</v>
      </c>
      <c r="M251" s="9">
        <v>4</v>
      </c>
      <c r="N251" s="9">
        <f t="shared" si="17"/>
        <v>4.45</v>
      </c>
      <c r="O251" s="4">
        <v>10170</v>
      </c>
      <c r="P251" s="4">
        <f t="shared" si="18"/>
        <v>17.832768261689637</v>
      </c>
      <c r="Q251" s="18">
        <f t="shared" si="19"/>
        <v>2034000</v>
      </c>
      <c r="R251" s="18">
        <f>Table2[[#This Row],[actual_price]]-Table2[[#This Row],[discounted_price]]</f>
        <v>30</v>
      </c>
      <c r="S251" s="15" t="str" cm="1">
        <f t="array" ref="S251">_xlfn.IFS(H251&lt;200,"&lt;₹200",H251&lt;=500,"₹200-₹500",H251&gt;500,"&gt;₹500")</f>
        <v>₹200-₹500</v>
      </c>
      <c r="T251" t="s">
        <v>7551</v>
      </c>
      <c r="U251" t="s">
        <v>7555</v>
      </c>
      <c r="V251" t="s">
        <v>7556</v>
      </c>
    </row>
    <row r="252" spans="1:22" x14ac:dyDescent="0.25">
      <c r="A252" t="s">
        <v>3220</v>
      </c>
      <c r="B252" t="s">
        <v>3221</v>
      </c>
      <c r="C252" t="s">
        <v>13075</v>
      </c>
      <c r="D252" t="s">
        <v>13111</v>
      </c>
      <c r="E252" t="s">
        <v>13112</v>
      </c>
      <c r="F252" t="s">
        <v>13112</v>
      </c>
      <c r="G252" t="str">
        <f t="shared" si="15"/>
        <v>SmartWatches</v>
      </c>
      <c r="H252" s="17">
        <v>2199</v>
      </c>
      <c r="I252" s="17">
        <v>9999</v>
      </c>
      <c r="J252" s="8">
        <v>0.78</v>
      </c>
      <c r="K252" s="8" t="str">
        <f t="shared" si="16"/>
        <v>Yes</v>
      </c>
      <c r="L252" s="9">
        <v>4.2</v>
      </c>
      <c r="M252" s="9">
        <v>4</v>
      </c>
      <c r="N252" s="9">
        <f t="shared" si="17"/>
        <v>3.9897959183673479</v>
      </c>
      <c r="O252" s="4">
        <v>29471</v>
      </c>
      <c r="P252" s="4">
        <f t="shared" si="18"/>
        <v>17.832032213571956</v>
      </c>
      <c r="Q252" s="18">
        <f t="shared" si="19"/>
        <v>64806729</v>
      </c>
      <c r="R252" s="18">
        <f>Table2[[#This Row],[actual_price]]-Table2[[#This Row],[discounted_price]]</f>
        <v>7800</v>
      </c>
      <c r="S252" s="15" t="str" cm="1">
        <f t="array" ref="S252">_xlfn.IFS(H252&lt;200,"&lt;₹200",H252&lt;=500,"₹200-₹500",H252&gt;500,"&gt;₹500")</f>
        <v>&gt;₹500</v>
      </c>
      <c r="T252" t="s">
        <v>3222</v>
      </c>
      <c r="U252" t="s">
        <v>3226</v>
      </c>
      <c r="V252" t="s">
        <v>3227</v>
      </c>
    </row>
    <row r="253" spans="1:22" x14ac:dyDescent="0.25">
      <c r="A253" t="s">
        <v>6971</v>
      </c>
      <c r="B253" t="s">
        <v>6972</v>
      </c>
      <c r="C253" t="s">
        <v>13075</v>
      </c>
      <c r="D253" t="s">
        <v>13150</v>
      </c>
      <c r="E253" t="s">
        <v>13182</v>
      </c>
      <c r="F253" t="s">
        <v>13328</v>
      </c>
      <c r="G253" t="str">
        <f t="shared" si="15"/>
        <v>Batteries</v>
      </c>
      <c r="H253" s="17">
        <v>250</v>
      </c>
      <c r="I253" s="17">
        <v>250</v>
      </c>
      <c r="J253" s="8">
        <v>0</v>
      </c>
      <c r="K253" s="8" t="str">
        <f t="shared" si="16"/>
        <v>No</v>
      </c>
      <c r="L253" s="9">
        <v>3.9</v>
      </c>
      <c r="M253" s="9">
        <v>4</v>
      </c>
      <c r="N253" s="9">
        <f t="shared" si="17"/>
        <v>4.3000000000000007</v>
      </c>
      <c r="O253" s="4">
        <v>13971</v>
      </c>
      <c r="P253" s="4">
        <f t="shared" si="18"/>
        <v>17.824611880952119</v>
      </c>
      <c r="Q253" s="18">
        <f t="shared" si="19"/>
        <v>3492750</v>
      </c>
      <c r="R253" s="18">
        <f>Table2[[#This Row],[actual_price]]-Table2[[#This Row],[discounted_price]]</f>
        <v>0</v>
      </c>
      <c r="S253" s="15" t="str" cm="1">
        <f t="array" ref="S253">_xlfn.IFS(H253&lt;200,"&lt;₹200",H253&lt;=500,"₹200-₹500",H253&gt;500,"&gt;₹500")</f>
        <v>₹200-₹500</v>
      </c>
      <c r="T253" t="s">
        <v>6973</v>
      </c>
      <c r="U253" t="s">
        <v>6977</v>
      </c>
      <c r="V253" t="s">
        <v>13056</v>
      </c>
    </row>
    <row r="254" spans="1:22" x14ac:dyDescent="0.25">
      <c r="A254" t="s">
        <v>8051</v>
      </c>
      <c r="B254" t="s">
        <v>8052</v>
      </c>
      <c r="C254" t="s">
        <v>13084</v>
      </c>
      <c r="D254" t="s">
        <v>13139</v>
      </c>
      <c r="E254" t="s">
        <v>13160</v>
      </c>
      <c r="F254" t="s">
        <v>13160</v>
      </c>
      <c r="G254" t="str">
        <f t="shared" si="15"/>
        <v>ExternalHardDisks</v>
      </c>
      <c r="H254" s="17">
        <v>657</v>
      </c>
      <c r="I254" s="17">
        <v>999</v>
      </c>
      <c r="J254" s="8">
        <v>0.34</v>
      </c>
      <c r="K254" s="8" t="str">
        <f t="shared" si="16"/>
        <v>No</v>
      </c>
      <c r="L254" s="9">
        <v>4.3</v>
      </c>
      <c r="M254" s="9">
        <v>4</v>
      </c>
      <c r="N254" s="9">
        <f t="shared" si="17"/>
        <v>4.3</v>
      </c>
      <c r="O254" s="4">
        <v>13944</v>
      </c>
      <c r="P254" s="4">
        <f t="shared" si="18"/>
        <v>17.820999629988894</v>
      </c>
      <c r="Q254" s="18">
        <f t="shared" si="19"/>
        <v>9161208</v>
      </c>
      <c r="R254" s="18">
        <f>Table2[[#This Row],[actual_price]]-Table2[[#This Row],[discounted_price]]</f>
        <v>342</v>
      </c>
      <c r="S254" s="15" t="str" cm="1">
        <f t="array" ref="S254">_xlfn.IFS(H254&lt;200,"&lt;₹200",H254&lt;=500,"₹200-₹500",H254&gt;500,"&gt;₹500")</f>
        <v>&gt;₹500</v>
      </c>
      <c r="T254" t="s">
        <v>8053</v>
      </c>
      <c r="U254" t="s">
        <v>8057</v>
      </c>
      <c r="V254" t="s">
        <v>8058</v>
      </c>
    </row>
    <row r="255" spans="1:22" x14ac:dyDescent="0.25">
      <c r="A255" t="s">
        <v>10459</v>
      </c>
      <c r="B255" t="s">
        <v>10460</v>
      </c>
      <c r="C255" t="s">
        <v>13156</v>
      </c>
      <c r="D255" t="s">
        <v>13247</v>
      </c>
      <c r="E255" t="s">
        <v>13287</v>
      </c>
      <c r="F255" t="s">
        <v>13297</v>
      </c>
      <c r="G255" t="str">
        <f t="shared" si="15"/>
        <v>WaterFilters&amp;Purifiers</v>
      </c>
      <c r="H255" s="17">
        <v>8199</v>
      </c>
      <c r="I255" s="17">
        <v>16000</v>
      </c>
      <c r="J255" s="8">
        <v>0.49</v>
      </c>
      <c r="K255" s="8" t="str">
        <f t="shared" si="16"/>
        <v>No</v>
      </c>
      <c r="L255" s="9">
        <v>3.9</v>
      </c>
      <c r="M255" s="9">
        <v>4</v>
      </c>
      <c r="N255" s="9">
        <f t="shared" si="17"/>
        <v>4.1749999999999998</v>
      </c>
      <c r="O255" s="4">
        <v>18497</v>
      </c>
      <c r="P255" s="4">
        <f t="shared" si="18"/>
        <v>17.815245936084885</v>
      </c>
      <c r="Q255" s="18">
        <f t="shared" si="19"/>
        <v>151656903</v>
      </c>
      <c r="R255" s="18">
        <f>Table2[[#This Row],[actual_price]]-Table2[[#This Row],[discounted_price]]</f>
        <v>7801</v>
      </c>
      <c r="S255" s="15" t="str" cm="1">
        <f t="array" ref="S255">_xlfn.IFS(H255&lt;200,"&lt;₹200",H255&lt;=500,"₹200-₹500",H255&gt;500,"&gt;₹500")</f>
        <v>&gt;₹500</v>
      </c>
      <c r="T255" t="s">
        <v>10461</v>
      </c>
      <c r="U255" t="s">
        <v>10465</v>
      </c>
      <c r="V255" t="s">
        <v>10466</v>
      </c>
    </row>
    <row r="256" spans="1:22" x14ac:dyDescent="0.25">
      <c r="A256" t="s">
        <v>4036</v>
      </c>
      <c r="B256" t="s">
        <v>3221</v>
      </c>
      <c r="C256" t="s">
        <v>13075</v>
      </c>
      <c r="D256" t="s">
        <v>13111</v>
      </c>
      <c r="E256" t="s">
        <v>13112</v>
      </c>
      <c r="F256" t="s">
        <v>13112</v>
      </c>
      <c r="G256" t="str">
        <f t="shared" si="15"/>
        <v>SmartWatches</v>
      </c>
      <c r="H256" s="17">
        <v>2199</v>
      </c>
      <c r="I256" s="17">
        <v>9999</v>
      </c>
      <c r="J256" s="8">
        <v>0.78</v>
      </c>
      <c r="K256" s="8" t="str">
        <f t="shared" si="16"/>
        <v>Yes</v>
      </c>
      <c r="L256" s="9">
        <v>4.2</v>
      </c>
      <c r="M256" s="9">
        <v>4</v>
      </c>
      <c r="N256" s="9">
        <f t="shared" si="17"/>
        <v>3.9854166666666675</v>
      </c>
      <c r="O256" s="4">
        <v>29472</v>
      </c>
      <c r="P256" s="4">
        <f t="shared" si="18"/>
        <v>17.812518271382519</v>
      </c>
      <c r="Q256" s="18">
        <f t="shared" si="19"/>
        <v>64808928</v>
      </c>
      <c r="R256" s="18">
        <f>Table2[[#This Row],[actual_price]]-Table2[[#This Row],[discounted_price]]</f>
        <v>7800</v>
      </c>
      <c r="S256" s="15" t="str" cm="1">
        <f t="array" ref="S256">_xlfn.IFS(H256&lt;200,"&lt;₹200",H256&lt;=500,"₹200-₹500",H256&gt;500,"&gt;₹500")</f>
        <v>&gt;₹500</v>
      </c>
      <c r="T256" t="s">
        <v>4037</v>
      </c>
      <c r="U256" t="s">
        <v>3226</v>
      </c>
      <c r="V256" t="s">
        <v>3227</v>
      </c>
    </row>
    <row r="257" spans="1:22" x14ac:dyDescent="0.25">
      <c r="A257" t="s">
        <v>2916</v>
      </c>
      <c r="B257" t="s">
        <v>2917</v>
      </c>
      <c r="C257" t="s">
        <v>13084</v>
      </c>
      <c r="D257" t="s">
        <v>13085</v>
      </c>
      <c r="E257" t="s">
        <v>13086</v>
      </c>
      <c r="F257" t="s">
        <v>13087</v>
      </c>
      <c r="G257" t="str">
        <f t="shared" si="15"/>
        <v>Cables</v>
      </c>
      <c r="H257" s="17">
        <v>1519</v>
      </c>
      <c r="I257" s="17">
        <v>1899</v>
      </c>
      <c r="J257" s="8">
        <v>0.2</v>
      </c>
      <c r="K257" s="8" t="str">
        <f t="shared" si="16"/>
        <v>No</v>
      </c>
      <c r="L257" s="9">
        <v>4.4000000000000004</v>
      </c>
      <c r="M257" s="9">
        <v>4</v>
      </c>
      <c r="N257" s="9">
        <f t="shared" si="17"/>
        <v>4.1449664429530202</v>
      </c>
      <c r="O257" s="4">
        <v>19763</v>
      </c>
      <c r="P257" s="4">
        <f t="shared" si="18"/>
        <v>17.806257076552036</v>
      </c>
      <c r="Q257" s="18">
        <f t="shared" si="19"/>
        <v>30019997</v>
      </c>
      <c r="R257" s="18">
        <f>Table2[[#This Row],[actual_price]]-Table2[[#This Row],[discounted_price]]</f>
        <v>380</v>
      </c>
      <c r="S257" s="15" t="str" cm="1">
        <f t="array" ref="S257">_xlfn.IFS(H257&lt;200,"&lt;₹200",H257&lt;=500,"₹200-₹500",H257&gt;500,"&gt;₹500")</f>
        <v>&gt;₹500</v>
      </c>
      <c r="T257" t="s">
        <v>2918</v>
      </c>
      <c r="U257" t="s">
        <v>2922</v>
      </c>
      <c r="V257" t="s">
        <v>2923</v>
      </c>
    </row>
    <row r="258" spans="1:22" x14ac:dyDescent="0.25">
      <c r="A258" t="s">
        <v>3829</v>
      </c>
      <c r="B258" t="s">
        <v>3830</v>
      </c>
      <c r="C258" t="s">
        <v>13075</v>
      </c>
      <c r="D258" t="s">
        <v>13113</v>
      </c>
      <c r="E258" t="s">
        <v>13117</v>
      </c>
      <c r="F258" t="s">
        <v>13118</v>
      </c>
      <c r="G258" t="str">
        <f t="shared" ref="G258:G321" si="20">IF(F258=" ","Unknown", F258)</f>
        <v>Smartphones</v>
      </c>
      <c r="H258" s="17">
        <v>17999</v>
      </c>
      <c r="I258" s="17">
        <v>21990</v>
      </c>
      <c r="J258" s="8">
        <v>0.18</v>
      </c>
      <c r="K258" s="8" t="str">
        <f t="shared" ref="K258:K321" si="21">IF(J258&gt;=50%,"Yes","No")</f>
        <v>No</v>
      </c>
      <c r="L258" s="9">
        <v>4</v>
      </c>
      <c r="M258" s="9">
        <v>4</v>
      </c>
      <c r="N258" s="9">
        <f t="shared" ref="N258:N321" si="22">AVERAGEIF(F258:F1607,F258,L258:L1607)</f>
        <v>4.1066666666666674</v>
      </c>
      <c r="O258" s="4">
        <v>21350</v>
      </c>
      <c r="P258" s="4">
        <f t="shared" ref="P258:P321" si="23">N258*LOG10(O258+1)</f>
        <v>17.779477492377989</v>
      </c>
      <c r="Q258" s="18">
        <f t="shared" ref="Q258:Q321" si="24">H258*O258</f>
        <v>384278650</v>
      </c>
      <c r="R258" s="18">
        <f>Table2[[#This Row],[actual_price]]-Table2[[#This Row],[discounted_price]]</f>
        <v>3991</v>
      </c>
      <c r="S258" s="15" t="str" cm="1">
        <f t="array" ref="S258">_xlfn.IFS(H258&lt;200,"&lt;₹200",H258&lt;=500,"₹200-₹500",H258&gt;500,"&gt;₹500")</f>
        <v>&gt;₹500</v>
      </c>
      <c r="T258" t="s">
        <v>3831</v>
      </c>
      <c r="U258" t="s">
        <v>3241</v>
      </c>
      <c r="V258" t="s">
        <v>3242</v>
      </c>
    </row>
    <row r="259" spans="1:22" x14ac:dyDescent="0.25">
      <c r="A259" t="s">
        <v>3908</v>
      </c>
      <c r="B259" t="s">
        <v>3909</v>
      </c>
      <c r="C259" t="s">
        <v>13075</v>
      </c>
      <c r="D259" t="s">
        <v>13113</v>
      </c>
      <c r="E259" t="s">
        <v>13117</v>
      </c>
      <c r="F259" t="s">
        <v>13118</v>
      </c>
      <c r="G259" t="str">
        <f t="shared" si="20"/>
        <v>Smartphones</v>
      </c>
      <c r="H259" s="17">
        <v>16499</v>
      </c>
      <c r="I259" s="17">
        <v>20990</v>
      </c>
      <c r="J259" s="8">
        <v>0.21</v>
      </c>
      <c r="K259" s="8" t="str">
        <f t="shared" si="21"/>
        <v>No</v>
      </c>
      <c r="L259" s="9">
        <v>4</v>
      </c>
      <c r="M259" s="9">
        <v>4</v>
      </c>
      <c r="N259" s="9">
        <f t="shared" si="22"/>
        <v>4.1090909090909093</v>
      </c>
      <c r="O259" s="4">
        <v>21350</v>
      </c>
      <c r="P259" s="4">
        <f t="shared" si="23"/>
        <v>17.789973051700525</v>
      </c>
      <c r="Q259" s="18">
        <f t="shared" si="24"/>
        <v>352253650</v>
      </c>
      <c r="R259" s="18">
        <f>Table2[[#This Row],[actual_price]]-Table2[[#This Row],[discounted_price]]</f>
        <v>4491</v>
      </c>
      <c r="S259" s="15" t="str" cm="1">
        <f t="array" ref="S259">_xlfn.IFS(H259&lt;200,"&lt;₹200",H259&lt;=500,"₹200-₹500",H259&gt;500,"&gt;₹500")</f>
        <v>&gt;₹500</v>
      </c>
      <c r="T259" t="s">
        <v>3831</v>
      </c>
      <c r="U259" t="s">
        <v>3241</v>
      </c>
      <c r="V259" t="s">
        <v>3242</v>
      </c>
    </row>
    <row r="260" spans="1:22" x14ac:dyDescent="0.25">
      <c r="A260" t="s">
        <v>3865</v>
      </c>
      <c r="B260" t="s">
        <v>3866</v>
      </c>
      <c r="C260" t="s">
        <v>13075</v>
      </c>
      <c r="D260" t="s">
        <v>13113</v>
      </c>
      <c r="E260" t="s">
        <v>13114</v>
      </c>
      <c r="F260" t="s">
        <v>13133</v>
      </c>
      <c r="G260" t="str">
        <f t="shared" si="20"/>
        <v>StylusPens</v>
      </c>
      <c r="H260" s="17">
        <v>2099</v>
      </c>
      <c r="I260" s="17">
        <v>5999</v>
      </c>
      <c r="J260" s="8">
        <v>0.65</v>
      </c>
      <c r="K260" s="8" t="str">
        <f t="shared" si="21"/>
        <v>Yes</v>
      </c>
      <c r="L260" s="9">
        <v>4.3</v>
      </c>
      <c r="M260" s="9">
        <v>4</v>
      </c>
      <c r="N260" s="9">
        <f t="shared" si="22"/>
        <v>4.1199999999999992</v>
      </c>
      <c r="O260" s="4">
        <v>17129</v>
      </c>
      <c r="P260" s="4">
        <f t="shared" si="23"/>
        <v>17.4430803354179</v>
      </c>
      <c r="Q260" s="18">
        <f t="shared" si="24"/>
        <v>35953771</v>
      </c>
      <c r="R260" s="18">
        <f>Table2[[#This Row],[actual_price]]-Table2[[#This Row],[discounted_price]]</f>
        <v>3900</v>
      </c>
      <c r="S260" s="15" t="str" cm="1">
        <f t="array" ref="S260">_xlfn.IFS(H260&lt;200,"&lt;₹200",H260&lt;=500,"₹200-₹500",H260&gt;500,"&gt;₹500")</f>
        <v>&gt;₹500</v>
      </c>
      <c r="T260" t="s">
        <v>3868</v>
      </c>
      <c r="U260" t="s">
        <v>3872</v>
      </c>
      <c r="V260" t="s">
        <v>3873</v>
      </c>
    </row>
    <row r="261" spans="1:22" x14ac:dyDescent="0.25">
      <c r="A261" t="s">
        <v>3235</v>
      </c>
      <c r="B261" t="s">
        <v>3236</v>
      </c>
      <c r="C261" t="s">
        <v>13075</v>
      </c>
      <c r="D261" t="s">
        <v>13113</v>
      </c>
      <c r="E261" t="s">
        <v>13117</v>
      </c>
      <c r="F261" t="s">
        <v>13118</v>
      </c>
      <c r="G261" t="str">
        <f t="shared" si="20"/>
        <v>Smartphones</v>
      </c>
      <c r="H261" s="17">
        <v>16499</v>
      </c>
      <c r="I261" s="17">
        <v>20999</v>
      </c>
      <c r="J261" s="8">
        <v>0.21</v>
      </c>
      <c r="K261" s="8" t="str">
        <f t="shared" si="21"/>
        <v>No</v>
      </c>
      <c r="L261" s="9">
        <v>4</v>
      </c>
      <c r="M261" s="9">
        <v>4</v>
      </c>
      <c r="N261" s="9">
        <f t="shared" si="22"/>
        <v>4.1116279069767447</v>
      </c>
      <c r="O261" s="4">
        <v>21350</v>
      </c>
      <c r="P261" s="4">
        <f t="shared" si="23"/>
        <v>17.800956776572949</v>
      </c>
      <c r="Q261" s="18">
        <f t="shared" si="24"/>
        <v>352253650</v>
      </c>
      <c r="R261" s="18">
        <f>Table2[[#This Row],[actual_price]]-Table2[[#This Row],[discounted_price]]</f>
        <v>4500</v>
      </c>
      <c r="S261" s="15" t="str" cm="1">
        <f t="array" ref="S261">_xlfn.IFS(H261&lt;200,"&lt;₹200",H261&lt;=500,"₹200-₹500",H261&gt;500,"&gt;₹500")</f>
        <v>&gt;₹500</v>
      </c>
      <c r="T261" t="s">
        <v>3237</v>
      </c>
      <c r="U261" t="s">
        <v>3241</v>
      </c>
      <c r="V261" t="s">
        <v>3242</v>
      </c>
    </row>
    <row r="262" spans="1:22" x14ac:dyDescent="0.25">
      <c r="A262" t="s">
        <v>9488</v>
      </c>
      <c r="B262" t="s">
        <v>9489</v>
      </c>
      <c r="C262" t="s">
        <v>13156</v>
      </c>
      <c r="D262" t="s">
        <v>13247</v>
      </c>
      <c r="E262" t="s">
        <v>13248</v>
      </c>
      <c r="F262" t="s">
        <v>13262</v>
      </c>
      <c r="G262" t="str">
        <f t="shared" si="20"/>
        <v>MixerGrinders</v>
      </c>
      <c r="H262" s="17">
        <v>3699</v>
      </c>
      <c r="I262" s="17">
        <v>4295</v>
      </c>
      <c r="J262" s="8">
        <v>0.14000000000000001</v>
      </c>
      <c r="K262" s="8" t="str">
        <f t="shared" si="21"/>
        <v>No</v>
      </c>
      <c r="L262" s="9">
        <v>4.0999999999999996</v>
      </c>
      <c r="M262" s="9">
        <v>4</v>
      </c>
      <c r="N262" s="9">
        <f t="shared" si="22"/>
        <v>4.0166666666666666</v>
      </c>
      <c r="O262" s="4">
        <v>26543</v>
      </c>
      <c r="P262" s="4">
        <f t="shared" si="23"/>
        <v>17.769598247532478</v>
      </c>
      <c r="Q262" s="18">
        <f t="shared" si="24"/>
        <v>98182557</v>
      </c>
      <c r="R262" s="18">
        <f>Table2[[#This Row],[actual_price]]-Table2[[#This Row],[discounted_price]]</f>
        <v>596</v>
      </c>
      <c r="S262" s="15" t="str" cm="1">
        <f t="array" ref="S262">_xlfn.IFS(H262&lt;200,"&lt;₹200",H262&lt;=500,"₹200-₹500",H262&gt;500,"&gt;₹500")</f>
        <v>&gt;₹500</v>
      </c>
      <c r="T262" t="s">
        <v>9490</v>
      </c>
      <c r="U262" t="s">
        <v>9494</v>
      </c>
      <c r="V262" t="s">
        <v>9495</v>
      </c>
    </row>
    <row r="263" spans="1:22" x14ac:dyDescent="0.25">
      <c r="A263" t="s">
        <v>5913</v>
      </c>
      <c r="B263" t="s">
        <v>5914</v>
      </c>
      <c r="C263" t="s">
        <v>13075</v>
      </c>
      <c r="D263" t="s">
        <v>13122</v>
      </c>
      <c r="E263" t="s">
        <v>13123</v>
      </c>
      <c r="F263" t="s">
        <v>13124</v>
      </c>
      <c r="G263" t="str">
        <f t="shared" si="20"/>
        <v>In-Ear</v>
      </c>
      <c r="H263" s="17">
        <v>1199</v>
      </c>
      <c r="I263" s="17">
        <v>5999</v>
      </c>
      <c r="J263" s="8">
        <v>0.8</v>
      </c>
      <c r="K263" s="8" t="str">
        <f t="shared" si="21"/>
        <v>Yes</v>
      </c>
      <c r="L263" s="9">
        <v>3.9</v>
      </c>
      <c r="M263" s="9">
        <v>4</v>
      </c>
      <c r="N263" s="9">
        <f t="shared" si="22"/>
        <v>3.7962962962962967</v>
      </c>
      <c r="O263" s="4">
        <v>47521</v>
      </c>
      <c r="P263" s="4">
        <f t="shared" si="23"/>
        <v>17.754878065648825</v>
      </c>
      <c r="Q263" s="18">
        <f t="shared" si="24"/>
        <v>56977679</v>
      </c>
      <c r="R263" s="18">
        <f>Table2[[#This Row],[actual_price]]-Table2[[#This Row],[discounted_price]]</f>
        <v>4800</v>
      </c>
      <c r="S263" s="15" t="str" cm="1">
        <f t="array" ref="S263">_xlfn.IFS(H263&lt;200,"&lt;₹200",H263&lt;=500,"₹200-₹500",H263&gt;500,"&gt;₹500")</f>
        <v>&gt;₹500</v>
      </c>
      <c r="T263" t="s">
        <v>5915</v>
      </c>
      <c r="U263" t="s">
        <v>5919</v>
      </c>
      <c r="V263" t="s">
        <v>5920</v>
      </c>
    </row>
    <row r="264" spans="1:22" x14ac:dyDescent="0.25">
      <c r="A264" t="s">
        <v>8697</v>
      </c>
      <c r="B264" t="s">
        <v>8698</v>
      </c>
      <c r="C264" t="s">
        <v>13156</v>
      </c>
      <c r="D264" t="s">
        <v>13247</v>
      </c>
      <c r="E264" t="s">
        <v>13254</v>
      </c>
      <c r="F264" t="s">
        <v>13255</v>
      </c>
      <c r="G264" t="str">
        <f t="shared" si="20"/>
        <v>Irons,Steamers&amp;Accessories</v>
      </c>
      <c r="H264" s="17">
        <v>625</v>
      </c>
      <c r="I264" s="17">
        <v>1400</v>
      </c>
      <c r="J264" s="8">
        <v>0.55000000000000004</v>
      </c>
      <c r="K264" s="8" t="str">
        <f t="shared" si="21"/>
        <v>Yes</v>
      </c>
      <c r="L264" s="9">
        <v>4.2</v>
      </c>
      <c r="M264" s="9">
        <v>4</v>
      </c>
      <c r="N264" s="9">
        <f t="shared" si="22"/>
        <v>4.064814814814814</v>
      </c>
      <c r="O264" s="4">
        <v>23316</v>
      </c>
      <c r="P264" s="4">
        <f t="shared" si="23"/>
        <v>17.753780586274861</v>
      </c>
      <c r="Q264" s="18">
        <f t="shared" si="24"/>
        <v>14572500</v>
      </c>
      <c r="R264" s="18">
        <f>Table2[[#This Row],[actual_price]]-Table2[[#This Row],[discounted_price]]</f>
        <v>775</v>
      </c>
      <c r="S264" s="15" t="str" cm="1">
        <f t="array" ref="S264">_xlfn.IFS(H264&lt;200,"&lt;₹200",H264&lt;=500,"₹200-₹500",H264&gt;500,"&gt;₹500")</f>
        <v>&gt;₹500</v>
      </c>
      <c r="T264" t="s">
        <v>8700</v>
      </c>
      <c r="U264" t="s">
        <v>8704</v>
      </c>
      <c r="V264" t="s">
        <v>8705</v>
      </c>
    </row>
    <row r="265" spans="1:22" x14ac:dyDescent="0.25">
      <c r="A265" t="s">
        <v>8229</v>
      </c>
      <c r="B265" t="s">
        <v>8230</v>
      </c>
      <c r="C265" t="s">
        <v>13156</v>
      </c>
      <c r="D265" t="s">
        <v>13157</v>
      </c>
      <c r="E265" t="s">
        <v>13174</v>
      </c>
      <c r="F265" t="s">
        <v>13175</v>
      </c>
      <c r="G265" t="str">
        <f t="shared" si="20"/>
        <v>Paints</v>
      </c>
      <c r="H265" s="17">
        <v>230</v>
      </c>
      <c r="I265" s="17">
        <v>230</v>
      </c>
      <c r="J265" s="8">
        <v>0</v>
      </c>
      <c r="K265" s="8" t="str">
        <f t="shared" si="21"/>
        <v>No</v>
      </c>
      <c r="L265" s="9">
        <v>4.5</v>
      </c>
      <c r="M265" s="9">
        <v>5</v>
      </c>
      <c r="N265" s="9">
        <f t="shared" si="22"/>
        <v>4.4666666666666668</v>
      </c>
      <c r="O265" s="4">
        <v>9427</v>
      </c>
      <c r="P265" s="4">
        <f t="shared" si="23"/>
        <v>17.752407429873546</v>
      </c>
      <c r="Q265" s="18">
        <f t="shared" si="24"/>
        <v>2168210</v>
      </c>
      <c r="R265" s="18">
        <f>Table2[[#This Row],[actual_price]]-Table2[[#This Row],[discounted_price]]</f>
        <v>0</v>
      </c>
      <c r="S265" s="15" t="str" cm="1">
        <f t="array" ref="S265">_xlfn.IFS(H265&lt;200,"&lt;₹200",H265&lt;=500,"₹200-₹500",H265&gt;500,"&gt;₹500")</f>
        <v>₹200-₹500</v>
      </c>
      <c r="T265" t="s">
        <v>8232</v>
      </c>
      <c r="U265" t="s">
        <v>8236</v>
      </c>
      <c r="V265" t="s">
        <v>8237</v>
      </c>
    </row>
    <row r="266" spans="1:22" x14ac:dyDescent="0.25">
      <c r="A266" t="s">
        <v>3592</v>
      </c>
      <c r="B266" t="s">
        <v>3593</v>
      </c>
      <c r="C266" t="s">
        <v>13075</v>
      </c>
      <c r="D266" t="s">
        <v>13113</v>
      </c>
      <c r="E266" t="s">
        <v>13114</v>
      </c>
      <c r="F266" t="s">
        <v>13115</v>
      </c>
      <c r="G266" t="str">
        <f t="shared" si="20"/>
        <v>Chargers</v>
      </c>
      <c r="H266" s="17">
        <v>1799</v>
      </c>
      <c r="I266" s="17">
        <v>2499</v>
      </c>
      <c r="J266" s="8">
        <v>0.28000000000000003</v>
      </c>
      <c r="K266" s="8" t="str">
        <f t="shared" si="21"/>
        <v>No</v>
      </c>
      <c r="L266" s="9">
        <v>4.0999999999999996</v>
      </c>
      <c r="M266" s="9">
        <v>4</v>
      </c>
      <c r="N266" s="9">
        <f t="shared" si="22"/>
        <v>4.1545454545454552</v>
      </c>
      <c r="O266" s="4">
        <v>18678</v>
      </c>
      <c r="P266" s="4">
        <f t="shared" si="23"/>
        <v>17.745532775462145</v>
      </c>
      <c r="Q266" s="18">
        <f t="shared" si="24"/>
        <v>33601722</v>
      </c>
      <c r="R266" s="18">
        <f>Table2[[#This Row],[actual_price]]-Table2[[#This Row],[discounted_price]]</f>
        <v>700</v>
      </c>
      <c r="S266" s="15" t="str" cm="1">
        <f t="array" ref="S266">_xlfn.IFS(H266&lt;200,"&lt;₹200",H266&lt;=500,"₹200-₹500",H266&gt;500,"&gt;₹500")</f>
        <v>&gt;₹500</v>
      </c>
      <c r="T266" t="s">
        <v>3594</v>
      </c>
      <c r="U266" t="s">
        <v>3598</v>
      </c>
      <c r="V266" t="s">
        <v>13039</v>
      </c>
    </row>
    <row r="267" spans="1:22" x14ac:dyDescent="0.25">
      <c r="A267" t="s">
        <v>1928</v>
      </c>
      <c r="B267" t="s">
        <v>1929</v>
      </c>
      <c r="C267" t="s">
        <v>13075</v>
      </c>
      <c r="D267" t="s">
        <v>13098</v>
      </c>
      <c r="E267" t="s">
        <v>13092</v>
      </c>
      <c r="F267" t="s">
        <v>13102</v>
      </c>
      <c r="G267" t="str">
        <f t="shared" si="20"/>
        <v>Adapters</v>
      </c>
      <c r="H267" s="17">
        <v>209</v>
      </c>
      <c r="I267" s="17">
        <v>600</v>
      </c>
      <c r="J267" s="8">
        <v>0.65</v>
      </c>
      <c r="K267" s="8" t="str">
        <f t="shared" si="21"/>
        <v>Yes</v>
      </c>
      <c r="L267" s="9">
        <v>4.4000000000000004</v>
      </c>
      <c r="M267" s="9">
        <v>4</v>
      </c>
      <c r="N267" s="9">
        <f t="shared" si="22"/>
        <v>4.1500000000000004</v>
      </c>
      <c r="O267" s="4">
        <v>18872</v>
      </c>
      <c r="P267" s="4">
        <f t="shared" si="23"/>
        <v>17.744739900604376</v>
      </c>
      <c r="Q267" s="18">
        <f t="shared" si="24"/>
        <v>3944248</v>
      </c>
      <c r="R267" s="18">
        <f>Table2[[#This Row],[actual_price]]-Table2[[#This Row],[discounted_price]]</f>
        <v>391</v>
      </c>
      <c r="S267" s="15" t="str" cm="1">
        <f t="array" ref="S267">_xlfn.IFS(H267&lt;200,"&lt;₹200",H267&lt;=500,"₹200-₹500",H267&gt;500,"&gt;₹500")</f>
        <v>₹200-₹500</v>
      </c>
      <c r="T267" t="s">
        <v>1931</v>
      </c>
      <c r="U267" t="s">
        <v>1935</v>
      </c>
      <c r="V267" t="s">
        <v>1936</v>
      </c>
    </row>
    <row r="268" spans="1:22" x14ac:dyDescent="0.25">
      <c r="A268" t="s">
        <v>8061</v>
      </c>
      <c r="B268" t="s">
        <v>8062</v>
      </c>
      <c r="C268" t="s">
        <v>13084</v>
      </c>
      <c r="D268" t="s">
        <v>13085</v>
      </c>
      <c r="E268" t="s">
        <v>13172</v>
      </c>
      <c r="F268" t="s">
        <v>13173</v>
      </c>
      <c r="G268" t="str">
        <f t="shared" si="20"/>
        <v>GamingMice</v>
      </c>
      <c r="H268" s="17">
        <v>1995</v>
      </c>
      <c r="I268" s="17">
        <v>2895</v>
      </c>
      <c r="J268" s="8">
        <v>0.31</v>
      </c>
      <c r="K268" s="8" t="str">
        <f t="shared" si="21"/>
        <v>No</v>
      </c>
      <c r="L268" s="9">
        <v>4.5999999999999996</v>
      </c>
      <c r="M268" s="9">
        <v>5</v>
      </c>
      <c r="N268" s="9">
        <f t="shared" si="22"/>
        <v>4.4000000000000004</v>
      </c>
      <c r="O268" s="4">
        <v>10760</v>
      </c>
      <c r="P268" s="4">
        <f t="shared" si="23"/>
        <v>17.740151578140768</v>
      </c>
      <c r="Q268" s="18">
        <f t="shared" si="24"/>
        <v>21466200</v>
      </c>
      <c r="R268" s="18">
        <f>Table2[[#This Row],[actual_price]]-Table2[[#This Row],[discounted_price]]</f>
        <v>900</v>
      </c>
      <c r="S268" s="15" t="str" cm="1">
        <f t="array" ref="S268">_xlfn.IFS(H268&lt;200,"&lt;₹200",H268&lt;=500,"₹200-₹500",H268&gt;500,"&gt;₹500")</f>
        <v>&gt;₹500</v>
      </c>
      <c r="T268" t="s">
        <v>8063</v>
      </c>
      <c r="U268" t="s">
        <v>8067</v>
      </c>
      <c r="V268" t="s">
        <v>8068</v>
      </c>
    </row>
    <row r="269" spans="1:22" x14ac:dyDescent="0.25">
      <c r="A269" t="s">
        <v>6950</v>
      </c>
      <c r="B269" t="s">
        <v>6951</v>
      </c>
      <c r="C269" t="s">
        <v>13084</v>
      </c>
      <c r="D269" t="s">
        <v>13139</v>
      </c>
      <c r="E269" t="s">
        <v>13140</v>
      </c>
      <c r="F269" t="s">
        <v>13140</v>
      </c>
      <c r="G269" t="str">
        <f t="shared" si="20"/>
        <v>PenDrives</v>
      </c>
      <c r="H269" s="17">
        <v>349</v>
      </c>
      <c r="I269" s="17">
        <v>450</v>
      </c>
      <c r="J269" s="8">
        <v>0.22</v>
      </c>
      <c r="K269" s="8" t="str">
        <f t="shared" si="21"/>
        <v>No</v>
      </c>
      <c r="L269" s="9">
        <v>4.0999999999999996</v>
      </c>
      <c r="M269" s="9">
        <v>4</v>
      </c>
      <c r="N269" s="9">
        <f t="shared" si="22"/>
        <v>4.1500000000000004</v>
      </c>
      <c r="O269" s="4">
        <v>18656</v>
      </c>
      <c r="P269" s="4">
        <f t="shared" si="23"/>
        <v>17.72399351786272</v>
      </c>
      <c r="Q269" s="18">
        <f t="shared" si="24"/>
        <v>6510944</v>
      </c>
      <c r="R269" s="18">
        <f>Table2[[#This Row],[actual_price]]-Table2[[#This Row],[discounted_price]]</f>
        <v>101</v>
      </c>
      <c r="S269" s="15" t="str" cm="1">
        <f t="array" ref="S269">_xlfn.IFS(H269&lt;200,"&lt;₹200",H269&lt;=500,"₹200-₹500",H269&gt;500,"&gt;₹500")</f>
        <v>₹200-₹500</v>
      </c>
      <c r="T269" t="s">
        <v>6952</v>
      </c>
      <c r="U269" t="s">
        <v>6956</v>
      </c>
      <c r="V269" t="s">
        <v>6957</v>
      </c>
    </row>
    <row r="270" spans="1:22" x14ac:dyDescent="0.25">
      <c r="A270" t="s">
        <v>5645</v>
      </c>
      <c r="B270" t="s">
        <v>5646</v>
      </c>
      <c r="C270" t="s">
        <v>13075</v>
      </c>
      <c r="D270" t="s">
        <v>13150</v>
      </c>
      <c r="E270" t="s">
        <v>13182</v>
      </c>
      <c r="F270" t="s">
        <v>13328</v>
      </c>
      <c r="G270" t="str">
        <f t="shared" si="20"/>
        <v>Batteries</v>
      </c>
      <c r="H270" s="17">
        <v>479</v>
      </c>
      <c r="I270" s="17">
        <v>599</v>
      </c>
      <c r="J270" s="8">
        <v>0.2</v>
      </c>
      <c r="K270" s="8" t="str">
        <f t="shared" si="21"/>
        <v>No</v>
      </c>
      <c r="L270" s="9">
        <v>4.3</v>
      </c>
      <c r="M270" s="9">
        <v>4</v>
      </c>
      <c r="N270" s="9">
        <f t="shared" si="22"/>
        <v>4.3571428571428568</v>
      </c>
      <c r="O270" s="4">
        <v>11687</v>
      </c>
      <c r="P270" s="4">
        <f t="shared" si="23"/>
        <v>17.723725169892901</v>
      </c>
      <c r="Q270" s="18">
        <f t="shared" si="24"/>
        <v>5598073</v>
      </c>
      <c r="R270" s="18">
        <f>Table2[[#This Row],[actual_price]]-Table2[[#This Row],[discounted_price]]</f>
        <v>120</v>
      </c>
      <c r="S270" s="15" t="str" cm="1">
        <f t="array" ref="S270">_xlfn.IFS(H270&lt;200,"&lt;₹200",H270&lt;=500,"₹200-₹500",H270&gt;500,"&gt;₹500")</f>
        <v>₹200-₹500</v>
      </c>
      <c r="T270" t="s">
        <v>5648</v>
      </c>
      <c r="U270" t="s">
        <v>5652</v>
      </c>
      <c r="V270" t="s">
        <v>5653</v>
      </c>
    </row>
    <row r="271" spans="1:22" x14ac:dyDescent="0.25">
      <c r="A271" t="s">
        <v>3411</v>
      </c>
      <c r="B271" t="s">
        <v>3412</v>
      </c>
      <c r="C271" t="s">
        <v>13075</v>
      </c>
      <c r="D271" t="s">
        <v>13113</v>
      </c>
      <c r="E271" t="s">
        <v>13117</v>
      </c>
      <c r="F271" t="s">
        <v>13118</v>
      </c>
      <c r="G271" t="str">
        <f t="shared" si="20"/>
        <v>Smartphones</v>
      </c>
      <c r="H271" s="17">
        <v>28999</v>
      </c>
      <c r="I271" s="17">
        <v>34999</v>
      </c>
      <c r="J271" s="8">
        <v>0.17</v>
      </c>
      <c r="K271" s="8" t="str">
        <f t="shared" si="21"/>
        <v>No</v>
      </c>
      <c r="L271" s="9">
        <v>4.4000000000000004</v>
      </c>
      <c r="M271" s="9">
        <v>4</v>
      </c>
      <c r="N271" s="9">
        <f t="shared" si="22"/>
        <v>4.1142857142857148</v>
      </c>
      <c r="O271" s="4">
        <v>20311</v>
      </c>
      <c r="P271" s="4">
        <f t="shared" si="23"/>
        <v>17.723325344361598</v>
      </c>
      <c r="Q271" s="18">
        <f t="shared" si="24"/>
        <v>588998689</v>
      </c>
      <c r="R271" s="18">
        <f>Table2[[#This Row],[actual_price]]-Table2[[#This Row],[discounted_price]]</f>
        <v>6000</v>
      </c>
      <c r="S271" s="15" t="str" cm="1">
        <f t="array" ref="S271">_xlfn.IFS(H271&lt;200,"&lt;₹200",H271&lt;=500,"₹200-₹500",H271&gt;500,"&gt;₹500")</f>
        <v>&gt;₹500</v>
      </c>
      <c r="T271" t="s">
        <v>3413</v>
      </c>
      <c r="U271" t="s">
        <v>3417</v>
      </c>
      <c r="V271" t="s">
        <v>3418</v>
      </c>
    </row>
    <row r="272" spans="1:22" x14ac:dyDescent="0.25">
      <c r="A272" t="s">
        <v>11796</v>
      </c>
      <c r="B272" t="s">
        <v>11797</v>
      </c>
      <c r="C272" t="s">
        <v>13156</v>
      </c>
      <c r="D272" t="s">
        <v>13247</v>
      </c>
      <c r="E272" t="s">
        <v>13248</v>
      </c>
      <c r="F272" t="s">
        <v>13302</v>
      </c>
      <c r="G272" t="str">
        <f t="shared" si="20"/>
        <v>HandMixers</v>
      </c>
      <c r="H272" s="17">
        <v>979</v>
      </c>
      <c r="I272" s="17">
        <v>1395</v>
      </c>
      <c r="J272" s="8">
        <v>0.3</v>
      </c>
      <c r="K272" s="8" t="str">
        <f t="shared" si="21"/>
        <v>No</v>
      </c>
      <c r="L272" s="9">
        <v>4.2</v>
      </c>
      <c r="M272" s="9">
        <v>4</v>
      </c>
      <c r="N272" s="9">
        <f>AVERAGEIF(F272:F1622,F272,L272:L1622)</f>
        <v>4.2333333333333334</v>
      </c>
      <c r="O272" s="4">
        <v>15252</v>
      </c>
      <c r="P272" s="4">
        <f t="shared" si="23"/>
        <v>17.709537310769502</v>
      </c>
      <c r="Q272" s="18">
        <f t="shared" si="24"/>
        <v>14931708</v>
      </c>
      <c r="R272" s="18">
        <f>Table2[[#This Row],[actual_price]]-Table2[[#This Row],[discounted_price]]</f>
        <v>416</v>
      </c>
      <c r="S272" s="15" t="str" cm="1">
        <f t="array" ref="S272">_xlfn.IFS(H272&lt;200,"&lt;₹200",H272&lt;=500,"₹200-₹500",H272&gt;500,"&gt;₹500")</f>
        <v>&gt;₹500</v>
      </c>
      <c r="T272" t="s">
        <v>11798</v>
      </c>
      <c r="U272" t="s">
        <v>11802</v>
      </c>
      <c r="V272" t="s">
        <v>11803</v>
      </c>
    </row>
    <row r="273" spans="1:22" x14ac:dyDescent="0.25">
      <c r="A273" t="s">
        <v>157</v>
      </c>
      <c r="B273" t="s">
        <v>158</v>
      </c>
      <c r="C273" t="s">
        <v>13084</v>
      </c>
      <c r="D273" t="s">
        <v>13085</v>
      </c>
      <c r="E273" t="s">
        <v>13086</v>
      </c>
      <c r="F273" t="s">
        <v>13087</v>
      </c>
      <c r="G273" t="str">
        <f t="shared" si="20"/>
        <v>Cables</v>
      </c>
      <c r="H273" s="17">
        <v>349</v>
      </c>
      <c r="I273" s="17">
        <v>399</v>
      </c>
      <c r="J273" s="8">
        <v>0.13</v>
      </c>
      <c r="K273" s="8" t="str">
        <f t="shared" si="21"/>
        <v>No</v>
      </c>
      <c r="L273" s="9">
        <v>4.4000000000000004</v>
      </c>
      <c r="M273" s="9">
        <v>4</v>
      </c>
      <c r="N273" s="9">
        <f t="shared" ref="N273:N304" si="25">AVERAGEIF(F273:F1622,F273,L273:L1622)</f>
        <v>4.1432432432432442</v>
      </c>
      <c r="O273" s="4">
        <v>18757</v>
      </c>
      <c r="P273" s="4">
        <f t="shared" si="23"/>
        <v>17.704851223852671</v>
      </c>
      <c r="Q273" s="18">
        <f t="shared" si="24"/>
        <v>6546193</v>
      </c>
      <c r="R273" s="18">
        <f>Table2[[#This Row],[actual_price]]-Table2[[#This Row],[discounted_price]]</f>
        <v>50</v>
      </c>
      <c r="S273" s="15" t="str" cm="1">
        <f t="array" ref="S273">_xlfn.IFS(H273&lt;200,"&lt;₹200",H273&lt;=500,"₹200-₹500",H273&gt;500,"&gt;₹500")</f>
        <v>₹200-₹500</v>
      </c>
      <c r="T273" t="s">
        <v>159</v>
      </c>
      <c r="U273" t="s">
        <v>163</v>
      </c>
      <c r="V273" t="s">
        <v>164</v>
      </c>
    </row>
    <row r="274" spans="1:22" x14ac:dyDescent="0.25">
      <c r="A274" t="s">
        <v>1367</v>
      </c>
      <c r="B274" t="s">
        <v>1368</v>
      </c>
      <c r="C274" t="s">
        <v>13075</v>
      </c>
      <c r="D274" t="s">
        <v>13091</v>
      </c>
      <c r="E274" t="s">
        <v>13093</v>
      </c>
      <c r="F274" t="s">
        <v>13094</v>
      </c>
      <c r="G274" t="str">
        <f t="shared" si="20"/>
        <v>SmartTelevisions</v>
      </c>
      <c r="H274" s="17">
        <v>15490</v>
      </c>
      <c r="I274" s="17">
        <v>20900</v>
      </c>
      <c r="J274" s="8">
        <v>0.26</v>
      </c>
      <c r="K274" s="8" t="str">
        <f t="shared" si="21"/>
        <v>No</v>
      </c>
      <c r="L274" s="9">
        <v>4.3</v>
      </c>
      <c r="M274" s="9">
        <v>4</v>
      </c>
      <c r="N274" s="9">
        <f t="shared" si="25"/>
        <v>4.2</v>
      </c>
      <c r="O274" s="4">
        <v>16299</v>
      </c>
      <c r="P274" s="4">
        <f t="shared" si="23"/>
        <v>17.691187938496626</v>
      </c>
      <c r="Q274" s="18">
        <f t="shared" si="24"/>
        <v>252471510</v>
      </c>
      <c r="R274" s="18">
        <f>Table2[[#This Row],[actual_price]]-Table2[[#This Row],[discounted_price]]</f>
        <v>5410</v>
      </c>
      <c r="S274" s="15" t="str" cm="1">
        <f t="array" ref="S274">_xlfn.IFS(H274&lt;200,"&lt;₹200",H274&lt;=500,"₹200-₹500",H274&gt;500,"&gt;₹500")</f>
        <v>&gt;₹500</v>
      </c>
      <c r="T274" t="s">
        <v>1369</v>
      </c>
      <c r="U274" t="s">
        <v>229</v>
      </c>
      <c r="V274" t="s">
        <v>230</v>
      </c>
    </row>
    <row r="275" spans="1:22" x14ac:dyDescent="0.25">
      <c r="A275" t="s">
        <v>4208</v>
      </c>
      <c r="B275" t="s">
        <v>2958</v>
      </c>
      <c r="C275" t="s">
        <v>13075</v>
      </c>
      <c r="D275" t="s">
        <v>13111</v>
      </c>
      <c r="E275" t="s">
        <v>13112</v>
      </c>
      <c r="F275" t="s">
        <v>13112</v>
      </c>
      <c r="G275" t="str">
        <f t="shared" si="20"/>
        <v>SmartWatches</v>
      </c>
      <c r="H275" s="17">
        <v>1999</v>
      </c>
      <c r="I275" s="17">
        <v>9999</v>
      </c>
      <c r="J275" s="8">
        <v>0.8</v>
      </c>
      <c r="K275" s="8" t="str">
        <f t="shared" si="21"/>
        <v>Yes</v>
      </c>
      <c r="L275" s="9">
        <v>4.3</v>
      </c>
      <c r="M275" s="9">
        <v>4</v>
      </c>
      <c r="N275" s="9">
        <f t="shared" si="25"/>
        <v>3.9808510638297876</v>
      </c>
      <c r="O275" s="4">
        <v>27704</v>
      </c>
      <c r="P275" s="4">
        <f t="shared" si="23"/>
        <v>17.685162355450792</v>
      </c>
      <c r="Q275" s="18">
        <f t="shared" si="24"/>
        <v>55380296</v>
      </c>
      <c r="R275" s="18">
        <f>Table2[[#This Row],[actual_price]]-Table2[[#This Row],[discounted_price]]</f>
        <v>8000</v>
      </c>
      <c r="S275" s="15" t="str" cm="1">
        <f t="array" ref="S275">_xlfn.IFS(H275&lt;200,"&lt;₹200",H275&lt;=500,"₹200-₹500",H275&gt;500,"&gt;₹500")</f>
        <v>&gt;₹500</v>
      </c>
      <c r="T275" t="s">
        <v>3355</v>
      </c>
      <c r="U275" t="s">
        <v>2963</v>
      </c>
      <c r="V275" t="s">
        <v>2964</v>
      </c>
    </row>
    <row r="276" spans="1:22" x14ac:dyDescent="0.25">
      <c r="A276" t="s">
        <v>223</v>
      </c>
      <c r="B276" t="s">
        <v>224</v>
      </c>
      <c r="C276" t="s">
        <v>13075</v>
      </c>
      <c r="D276" t="s">
        <v>13091</v>
      </c>
      <c r="E276" t="s">
        <v>13093</v>
      </c>
      <c r="F276" t="s">
        <v>13094</v>
      </c>
      <c r="G276" t="str">
        <f t="shared" si="20"/>
        <v>SmartTelevisions</v>
      </c>
      <c r="H276" s="17">
        <v>13490</v>
      </c>
      <c r="I276" s="17">
        <v>22900</v>
      </c>
      <c r="J276" s="8">
        <v>0.41</v>
      </c>
      <c r="K276" s="8" t="str">
        <f t="shared" si="21"/>
        <v>No</v>
      </c>
      <c r="L276" s="9">
        <v>4.3</v>
      </c>
      <c r="M276" s="9">
        <v>4</v>
      </c>
      <c r="N276" s="9">
        <f t="shared" si="25"/>
        <v>4.1977272727272732</v>
      </c>
      <c r="O276" s="4">
        <v>16299</v>
      </c>
      <c r="P276" s="4">
        <f t="shared" si="23"/>
        <v>17.681614784850254</v>
      </c>
      <c r="Q276" s="18">
        <f t="shared" si="24"/>
        <v>219873510</v>
      </c>
      <c r="R276" s="18">
        <f>Table2[[#This Row],[actual_price]]-Table2[[#This Row],[discounted_price]]</f>
        <v>9410</v>
      </c>
      <c r="S276" s="15" t="str" cm="1">
        <f t="array" ref="S276">_xlfn.IFS(H276&lt;200,"&lt;₹200",H276&lt;=500,"₹200-₹500",H276&gt;500,"&gt;₹500")</f>
        <v>&gt;₹500</v>
      </c>
      <c r="T276" t="s">
        <v>225</v>
      </c>
      <c r="U276" t="s">
        <v>229</v>
      </c>
      <c r="V276" t="s">
        <v>230</v>
      </c>
    </row>
    <row r="277" spans="1:22" x14ac:dyDescent="0.25">
      <c r="A277" t="s">
        <v>8346</v>
      </c>
      <c r="B277" t="s">
        <v>8347</v>
      </c>
      <c r="C277" t="s">
        <v>13084</v>
      </c>
      <c r="D277" t="s">
        <v>13088</v>
      </c>
      <c r="E277" t="s">
        <v>13167</v>
      </c>
      <c r="F277" t="s">
        <v>13167</v>
      </c>
      <c r="G277" t="str">
        <f t="shared" si="20"/>
        <v>Repeaters&amp;Extenders</v>
      </c>
      <c r="H277" s="17">
        <v>1599</v>
      </c>
      <c r="I277" s="17">
        <v>3599</v>
      </c>
      <c r="J277" s="8">
        <v>0.56000000000000005</v>
      </c>
      <c r="K277" s="8" t="str">
        <f t="shared" si="21"/>
        <v>Yes</v>
      </c>
      <c r="L277" s="9">
        <v>4.2</v>
      </c>
      <c r="M277" s="9">
        <v>4</v>
      </c>
      <c r="N277" s="9">
        <f t="shared" si="25"/>
        <v>4.2</v>
      </c>
      <c r="O277" s="4">
        <v>16182</v>
      </c>
      <c r="P277" s="4">
        <f t="shared" si="23"/>
        <v>17.67804794334095</v>
      </c>
      <c r="Q277" s="18">
        <f t="shared" si="24"/>
        <v>25875018</v>
      </c>
      <c r="R277" s="18">
        <f>Table2[[#This Row],[actual_price]]-Table2[[#This Row],[discounted_price]]</f>
        <v>2000</v>
      </c>
      <c r="S277" s="15" t="str" cm="1">
        <f t="array" ref="S277">_xlfn.IFS(H277&lt;200,"&lt;₹200",H277&lt;=500,"₹200-₹500",H277&gt;500,"&gt;₹500")</f>
        <v>&gt;₹500</v>
      </c>
      <c r="T277" t="s">
        <v>8348</v>
      </c>
      <c r="U277" t="s">
        <v>8352</v>
      </c>
      <c r="V277" t="s">
        <v>8353</v>
      </c>
    </row>
    <row r="278" spans="1:22" x14ac:dyDescent="0.25">
      <c r="A278" t="s">
        <v>9018</v>
      </c>
      <c r="B278" t="s">
        <v>9019</v>
      </c>
      <c r="C278" t="s">
        <v>13156</v>
      </c>
      <c r="D278" t="s">
        <v>13247</v>
      </c>
      <c r="E278" t="s">
        <v>13248</v>
      </c>
      <c r="F278" t="s">
        <v>13262</v>
      </c>
      <c r="G278" t="str">
        <f t="shared" si="20"/>
        <v>MixerGrinders</v>
      </c>
      <c r="H278" s="17">
        <v>3499</v>
      </c>
      <c r="I278" s="17">
        <v>5795</v>
      </c>
      <c r="J278" s="8">
        <v>0.4</v>
      </c>
      <c r="K278" s="8" t="str">
        <f t="shared" si="21"/>
        <v>No</v>
      </c>
      <c r="L278" s="9">
        <v>3.9</v>
      </c>
      <c r="M278" s="9">
        <v>4</v>
      </c>
      <c r="N278" s="9">
        <f t="shared" si="25"/>
        <v>4.0130434782608697</v>
      </c>
      <c r="O278" s="4">
        <v>25340</v>
      </c>
      <c r="P278" s="4">
        <f t="shared" si="23"/>
        <v>17.672736174942738</v>
      </c>
      <c r="Q278" s="18">
        <f t="shared" si="24"/>
        <v>88664660</v>
      </c>
      <c r="R278" s="18">
        <f>Table2[[#This Row],[actual_price]]-Table2[[#This Row],[discounted_price]]</f>
        <v>2296</v>
      </c>
      <c r="S278" s="15" t="str" cm="1">
        <f t="array" ref="S278">_xlfn.IFS(H278&lt;200,"&lt;₹200",H278&lt;=500,"₹200-₹500",H278&gt;500,"&gt;₹500")</f>
        <v>&gt;₹500</v>
      </c>
      <c r="T278" t="s">
        <v>9020</v>
      </c>
      <c r="U278" t="s">
        <v>9024</v>
      </c>
      <c r="V278" t="s">
        <v>9025</v>
      </c>
    </row>
    <row r="279" spans="1:22" x14ac:dyDescent="0.25">
      <c r="A279" t="s">
        <v>10809</v>
      </c>
      <c r="B279" t="s">
        <v>10810</v>
      </c>
      <c r="C279" t="s">
        <v>13156</v>
      </c>
      <c r="D279" t="s">
        <v>13247</v>
      </c>
      <c r="E279" t="s">
        <v>13287</v>
      </c>
      <c r="F279" t="s">
        <v>13297</v>
      </c>
      <c r="G279" t="str">
        <f t="shared" si="20"/>
        <v>WaterFilters&amp;Purifiers</v>
      </c>
      <c r="H279" s="17">
        <v>9199</v>
      </c>
      <c r="I279" s="17">
        <v>18000</v>
      </c>
      <c r="J279" s="8">
        <v>0.49</v>
      </c>
      <c r="K279" s="8" t="str">
        <f t="shared" si="21"/>
        <v>No</v>
      </c>
      <c r="L279" s="9">
        <v>4</v>
      </c>
      <c r="M279" s="9">
        <v>4</v>
      </c>
      <c r="N279" s="9">
        <f t="shared" si="25"/>
        <v>4.1999999999999993</v>
      </c>
      <c r="O279" s="4">
        <v>16020</v>
      </c>
      <c r="P279" s="4">
        <f t="shared" si="23"/>
        <v>17.659696405765512</v>
      </c>
      <c r="Q279" s="18">
        <f t="shared" si="24"/>
        <v>147367980</v>
      </c>
      <c r="R279" s="18">
        <f>Table2[[#This Row],[actual_price]]-Table2[[#This Row],[discounted_price]]</f>
        <v>8801</v>
      </c>
      <c r="S279" s="15" t="str" cm="1">
        <f t="array" ref="S279">_xlfn.IFS(H279&lt;200,"&lt;₹200",H279&lt;=500,"₹200-₹500",H279&gt;500,"&gt;₹500")</f>
        <v>&gt;₹500</v>
      </c>
      <c r="T279" t="s">
        <v>10811</v>
      </c>
      <c r="U279" t="s">
        <v>10815</v>
      </c>
      <c r="V279" t="s">
        <v>10816</v>
      </c>
    </row>
    <row r="280" spans="1:22" x14ac:dyDescent="0.25">
      <c r="A280" t="s">
        <v>2957</v>
      </c>
      <c r="B280" t="s">
        <v>2958</v>
      </c>
      <c r="C280" t="s">
        <v>13075</v>
      </c>
      <c r="D280" t="s">
        <v>13111</v>
      </c>
      <c r="E280" t="s">
        <v>13112</v>
      </c>
      <c r="F280" t="s">
        <v>13112</v>
      </c>
      <c r="G280" t="str">
        <f t="shared" si="20"/>
        <v>SmartWatches</v>
      </c>
      <c r="H280" s="17">
        <v>1998</v>
      </c>
      <c r="I280" s="17">
        <v>9999</v>
      </c>
      <c r="J280" s="8">
        <v>0.8</v>
      </c>
      <c r="K280" s="8" t="str">
        <f t="shared" si="21"/>
        <v>Yes</v>
      </c>
      <c r="L280" s="9">
        <v>4.3</v>
      </c>
      <c r="M280" s="9">
        <v>4</v>
      </c>
      <c r="N280" s="9">
        <f t="shared" si="25"/>
        <v>3.973913043478261</v>
      </c>
      <c r="O280" s="4">
        <v>27696</v>
      </c>
      <c r="P280" s="4">
        <f t="shared" si="23"/>
        <v>17.653841374550336</v>
      </c>
      <c r="Q280" s="18">
        <f t="shared" si="24"/>
        <v>55336608</v>
      </c>
      <c r="R280" s="18">
        <f>Table2[[#This Row],[actual_price]]-Table2[[#This Row],[discounted_price]]</f>
        <v>8001</v>
      </c>
      <c r="S280" s="15" t="str" cm="1">
        <f t="array" ref="S280">_xlfn.IFS(H280&lt;200,"&lt;₹200",H280&lt;=500,"₹200-₹500",H280&gt;500,"&gt;₹500")</f>
        <v>&gt;₹500</v>
      </c>
      <c r="T280" t="s">
        <v>2959</v>
      </c>
      <c r="U280" t="s">
        <v>2963</v>
      </c>
      <c r="V280" t="s">
        <v>2964</v>
      </c>
    </row>
    <row r="281" spans="1:22" x14ac:dyDescent="0.25">
      <c r="A281" t="s">
        <v>7668</v>
      </c>
      <c r="B281" t="s">
        <v>7669</v>
      </c>
      <c r="C281" t="s">
        <v>13084</v>
      </c>
      <c r="D281" t="s">
        <v>13085</v>
      </c>
      <c r="E281" t="s">
        <v>13192</v>
      </c>
      <c r="F281" t="s">
        <v>13132</v>
      </c>
      <c r="G281" t="str">
        <f t="shared" si="20"/>
        <v>ScreenProtectors</v>
      </c>
      <c r="H281" s="17">
        <v>1234</v>
      </c>
      <c r="I281" s="17">
        <v>1599</v>
      </c>
      <c r="J281" s="8">
        <v>0.23</v>
      </c>
      <c r="K281" s="8" t="str">
        <f t="shared" si="21"/>
        <v>No</v>
      </c>
      <c r="L281" s="9">
        <v>4.5</v>
      </c>
      <c r="M281" s="9">
        <v>5</v>
      </c>
      <c r="N281" s="9">
        <f t="shared" si="25"/>
        <v>4.18</v>
      </c>
      <c r="O281" s="4">
        <v>16680</v>
      </c>
      <c r="P281" s="4">
        <f t="shared" si="23"/>
        <v>17.648888304267782</v>
      </c>
      <c r="Q281" s="18">
        <f t="shared" si="24"/>
        <v>20583120</v>
      </c>
      <c r="R281" s="18">
        <f>Table2[[#This Row],[actual_price]]-Table2[[#This Row],[discounted_price]]</f>
        <v>365</v>
      </c>
      <c r="S281" s="15" t="str" cm="1">
        <f t="array" ref="S281">_xlfn.IFS(H281&lt;200,"&lt;₹200",H281&lt;=500,"₹200-₹500",H281&gt;500,"&gt;₹500")</f>
        <v>&gt;₹500</v>
      </c>
      <c r="T281" t="s">
        <v>7670</v>
      </c>
      <c r="U281" t="s">
        <v>7674</v>
      </c>
      <c r="V281" t="s">
        <v>7675</v>
      </c>
    </row>
    <row r="282" spans="1:22" x14ac:dyDescent="0.25">
      <c r="A282" t="s">
        <v>3273</v>
      </c>
      <c r="B282" t="s">
        <v>3274</v>
      </c>
      <c r="C282" t="s">
        <v>13075</v>
      </c>
      <c r="D282" t="s">
        <v>13113</v>
      </c>
      <c r="E282" t="s">
        <v>13114</v>
      </c>
      <c r="F282" t="s">
        <v>13126</v>
      </c>
      <c r="G282" t="str">
        <f t="shared" si="20"/>
        <v>Cables&amp;Adapters</v>
      </c>
      <c r="H282" s="17">
        <v>139</v>
      </c>
      <c r="I282" s="17">
        <v>495</v>
      </c>
      <c r="J282" s="8">
        <v>0.72</v>
      </c>
      <c r="K282" s="8" t="str">
        <f t="shared" si="21"/>
        <v>Yes</v>
      </c>
      <c r="L282" s="9">
        <v>4.3</v>
      </c>
      <c r="M282" s="9">
        <v>4</v>
      </c>
      <c r="N282" s="9">
        <f t="shared" si="25"/>
        <v>4.25</v>
      </c>
      <c r="O282" s="4">
        <v>14185</v>
      </c>
      <c r="P282" s="4">
        <f t="shared" si="23"/>
        <v>17.645404810928174</v>
      </c>
      <c r="Q282" s="18">
        <f t="shared" si="24"/>
        <v>1971715</v>
      </c>
      <c r="R282" s="18">
        <f>Table2[[#This Row],[actual_price]]-Table2[[#This Row],[discounted_price]]</f>
        <v>356</v>
      </c>
      <c r="S282" s="15" t="str" cm="1">
        <f t="array" ref="S282">_xlfn.IFS(H282&lt;200,"&lt;₹200",H282&lt;=500,"₹200-₹500",H282&gt;500,"&gt;₹500")</f>
        <v>&lt;₹200</v>
      </c>
      <c r="T282" t="s">
        <v>3276</v>
      </c>
      <c r="U282" t="s">
        <v>2040</v>
      </c>
      <c r="V282" t="s">
        <v>3277</v>
      </c>
    </row>
    <row r="283" spans="1:22" x14ac:dyDescent="0.25">
      <c r="A283" t="s">
        <v>6251</v>
      </c>
      <c r="B283" t="s">
        <v>6252</v>
      </c>
      <c r="C283" t="s">
        <v>13084</v>
      </c>
      <c r="D283" t="s">
        <v>13085</v>
      </c>
      <c r="E283" t="s">
        <v>13141</v>
      </c>
      <c r="F283" t="s">
        <v>13159</v>
      </c>
      <c r="G283" t="str">
        <f t="shared" si="20"/>
        <v>Keyboard&amp;MouseSets</v>
      </c>
      <c r="H283" s="17">
        <v>1295</v>
      </c>
      <c r="I283" s="17">
        <v>1795</v>
      </c>
      <c r="J283" s="8">
        <v>0.28000000000000003</v>
      </c>
      <c r="K283" s="8" t="str">
        <f t="shared" si="21"/>
        <v>No</v>
      </c>
      <c r="L283" s="9">
        <v>4.0999999999999996</v>
      </c>
      <c r="M283" s="9">
        <v>4</v>
      </c>
      <c r="N283" s="9">
        <f t="shared" si="25"/>
        <v>4</v>
      </c>
      <c r="O283" s="4">
        <v>25771</v>
      </c>
      <c r="P283" s="4">
        <f t="shared" si="23"/>
        <v>17.644592490697235</v>
      </c>
      <c r="Q283" s="18">
        <f t="shared" si="24"/>
        <v>33373445</v>
      </c>
      <c r="R283" s="18">
        <f>Table2[[#This Row],[actual_price]]-Table2[[#This Row],[discounted_price]]</f>
        <v>500</v>
      </c>
      <c r="S283" s="15" t="str" cm="1">
        <f t="array" ref="S283">_xlfn.IFS(H283&lt;200,"&lt;₹200",H283&lt;=500,"₹200-₹500",H283&gt;500,"&gt;₹500")</f>
        <v>&gt;₹500</v>
      </c>
      <c r="T283" t="s">
        <v>6253</v>
      </c>
      <c r="U283" t="s">
        <v>6257</v>
      </c>
      <c r="V283" t="s">
        <v>6258</v>
      </c>
    </row>
    <row r="284" spans="1:22" x14ac:dyDescent="0.25">
      <c r="A284" t="s">
        <v>3354</v>
      </c>
      <c r="B284" t="s">
        <v>2958</v>
      </c>
      <c r="C284" t="s">
        <v>13075</v>
      </c>
      <c r="D284" t="s">
        <v>13111</v>
      </c>
      <c r="E284" t="s">
        <v>13112</v>
      </c>
      <c r="F284" t="s">
        <v>13112</v>
      </c>
      <c r="G284" t="str">
        <f t="shared" si="20"/>
        <v>SmartWatches</v>
      </c>
      <c r="H284" s="17">
        <v>1999</v>
      </c>
      <c r="I284" s="17">
        <v>9999</v>
      </c>
      <c r="J284" s="8">
        <v>0.8</v>
      </c>
      <c r="K284" s="8" t="str">
        <f t="shared" si="21"/>
        <v>Yes</v>
      </c>
      <c r="L284" s="9">
        <v>4.3</v>
      </c>
      <c r="M284" s="9">
        <v>4</v>
      </c>
      <c r="N284" s="9">
        <f t="shared" si="25"/>
        <v>3.9666666666666659</v>
      </c>
      <c r="O284" s="4">
        <v>27696</v>
      </c>
      <c r="P284" s="4">
        <f t="shared" si="23"/>
        <v>17.621649833021248</v>
      </c>
      <c r="Q284" s="18">
        <f t="shared" si="24"/>
        <v>55364304</v>
      </c>
      <c r="R284" s="18">
        <f>Table2[[#This Row],[actual_price]]-Table2[[#This Row],[discounted_price]]</f>
        <v>8000</v>
      </c>
      <c r="S284" s="15" t="str" cm="1">
        <f t="array" ref="S284">_xlfn.IFS(H284&lt;200,"&lt;₹200",H284&lt;=500,"₹200-₹500",H284&gt;500,"&gt;₹500")</f>
        <v>&gt;₹500</v>
      </c>
      <c r="T284" t="s">
        <v>3355</v>
      </c>
      <c r="U284" t="s">
        <v>2963</v>
      </c>
      <c r="V284" t="s">
        <v>2964</v>
      </c>
    </row>
    <row r="285" spans="1:22" x14ac:dyDescent="0.25">
      <c r="A285" t="s">
        <v>3707</v>
      </c>
      <c r="B285" t="s">
        <v>3708</v>
      </c>
      <c r="C285" t="s">
        <v>13075</v>
      </c>
      <c r="D285" t="s">
        <v>13113</v>
      </c>
      <c r="E285" t="s">
        <v>13117</v>
      </c>
      <c r="F285" t="s">
        <v>13118</v>
      </c>
      <c r="G285" t="str">
        <f t="shared" si="20"/>
        <v>Smartphones</v>
      </c>
      <c r="H285" s="17">
        <v>15499</v>
      </c>
      <c r="I285" s="17">
        <v>18999</v>
      </c>
      <c r="J285" s="8">
        <v>0.18</v>
      </c>
      <c r="K285" s="8" t="str">
        <f t="shared" si="21"/>
        <v>No</v>
      </c>
      <c r="L285" s="9">
        <v>4.0999999999999996</v>
      </c>
      <c r="M285" s="9">
        <v>4</v>
      </c>
      <c r="N285" s="9">
        <f t="shared" si="25"/>
        <v>4.1073170731707327</v>
      </c>
      <c r="O285" s="4">
        <v>19252</v>
      </c>
      <c r="P285" s="4">
        <f t="shared" si="23"/>
        <v>17.597793472766902</v>
      </c>
      <c r="Q285" s="18">
        <f t="shared" si="24"/>
        <v>298386748</v>
      </c>
      <c r="R285" s="18">
        <f>Table2[[#This Row],[actual_price]]-Table2[[#This Row],[discounted_price]]</f>
        <v>3500</v>
      </c>
      <c r="S285" s="15" t="str" cm="1">
        <f t="array" ref="S285">_xlfn.IFS(H285&lt;200,"&lt;₹200",H285&lt;=500,"₹200-₹500",H285&gt;500,"&gt;₹500")</f>
        <v>&gt;₹500</v>
      </c>
      <c r="T285" t="s">
        <v>3304</v>
      </c>
      <c r="U285" t="s">
        <v>3308</v>
      </c>
      <c r="V285" t="s">
        <v>3309</v>
      </c>
    </row>
    <row r="286" spans="1:22" x14ac:dyDescent="0.25">
      <c r="A286" t="s">
        <v>3703</v>
      </c>
      <c r="B286" t="s">
        <v>3704</v>
      </c>
      <c r="C286" t="s">
        <v>13075</v>
      </c>
      <c r="D286" t="s">
        <v>13113</v>
      </c>
      <c r="E286" t="s">
        <v>13117</v>
      </c>
      <c r="F286" t="s">
        <v>13118</v>
      </c>
      <c r="G286" t="str">
        <f t="shared" si="20"/>
        <v>Smartphones</v>
      </c>
      <c r="H286" s="17">
        <v>15499</v>
      </c>
      <c r="I286" s="17">
        <v>20999</v>
      </c>
      <c r="J286" s="8">
        <v>0.26</v>
      </c>
      <c r="K286" s="8" t="str">
        <f t="shared" si="21"/>
        <v>No</v>
      </c>
      <c r="L286" s="9">
        <v>4.0999999999999996</v>
      </c>
      <c r="M286" s="9">
        <v>4</v>
      </c>
      <c r="N286" s="9">
        <f t="shared" si="25"/>
        <v>4.1074999999999999</v>
      </c>
      <c r="O286" s="4">
        <v>19252</v>
      </c>
      <c r="P286" s="4">
        <f t="shared" si="23"/>
        <v>17.598577222476198</v>
      </c>
      <c r="Q286" s="18">
        <f t="shared" si="24"/>
        <v>298386748</v>
      </c>
      <c r="R286" s="18">
        <f>Table2[[#This Row],[actual_price]]-Table2[[#This Row],[discounted_price]]</f>
        <v>5500</v>
      </c>
      <c r="S286" s="15" t="str" cm="1">
        <f t="array" ref="S286">_xlfn.IFS(H286&lt;200,"&lt;₹200",H286&lt;=500,"₹200-₹500",H286&gt;500,"&gt;₹500")</f>
        <v>&gt;₹500</v>
      </c>
      <c r="T286" t="s">
        <v>3705</v>
      </c>
      <c r="U286" t="s">
        <v>3308</v>
      </c>
      <c r="V286" t="s">
        <v>3309</v>
      </c>
    </row>
    <row r="287" spans="1:22" x14ac:dyDescent="0.25">
      <c r="A287" t="s">
        <v>3471</v>
      </c>
      <c r="B287" t="s">
        <v>3472</v>
      </c>
      <c r="C287" t="s">
        <v>13075</v>
      </c>
      <c r="D287" t="s">
        <v>13113</v>
      </c>
      <c r="E287" t="s">
        <v>13117</v>
      </c>
      <c r="F287" t="s">
        <v>13118</v>
      </c>
      <c r="G287" t="str">
        <f t="shared" si="20"/>
        <v>Smartphones</v>
      </c>
      <c r="H287" s="17">
        <v>13999</v>
      </c>
      <c r="I287" s="17">
        <v>19999</v>
      </c>
      <c r="J287" s="8">
        <v>0.3</v>
      </c>
      <c r="K287" s="8" t="str">
        <f t="shared" si="21"/>
        <v>No</v>
      </c>
      <c r="L287" s="9">
        <v>4.0999999999999996</v>
      </c>
      <c r="M287" s="9">
        <v>4</v>
      </c>
      <c r="N287" s="9">
        <f t="shared" si="25"/>
        <v>4.1076923076923073</v>
      </c>
      <c r="O287" s="4">
        <v>19252</v>
      </c>
      <c r="P287" s="4">
        <f t="shared" si="23"/>
        <v>17.599401164478277</v>
      </c>
      <c r="Q287" s="18">
        <f t="shared" si="24"/>
        <v>269508748</v>
      </c>
      <c r="R287" s="18">
        <f>Table2[[#This Row],[actual_price]]-Table2[[#This Row],[discounted_price]]</f>
        <v>6000</v>
      </c>
      <c r="S287" s="15" t="str" cm="1">
        <f t="array" ref="S287">_xlfn.IFS(H287&lt;200,"&lt;₹200",H287&lt;=500,"₹200-₹500",H287&gt;500,"&gt;₹500")</f>
        <v>&gt;₹500</v>
      </c>
      <c r="T287" t="s">
        <v>3473</v>
      </c>
      <c r="U287" t="s">
        <v>3308</v>
      </c>
      <c r="V287" t="s">
        <v>3309</v>
      </c>
    </row>
    <row r="288" spans="1:22" x14ac:dyDescent="0.25">
      <c r="A288" t="s">
        <v>6524</v>
      </c>
      <c r="B288" t="s">
        <v>6525</v>
      </c>
      <c r="C288" t="s">
        <v>13075</v>
      </c>
      <c r="D288" t="s">
        <v>13113</v>
      </c>
      <c r="E288" t="s">
        <v>13114</v>
      </c>
      <c r="F288" t="s">
        <v>13127</v>
      </c>
      <c r="G288" t="str">
        <f t="shared" si="20"/>
        <v>Photo&amp;VideoAccessories</v>
      </c>
      <c r="H288" s="17">
        <v>1699</v>
      </c>
      <c r="I288" s="17">
        <v>3495</v>
      </c>
      <c r="J288" s="8">
        <v>0.51</v>
      </c>
      <c r="K288" s="8" t="str">
        <f t="shared" si="21"/>
        <v>Yes</v>
      </c>
      <c r="L288" s="9">
        <v>4.0999999999999996</v>
      </c>
      <c r="M288" s="9">
        <v>4</v>
      </c>
      <c r="N288" s="9">
        <f t="shared" si="25"/>
        <v>4.12</v>
      </c>
      <c r="O288" s="4">
        <v>14371</v>
      </c>
      <c r="P288" s="4">
        <f t="shared" si="23"/>
        <v>17.128970899154361</v>
      </c>
      <c r="Q288" s="18">
        <f t="shared" si="24"/>
        <v>24416329</v>
      </c>
      <c r="R288" s="18">
        <f>Table2[[#This Row],[actual_price]]-Table2[[#This Row],[discounted_price]]</f>
        <v>1796</v>
      </c>
      <c r="S288" s="15" t="str" cm="1">
        <f t="array" ref="S288">_xlfn.IFS(H288&lt;200,"&lt;₹200",H288&lt;=500,"₹200-₹500",H288&gt;500,"&gt;₹500")</f>
        <v>&gt;₹500</v>
      </c>
      <c r="T288" t="s">
        <v>6527</v>
      </c>
      <c r="U288" t="s">
        <v>6531</v>
      </c>
      <c r="V288" t="s">
        <v>6532</v>
      </c>
    </row>
    <row r="289" spans="1:22" x14ac:dyDescent="0.25">
      <c r="A289" t="s">
        <v>3755</v>
      </c>
      <c r="B289" t="s">
        <v>3756</v>
      </c>
      <c r="C289" t="s">
        <v>13075</v>
      </c>
      <c r="D289" t="s">
        <v>13113</v>
      </c>
      <c r="E289" t="s">
        <v>13117</v>
      </c>
      <c r="F289" t="s">
        <v>13118</v>
      </c>
      <c r="G289" t="str">
        <f t="shared" si="20"/>
        <v>Smartphones</v>
      </c>
      <c r="H289" s="17">
        <v>13999</v>
      </c>
      <c r="I289" s="17">
        <v>19999</v>
      </c>
      <c r="J289" s="8">
        <v>0.3</v>
      </c>
      <c r="K289" s="8" t="str">
        <f t="shared" si="21"/>
        <v>No</v>
      </c>
      <c r="L289" s="9">
        <v>4.0999999999999996</v>
      </c>
      <c r="M289" s="9">
        <v>4</v>
      </c>
      <c r="N289" s="9">
        <f t="shared" si="25"/>
        <v>4.1078947368421055</v>
      </c>
      <c r="O289" s="4">
        <v>19252</v>
      </c>
      <c r="P289" s="4">
        <f t="shared" si="23"/>
        <v>17.600268471848892</v>
      </c>
      <c r="Q289" s="18">
        <f t="shared" si="24"/>
        <v>269508748</v>
      </c>
      <c r="R289" s="18">
        <f>Table2[[#This Row],[actual_price]]-Table2[[#This Row],[discounted_price]]</f>
        <v>6000</v>
      </c>
      <c r="S289" s="15" t="str" cm="1">
        <f t="array" ref="S289">_xlfn.IFS(H289&lt;200,"&lt;₹200",H289&lt;=500,"₹200-₹500",H289&gt;500,"&gt;₹500")</f>
        <v>&gt;₹500</v>
      </c>
      <c r="T289" t="s">
        <v>3705</v>
      </c>
      <c r="U289" t="s">
        <v>3308</v>
      </c>
      <c r="V289" t="s">
        <v>3309</v>
      </c>
    </row>
    <row r="290" spans="1:22" x14ac:dyDescent="0.25">
      <c r="A290" t="s">
        <v>3302</v>
      </c>
      <c r="B290" t="s">
        <v>3303</v>
      </c>
      <c r="C290" t="s">
        <v>13075</v>
      </c>
      <c r="D290" t="s">
        <v>13113</v>
      </c>
      <c r="E290" t="s">
        <v>13117</v>
      </c>
      <c r="F290" t="s">
        <v>13118</v>
      </c>
      <c r="G290" t="str">
        <f t="shared" si="20"/>
        <v>Smartphones</v>
      </c>
      <c r="H290" s="17">
        <v>15499</v>
      </c>
      <c r="I290" s="17">
        <v>18999</v>
      </c>
      <c r="J290" s="8">
        <v>0.18</v>
      </c>
      <c r="K290" s="8" t="str">
        <f t="shared" si="21"/>
        <v>No</v>
      </c>
      <c r="L290" s="9">
        <v>4.0999999999999996</v>
      </c>
      <c r="M290" s="9">
        <v>4</v>
      </c>
      <c r="N290" s="9">
        <f t="shared" si="25"/>
        <v>4.108108108108107</v>
      </c>
      <c r="O290" s="4">
        <v>19252</v>
      </c>
      <c r="P290" s="4">
        <f t="shared" si="23"/>
        <v>17.601182660698992</v>
      </c>
      <c r="Q290" s="18">
        <f t="shared" si="24"/>
        <v>298386748</v>
      </c>
      <c r="R290" s="18">
        <f>Table2[[#This Row],[actual_price]]-Table2[[#This Row],[discounted_price]]</f>
        <v>3500</v>
      </c>
      <c r="S290" s="15" t="str" cm="1">
        <f t="array" ref="S290">_xlfn.IFS(H290&lt;200,"&lt;₹200",H290&lt;=500,"₹200-₹500",H290&gt;500,"&gt;₹500")</f>
        <v>&gt;₹500</v>
      </c>
      <c r="T290" t="s">
        <v>3304</v>
      </c>
      <c r="U290" t="s">
        <v>3308</v>
      </c>
      <c r="V290" t="s">
        <v>3309</v>
      </c>
    </row>
    <row r="291" spans="1:22" x14ac:dyDescent="0.25">
      <c r="A291" t="s">
        <v>4074</v>
      </c>
      <c r="B291" t="s">
        <v>4075</v>
      </c>
      <c r="C291" t="s">
        <v>13075</v>
      </c>
      <c r="D291" t="s">
        <v>13113</v>
      </c>
      <c r="E291" t="s">
        <v>13117</v>
      </c>
      <c r="F291" t="s">
        <v>13118</v>
      </c>
      <c r="G291" t="str">
        <f t="shared" si="20"/>
        <v>Smartphones</v>
      </c>
      <c r="H291" s="17">
        <v>15499</v>
      </c>
      <c r="I291" s="17">
        <v>20999</v>
      </c>
      <c r="J291" s="8">
        <v>0.26</v>
      </c>
      <c r="K291" s="8" t="str">
        <f t="shared" si="21"/>
        <v>No</v>
      </c>
      <c r="L291" s="9">
        <v>4.0999999999999996</v>
      </c>
      <c r="M291" s="9">
        <v>4</v>
      </c>
      <c r="N291" s="9">
        <f t="shared" si="25"/>
        <v>4.1083333333333325</v>
      </c>
      <c r="O291" s="4">
        <v>19253</v>
      </c>
      <c r="P291" s="4">
        <f t="shared" si="23"/>
        <v>17.602240308060164</v>
      </c>
      <c r="Q291" s="18">
        <f t="shared" si="24"/>
        <v>298402247</v>
      </c>
      <c r="R291" s="18">
        <f>Table2[[#This Row],[actual_price]]-Table2[[#This Row],[discounted_price]]</f>
        <v>5500</v>
      </c>
      <c r="S291" s="15" t="str" cm="1">
        <f t="array" ref="S291">_xlfn.IFS(H291&lt;200,"&lt;₹200",H291&lt;=500,"₹200-₹500",H291&gt;500,"&gt;₹500")</f>
        <v>&gt;₹500</v>
      </c>
      <c r="T291" t="s">
        <v>3705</v>
      </c>
      <c r="U291" t="s">
        <v>3308</v>
      </c>
      <c r="V291" t="s">
        <v>3309</v>
      </c>
    </row>
    <row r="292" spans="1:22" x14ac:dyDescent="0.25">
      <c r="A292" t="s">
        <v>9293</v>
      </c>
      <c r="B292" t="s">
        <v>9294</v>
      </c>
      <c r="C292" t="s">
        <v>13156</v>
      </c>
      <c r="D292" t="s">
        <v>13250</v>
      </c>
      <c r="E292" t="s">
        <v>13277</v>
      </c>
      <c r="F292" t="s">
        <v>13278</v>
      </c>
      <c r="G292" t="str">
        <f t="shared" si="20"/>
        <v>CeilingFans</v>
      </c>
      <c r="H292" s="17">
        <v>1400</v>
      </c>
      <c r="I292" s="17">
        <v>2485</v>
      </c>
      <c r="J292" s="8">
        <v>0.44</v>
      </c>
      <c r="K292" s="8" t="str">
        <f t="shared" si="21"/>
        <v>No</v>
      </c>
      <c r="L292" s="9">
        <v>4.0999999999999996</v>
      </c>
      <c r="M292" s="9">
        <v>4</v>
      </c>
      <c r="N292" s="9">
        <f t="shared" si="25"/>
        <v>4.09</v>
      </c>
      <c r="O292" s="4">
        <v>19998</v>
      </c>
      <c r="P292" s="4">
        <f t="shared" si="23"/>
        <v>17.591123866823729</v>
      </c>
      <c r="Q292" s="18">
        <f t="shared" si="24"/>
        <v>27997200</v>
      </c>
      <c r="R292" s="18">
        <f>Table2[[#This Row],[actual_price]]-Table2[[#This Row],[discounted_price]]</f>
        <v>1085</v>
      </c>
      <c r="S292" s="15" t="str" cm="1">
        <f t="array" ref="S292">_xlfn.IFS(H292&lt;200,"&lt;₹200",H292&lt;=500,"₹200-₹500",H292&gt;500,"&gt;₹500")</f>
        <v>&gt;₹500</v>
      </c>
      <c r="T292" t="s">
        <v>9296</v>
      </c>
      <c r="U292" t="s">
        <v>9300</v>
      </c>
      <c r="V292" t="s">
        <v>9301</v>
      </c>
    </row>
    <row r="293" spans="1:22" x14ac:dyDescent="0.25">
      <c r="A293" t="s">
        <v>1521</v>
      </c>
      <c r="B293" t="s">
        <v>1522</v>
      </c>
      <c r="C293" t="s">
        <v>13084</v>
      </c>
      <c r="D293" t="s">
        <v>13088</v>
      </c>
      <c r="E293" t="s">
        <v>13089</v>
      </c>
      <c r="F293" t="s">
        <v>13090</v>
      </c>
      <c r="G293" t="str">
        <f t="shared" si="20"/>
        <v>WirelessUSBAdapters</v>
      </c>
      <c r="H293" s="17">
        <v>1399</v>
      </c>
      <c r="I293" s="17">
        <v>2499</v>
      </c>
      <c r="J293" s="8">
        <v>0.44</v>
      </c>
      <c r="K293" s="8" t="str">
        <f t="shared" si="21"/>
        <v>No</v>
      </c>
      <c r="L293" s="9">
        <v>4.4000000000000004</v>
      </c>
      <c r="M293" s="9">
        <v>4</v>
      </c>
      <c r="N293" s="9">
        <f t="shared" si="25"/>
        <v>4.0300000000000011</v>
      </c>
      <c r="O293" s="4">
        <v>23169</v>
      </c>
      <c r="P293" s="4">
        <f t="shared" si="23"/>
        <v>17.590651916173606</v>
      </c>
      <c r="Q293" s="18">
        <f t="shared" si="24"/>
        <v>32413431</v>
      </c>
      <c r="R293" s="18">
        <f>Table2[[#This Row],[actual_price]]-Table2[[#This Row],[discounted_price]]</f>
        <v>1100</v>
      </c>
      <c r="S293" s="15" t="str" cm="1">
        <f t="array" ref="S293">_xlfn.IFS(H293&lt;200,"&lt;₹200",H293&lt;=500,"₹200-₹500",H293&gt;500,"&gt;₹500")</f>
        <v>&gt;₹500</v>
      </c>
      <c r="T293" t="s">
        <v>1523</v>
      </c>
      <c r="U293" t="s">
        <v>1527</v>
      </c>
      <c r="V293" t="s">
        <v>1528</v>
      </c>
    </row>
    <row r="294" spans="1:22" x14ac:dyDescent="0.25">
      <c r="A294" t="s">
        <v>3634</v>
      </c>
      <c r="B294" t="s">
        <v>3462</v>
      </c>
      <c r="C294" t="s">
        <v>13075</v>
      </c>
      <c r="D294" t="s">
        <v>13113</v>
      </c>
      <c r="E294" t="s">
        <v>13117</v>
      </c>
      <c r="F294" t="s">
        <v>13118</v>
      </c>
      <c r="G294" t="str">
        <f t="shared" si="20"/>
        <v>Smartphones</v>
      </c>
      <c r="H294" s="17">
        <v>13999</v>
      </c>
      <c r="I294" s="17">
        <v>19499</v>
      </c>
      <c r="J294" s="8">
        <v>0.28000000000000003</v>
      </c>
      <c r="K294" s="8" t="str">
        <f t="shared" si="21"/>
        <v>No</v>
      </c>
      <c r="L294" s="9">
        <v>4.0999999999999996</v>
      </c>
      <c r="M294" s="9">
        <v>4</v>
      </c>
      <c r="N294" s="9">
        <f t="shared" si="25"/>
        <v>4.1085714285714277</v>
      </c>
      <c r="O294" s="4">
        <v>18998</v>
      </c>
      <c r="P294" s="4">
        <f t="shared" si="23"/>
        <v>17.579470880200454</v>
      </c>
      <c r="Q294" s="18">
        <f t="shared" si="24"/>
        <v>265953002</v>
      </c>
      <c r="R294" s="18">
        <f>Table2[[#This Row],[actual_price]]-Table2[[#This Row],[discounted_price]]</f>
        <v>5500</v>
      </c>
      <c r="S294" s="15" t="str" cm="1">
        <f t="array" ref="S294">_xlfn.IFS(H294&lt;200,"&lt;₹200",H294&lt;=500,"₹200-₹500",H294&gt;500,"&gt;₹500")</f>
        <v>&gt;₹500</v>
      </c>
      <c r="T294" t="s">
        <v>3463</v>
      </c>
      <c r="U294" t="s">
        <v>3212</v>
      </c>
      <c r="V294" t="s">
        <v>3213</v>
      </c>
    </row>
    <row r="295" spans="1:22" x14ac:dyDescent="0.25">
      <c r="A295" t="s">
        <v>3603</v>
      </c>
      <c r="B295" t="s">
        <v>3604</v>
      </c>
      <c r="C295" t="s">
        <v>13075</v>
      </c>
      <c r="D295" t="s">
        <v>13113</v>
      </c>
      <c r="E295" t="s">
        <v>13117</v>
      </c>
      <c r="F295" t="s">
        <v>13118</v>
      </c>
      <c r="G295" t="str">
        <f t="shared" si="20"/>
        <v>Smartphones</v>
      </c>
      <c r="H295" s="17">
        <v>10999</v>
      </c>
      <c r="I295" s="17">
        <v>14999</v>
      </c>
      <c r="J295" s="8">
        <v>0.27</v>
      </c>
      <c r="K295" s="8" t="str">
        <f t="shared" si="21"/>
        <v>No</v>
      </c>
      <c r="L295" s="9">
        <v>4.0999999999999996</v>
      </c>
      <c r="M295" s="9">
        <v>4</v>
      </c>
      <c r="N295" s="9">
        <f t="shared" si="25"/>
        <v>4.1088235294117652</v>
      </c>
      <c r="O295" s="4">
        <v>18998</v>
      </c>
      <c r="P295" s="4">
        <f t="shared" si="23"/>
        <v>17.580549551816276</v>
      </c>
      <c r="Q295" s="18">
        <f t="shared" si="24"/>
        <v>208959002</v>
      </c>
      <c r="R295" s="18">
        <f>Table2[[#This Row],[actual_price]]-Table2[[#This Row],[discounted_price]]</f>
        <v>4000</v>
      </c>
      <c r="S295" s="15" t="str" cm="1">
        <f t="array" ref="S295">_xlfn.IFS(H295&lt;200,"&lt;₹200",H295&lt;=500,"₹200-₹500",H295&gt;500,"&gt;₹500")</f>
        <v>&gt;₹500</v>
      </c>
      <c r="T295" t="s">
        <v>3540</v>
      </c>
      <c r="U295" t="s">
        <v>3212</v>
      </c>
      <c r="V295" t="s">
        <v>3213</v>
      </c>
    </row>
    <row r="296" spans="1:22" x14ac:dyDescent="0.25">
      <c r="A296" t="s">
        <v>3538</v>
      </c>
      <c r="B296" t="s">
        <v>3539</v>
      </c>
      <c r="C296" t="s">
        <v>13075</v>
      </c>
      <c r="D296" t="s">
        <v>13113</v>
      </c>
      <c r="E296" t="s">
        <v>13117</v>
      </c>
      <c r="F296" t="s">
        <v>13118</v>
      </c>
      <c r="G296" t="str">
        <f t="shared" si="20"/>
        <v>Smartphones</v>
      </c>
      <c r="H296" s="17">
        <v>10999</v>
      </c>
      <c r="I296" s="17">
        <v>14999</v>
      </c>
      <c r="J296" s="8">
        <v>0.27</v>
      </c>
      <c r="K296" s="8" t="str">
        <f t="shared" si="21"/>
        <v>No</v>
      </c>
      <c r="L296" s="9">
        <v>4.0999999999999996</v>
      </c>
      <c r="M296" s="9">
        <v>4</v>
      </c>
      <c r="N296" s="9">
        <f t="shared" si="25"/>
        <v>4.1090909090909093</v>
      </c>
      <c r="O296" s="4">
        <v>18998</v>
      </c>
      <c r="P296" s="4">
        <f t="shared" si="23"/>
        <v>17.581693597469418</v>
      </c>
      <c r="Q296" s="18">
        <f t="shared" si="24"/>
        <v>208959002</v>
      </c>
      <c r="R296" s="18">
        <f>Table2[[#This Row],[actual_price]]-Table2[[#This Row],[discounted_price]]</f>
        <v>4000</v>
      </c>
      <c r="S296" s="15" t="str" cm="1">
        <f t="array" ref="S296">_xlfn.IFS(H296&lt;200,"&lt;₹200",H296&lt;=500,"₹200-₹500",H296&gt;500,"&gt;₹500")</f>
        <v>&gt;₹500</v>
      </c>
      <c r="T296" t="s">
        <v>3540</v>
      </c>
      <c r="U296" t="s">
        <v>3212</v>
      </c>
      <c r="V296" t="s">
        <v>3213</v>
      </c>
    </row>
    <row r="297" spans="1:22" x14ac:dyDescent="0.25">
      <c r="A297" t="s">
        <v>3461</v>
      </c>
      <c r="B297" t="s">
        <v>3462</v>
      </c>
      <c r="C297" t="s">
        <v>13075</v>
      </c>
      <c r="D297" t="s">
        <v>13113</v>
      </c>
      <c r="E297" t="s">
        <v>13117</v>
      </c>
      <c r="F297" t="s">
        <v>13118</v>
      </c>
      <c r="G297" t="str">
        <f t="shared" si="20"/>
        <v>Smartphones</v>
      </c>
      <c r="H297" s="17">
        <v>13999</v>
      </c>
      <c r="I297" s="17">
        <v>19499</v>
      </c>
      <c r="J297" s="8">
        <v>0.28000000000000003</v>
      </c>
      <c r="K297" s="8" t="str">
        <f t="shared" si="21"/>
        <v>No</v>
      </c>
      <c r="L297" s="9">
        <v>4.0999999999999996</v>
      </c>
      <c r="M297" s="9">
        <v>4</v>
      </c>
      <c r="N297" s="9">
        <f t="shared" si="25"/>
        <v>4.1093750000000009</v>
      </c>
      <c r="O297" s="4">
        <v>18998</v>
      </c>
      <c r="P297" s="4">
        <f t="shared" si="23"/>
        <v>17.582909145975883</v>
      </c>
      <c r="Q297" s="18">
        <f t="shared" si="24"/>
        <v>265953002</v>
      </c>
      <c r="R297" s="18">
        <f>Table2[[#This Row],[actual_price]]-Table2[[#This Row],[discounted_price]]</f>
        <v>5500</v>
      </c>
      <c r="S297" s="15" t="str" cm="1">
        <f t="array" ref="S297">_xlfn.IFS(H297&lt;200,"&lt;₹200",H297&lt;=500,"₹200-₹500",H297&gt;500,"&gt;₹500")</f>
        <v>&gt;₹500</v>
      </c>
      <c r="T297" t="s">
        <v>3463</v>
      </c>
      <c r="U297" t="s">
        <v>3212</v>
      </c>
      <c r="V297" t="s">
        <v>3213</v>
      </c>
    </row>
    <row r="298" spans="1:22" x14ac:dyDescent="0.25">
      <c r="A298" t="s">
        <v>3206</v>
      </c>
      <c r="B298" t="s">
        <v>3207</v>
      </c>
      <c r="C298" t="s">
        <v>13075</v>
      </c>
      <c r="D298" t="s">
        <v>13113</v>
      </c>
      <c r="E298" t="s">
        <v>13117</v>
      </c>
      <c r="F298" t="s">
        <v>13118</v>
      </c>
      <c r="G298" t="str">
        <f t="shared" si="20"/>
        <v>Smartphones</v>
      </c>
      <c r="H298" s="17">
        <v>12999</v>
      </c>
      <c r="I298" s="17">
        <v>17999</v>
      </c>
      <c r="J298" s="8">
        <v>0.28000000000000003</v>
      </c>
      <c r="K298" s="8" t="str">
        <f t="shared" si="21"/>
        <v>No</v>
      </c>
      <c r="L298" s="9">
        <v>4.0999999999999996</v>
      </c>
      <c r="M298" s="9">
        <v>4</v>
      </c>
      <c r="N298" s="9">
        <f t="shared" si="25"/>
        <v>4.1096774193548393</v>
      </c>
      <c r="O298" s="4">
        <v>18998</v>
      </c>
      <c r="P298" s="4">
        <f t="shared" si="23"/>
        <v>17.584203116966631</v>
      </c>
      <c r="Q298" s="18">
        <f t="shared" si="24"/>
        <v>246955002</v>
      </c>
      <c r="R298" s="18">
        <f>Table2[[#This Row],[actual_price]]-Table2[[#This Row],[discounted_price]]</f>
        <v>5000</v>
      </c>
      <c r="S298" s="15" t="str" cm="1">
        <f t="array" ref="S298">_xlfn.IFS(H298&lt;200,"&lt;₹200",H298&lt;=500,"₹200-₹500",H298&gt;500,"&gt;₹500")</f>
        <v>&gt;₹500</v>
      </c>
      <c r="T298" t="s">
        <v>3208</v>
      </c>
      <c r="U298" t="s">
        <v>3212</v>
      </c>
      <c r="V298" t="s">
        <v>3213</v>
      </c>
    </row>
    <row r="299" spans="1:22" x14ac:dyDescent="0.25">
      <c r="A299" t="s">
        <v>3766</v>
      </c>
      <c r="B299" t="s">
        <v>3767</v>
      </c>
      <c r="C299" t="s">
        <v>13075</v>
      </c>
      <c r="D299" t="s">
        <v>13113</v>
      </c>
      <c r="E299" t="s">
        <v>13117</v>
      </c>
      <c r="F299" t="s">
        <v>13118</v>
      </c>
      <c r="G299" t="str">
        <f t="shared" si="20"/>
        <v>Smartphones</v>
      </c>
      <c r="H299" s="17">
        <v>12999</v>
      </c>
      <c r="I299" s="17">
        <v>17999</v>
      </c>
      <c r="J299" s="8">
        <v>0.28000000000000003</v>
      </c>
      <c r="K299" s="8" t="str">
        <f t="shared" si="21"/>
        <v>No</v>
      </c>
      <c r="L299" s="9">
        <v>4.0999999999999996</v>
      </c>
      <c r="M299" s="9">
        <v>4</v>
      </c>
      <c r="N299" s="9">
        <f t="shared" si="25"/>
        <v>4.1100000000000003</v>
      </c>
      <c r="O299" s="4">
        <v>18998</v>
      </c>
      <c r="P299" s="4">
        <f t="shared" si="23"/>
        <v>17.585583352690097</v>
      </c>
      <c r="Q299" s="18">
        <f t="shared" si="24"/>
        <v>246955002</v>
      </c>
      <c r="R299" s="18">
        <f>Table2[[#This Row],[actual_price]]-Table2[[#This Row],[discounted_price]]</f>
        <v>5000</v>
      </c>
      <c r="S299" s="15" t="str" cm="1">
        <f t="array" ref="S299">_xlfn.IFS(H299&lt;200,"&lt;₹200",H299&lt;=500,"₹200-₹500",H299&gt;500,"&gt;₹500")</f>
        <v>&gt;₹500</v>
      </c>
      <c r="T299" t="s">
        <v>3208</v>
      </c>
      <c r="U299" t="s">
        <v>3212</v>
      </c>
      <c r="V299" t="s">
        <v>3213</v>
      </c>
    </row>
    <row r="300" spans="1:22" x14ac:dyDescent="0.25">
      <c r="A300" t="s">
        <v>4790</v>
      </c>
      <c r="B300" t="s">
        <v>4791</v>
      </c>
      <c r="C300" t="s">
        <v>13075</v>
      </c>
      <c r="D300" t="s">
        <v>13113</v>
      </c>
      <c r="E300" t="s">
        <v>13117</v>
      </c>
      <c r="F300" t="s">
        <v>13118</v>
      </c>
      <c r="G300" t="str">
        <f t="shared" si="20"/>
        <v>Smartphones</v>
      </c>
      <c r="H300" s="17">
        <v>13999</v>
      </c>
      <c r="I300" s="17">
        <v>19499</v>
      </c>
      <c r="J300" s="8">
        <v>0.28000000000000003</v>
      </c>
      <c r="K300" s="8" t="str">
        <f t="shared" si="21"/>
        <v>No</v>
      </c>
      <c r="L300" s="9">
        <v>4.0999999999999996</v>
      </c>
      <c r="M300" s="9">
        <v>4</v>
      </c>
      <c r="N300" s="9">
        <f t="shared" si="25"/>
        <v>4.1103448275862071</v>
      </c>
      <c r="O300" s="4">
        <v>18998</v>
      </c>
      <c r="P300" s="4">
        <f t="shared" si="23"/>
        <v>17.587058777084145</v>
      </c>
      <c r="Q300" s="18">
        <f t="shared" si="24"/>
        <v>265953002</v>
      </c>
      <c r="R300" s="18">
        <f>Table2[[#This Row],[actual_price]]-Table2[[#This Row],[discounted_price]]</f>
        <v>5500</v>
      </c>
      <c r="S300" s="15" t="str" cm="1">
        <f t="array" ref="S300">_xlfn.IFS(H300&lt;200,"&lt;₹200",H300&lt;=500,"₹200-₹500",H300&gt;500,"&gt;₹500")</f>
        <v>&gt;₹500</v>
      </c>
      <c r="T300" t="s">
        <v>3463</v>
      </c>
      <c r="U300" t="s">
        <v>3212</v>
      </c>
      <c r="V300" t="s">
        <v>3213</v>
      </c>
    </row>
    <row r="301" spans="1:22" x14ac:dyDescent="0.25">
      <c r="A301" t="s">
        <v>4019</v>
      </c>
      <c r="B301" t="s">
        <v>3462</v>
      </c>
      <c r="C301" t="s">
        <v>13075</v>
      </c>
      <c r="D301" t="s">
        <v>13113</v>
      </c>
      <c r="E301" t="s">
        <v>13117</v>
      </c>
      <c r="F301" t="s">
        <v>13118</v>
      </c>
      <c r="G301" t="str">
        <f t="shared" si="20"/>
        <v>Smartphones</v>
      </c>
      <c r="H301" s="17">
        <v>13999</v>
      </c>
      <c r="I301" s="17">
        <v>19499</v>
      </c>
      <c r="J301" s="8">
        <v>0.28000000000000003</v>
      </c>
      <c r="K301" s="8" t="str">
        <f t="shared" si="21"/>
        <v>No</v>
      </c>
      <c r="L301" s="9">
        <v>4.0999999999999996</v>
      </c>
      <c r="M301" s="9">
        <v>4</v>
      </c>
      <c r="N301" s="9">
        <f t="shared" si="25"/>
        <v>4.1107142857142858</v>
      </c>
      <c r="O301" s="4">
        <v>18998</v>
      </c>
      <c r="P301" s="4">
        <f t="shared" si="23"/>
        <v>17.588639588934914</v>
      </c>
      <c r="Q301" s="18">
        <f t="shared" si="24"/>
        <v>265953002</v>
      </c>
      <c r="R301" s="18">
        <f>Table2[[#This Row],[actual_price]]-Table2[[#This Row],[discounted_price]]</f>
        <v>5500</v>
      </c>
      <c r="S301" s="15" t="str" cm="1">
        <f t="array" ref="S301">_xlfn.IFS(H301&lt;200,"&lt;₹200",H301&lt;=500,"₹200-₹500",H301&gt;500,"&gt;₹500")</f>
        <v>&gt;₹500</v>
      </c>
      <c r="T301" t="s">
        <v>3463</v>
      </c>
      <c r="U301" t="s">
        <v>3212</v>
      </c>
      <c r="V301" t="s">
        <v>3213</v>
      </c>
    </row>
    <row r="302" spans="1:22" x14ac:dyDescent="0.25">
      <c r="A302" t="s">
        <v>4009</v>
      </c>
      <c r="B302" t="s">
        <v>4010</v>
      </c>
      <c r="C302" t="s">
        <v>13075</v>
      </c>
      <c r="D302" t="s">
        <v>13113</v>
      </c>
      <c r="E302" t="s">
        <v>13114</v>
      </c>
      <c r="F302" t="s">
        <v>13133</v>
      </c>
      <c r="G302" t="str">
        <f t="shared" si="20"/>
        <v>StylusPens</v>
      </c>
      <c r="H302" s="17">
        <v>349</v>
      </c>
      <c r="I302" s="17">
        <v>999</v>
      </c>
      <c r="J302" s="8">
        <v>0.65</v>
      </c>
      <c r="K302" s="8" t="str">
        <f t="shared" si="21"/>
        <v>Yes</v>
      </c>
      <c r="L302" s="9">
        <v>3.8</v>
      </c>
      <c r="M302" s="9">
        <v>4</v>
      </c>
      <c r="N302" s="9">
        <f t="shared" si="25"/>
        <v>4.0750000000000002</v>
      </c>
      <c r="O302" s="4">
        <v>16557</v>
      </c>
      <c r="P302" s="4">
        <f t="shared" si="23"/>
        <v>17.192457103896828</v>
      </c>
      <c r="Q302" s="18">
        <f t="shared" si="24"/>
        <v>5778393</v>
      </c>
      <c r="R302" s="18">
        <f>Table2[[#This Row],[actual_price]]-Table2[[#This Row],[discounted_price]]</f>
        <v>650</v>
      </c>
      <c r="S302" s="15" t="str" cm="1">
        <f t="array" ref="S302">_xlfn.IFS(H302&lt;200,"&lt;₹200",H302&lt;=500,"₹200-₹500",H302&gt;500,"&gt;₹500")</f>
        <v>₹200-₹500</v>
      </c>
      <c r="T302" t="s">
        <v>4011</v>
      </c>
      <c r="U302" t="s">
        <v>4015</v>
      </c>
      <c r="V302" t="s">
        <v>4016</v>
      </c>
    </row>
    <row r="303" spans="1:22" x14ac:dyDescent="0.25">
      <c r="A303" t="s">
        <v>6058</v>
      </c>
      <c r="B303" t="s">
        <v>6059</v>
      </c>
      <c r="C303" t="s">
        <v>13152</v>
      </c>
      <c r="D303" t="s">
        <v>13164</v>
      </c>
      <c r="E303" t="s">
        <v>13165</v>
      </c>
      <c r="F303" t="s">
        <v>13165</v>
      </c>
      <c r="G303" t="str">
        <f t="shared" si="20"/>
        <v>Calculators</v>
      </c>
      <c r="H303" s="17">
        <v>440</v>
      </c>
      <c r="I303" s="17">
        <v>440</v>
      </c>
      <c r="J303" s="8">
        <v>0</v>
      </c>
      <c r="K303" s="8" t="str">
        <f t="shared" si="21"/>
        <v>No</v>
      </c>
      <c r="L303" s="9">
        <v>4.5</v>
      </c>
      <c r="M303" s="9">
        <v>5</v>
      </c>
      <c r="N303" s="9">
        <f t="shared" si="25"/>
        <v>4.4666666666666668</v>
      </c>
      <c r="O303" s="4">
        <v>8610</v>
      </c>
      <c r="P303" s="4">
        <f t="shared" si="23"/>
        <v>17.576572698565425</v>
      </c>
      <c r="Q303" s="18">
        <f t="shared" si="24"/>
        <v>3788400</v>
      </c>
      <c r="R303" s="18">
        <f>Table2[[#This Row],[actual_price]]-Table2[[#This Row],[discounted_price]]</f>
        <v>0</v>
      </c>
      <c r="S303" s="15" t="str" cm="1">
        <f t="array" ref="S303">_xlfn.IFS(H303&lt;200,"&lt;₹200",H303&lt;=500,"₹200-₹500",H303&gt;500,"&gt;₹500")</f>
        <v>₹200-₹500</v>
      </c>
      <c r="T303" t="s">
        <v>6061</v>
      </c>
      <c r="U303" t="s">
        <v>6065</v>
      </c>
      <c r="V303" t="s">
        <v>6066</v>
      </c>
    </row>
    <row r="304" spans="1:22" x14ac:dyDescent="0.25">
      <c r="A304" t="s">
        <v>4348</v>
      </c>
      <c r="B304" t="s">
        <v>4349</v>
      </c>
      <c r="C304" t="s">
        <v>13075</v>
      </c>
      <c r="D304" t="s">
        <v>13113</v>
      </c>
      <c r="E304" t="s">
        <v>13114</v>
      </c>
      <c r="F304" t="s">
        <v>13131</v>
      </c>
      <c r="G304" t="str">
        <f t="shared" si="20"/>
        <v>Maintenance,Upkeep&amp;Repairs</v>
      </c>
      <c r="H304" s="17">
        <v>299</v>
      </c>
      <c r="I304" s="17">
        <v>999</v>
      </c>
      <c r="J304" s="8">
        <v>0.7</v>
      </c>
      <c r="K304" s="8" t="str">
        <f t="shared" si="21"/>
        <v>Yes</v>
      </c>
      <c r="L304" s="9">
        <v>4.3</v>
      </c>
      <c r="M304" s="9">
        <v>4</v>
      </c>
      <c r="N304" s="9">
        <f t="shared" si="25"/>
        <v>4.45</v>
      </c>
      <c r="O304" s="4">
        <v>8891</v>
      </c>
      <c r="P304" s="4">
        <f t="shared" si="23"/>
        <v>17.573047570419941</v>
      </c>
      <c r="Q304" s="18">
        <f t="shared" si="24"/>
        <v>2658409</v>
      </c>
      <c r="R304" s="18">
        <f>Table2[[#This Row],[actual_price]]-Table2[[#This Row],[discounted_price]]</f>
        <v>700</v>
      </c>
      <c r="S304" s="15" t="str" cm="1">
        <f t="array" ref="S304">_xlfn.IFS(H304&lt;200,"&lt;₹200",H304&lt;=500,"₹200-₹500",H304&gt;500,"&gt;₹500")</f>
        <v>₹200-₹500</v>
      </c>
      <c r="T304" t="s">
        <v>4350</v>
      </c>
      <c r="U304" t="s">
        <v>4354</v>
      </c>
      <c r="V304" t="s">
        <v>4355</v>
      </c>
    </row>
    <row r="305" spans="1:22" x14ac:dyDescent="0.25">
      <c r="A305" t="s">
        <v>5367</v>
      </c>
      <c r="B305" t="s">
        <v>5368</v>
      </c>
      <c r="C305" t="s">
        <v>13084</v>
      </c>
      <c r="D305" t="s">
        <v>13085</v>
      </c>
      <c r="E305" t="s">
        <v>13176</v>
      </c>
      <c r="F305" t="s">
        <v>13176</v>
      </c>
      <c r="G305" t="str">
        <f t="shared" si="20"/>
        <v>HardDiskBags</v>
      </c>
      <c r="H305" s="17">
        <v>199</v>
      </c>
      <c r="I305" s="17">
        <v>599</v>
      </c>
      <c r="J305" s="8">
        <v>0.67</v>
      </c>
      <c r="K305" s="8" t="str">
        <f t="shared" si="21"/>
        <v>Yes</v>
      </c>
      <c r="L305" s="9">
        <v>4.5</v>
      </c>
      <c r="M305" s="9">
        <v>5</v>
      </c>
      <c r="N305" s="9">
        <f t="shared" ref="N305:N336" si="26">AVERAGEIF(F305:F1654,F305,L305:L1654)</f>
        <v>4.25</v>
      </c>
      <c r="O305" s="4">
        <v>13568</v>
      </c>
      <c r="P305" s="4">
        <f t="shared" si="23"/>
        <v>17.563328330478722</v>
      </c>
      <c r="Q305" s="18">
        <f t="shared" si="24"/>
        <v>2700032</v>
      </c>
      <c r="R305" s="18">
        <f>Table2[[#This Row],[actual_price]]-Table2[[#This Row],[discounted_price]]</f>
        <v>400</v>
      </c>
      <c r="S305" s="15" t="str" cm="1">
        <f t="array" ref="S305">_xlfn.IFS(H305&lt;200,"&lt;₹200",H305&lt;=500,"₹200-₹500",H305&gt;500,"&gt;₹500")</f>
        <v>&lt;₹200</v>
      </c>
      <c r="T305" t="s">
        <v>5370</v>
      </c>
      <c r="U305" t="s">
        <v>5374</v>
      </c>
      <c r="V305" t="s">
        <v>5375</v>
      </c>
    </row>
    <row r="306" spans="1:22" x14ac:dyDescent="0.25">
      <c r="A306" t="s">
        <v>4122</v>
      </c>
      <c r="B306" t="s">
        <v>4123</v>
      </c>
      <c r="C306" t="s">
        <v>13075</v>
      </c>
      <c r="D306" t="s">
        <v>13111</v>
      </c>
      <c r="E306" t="s">
        <v>13112</v>
      </c>
      <c r="F306" t="s">
        <v>13112</v>
      </c>
      <c r="G306" t="str">
        <f t="shared" si="20"/>
        <v>SmartWatches</v>
      </c>
      <c r="H306" s="17">
        <v>1799</v>
      </c>
      <c r="I306" s="17">
        <v>6990</v>
      </c>
      <c r="J306" s="8">
        <v>0.74</v>
      </c>
      <c r="K306" s="8" t="str">
        <f t="shared" si="21"/>
        <v>Yes</v>
      </c>
      <c r="L306" s="9">
        <v>4</v>
      </c>
      <c r="M306" s="9">
        <v>4</v>
      </c>
      <c r="N306" s="9">
        <f t="shared" si="26"/>
        <v>3.9590909090909081</v>
      </c>
      <c r="O306" s="4">
        <v>26880</v>
      </c>
      <c r="P306" s="4">
        <f t="shared" si="23"/>
        <v>17.536577098080851</v>
      </c>
      <c r="Q306" s="18">
        <f t="shared" si="24"/>
        <v>48357120</v>
      </c>
      <c r="R306" s="18">
        <f>Table2[[#This Row],[actual_price]]-Table2[[#This Row],[discounted_price]]</f>
        <v>5191</v>
      </c>
      <c r="S306" s="15" t="str" cm="1">
        <f t="array" ref="S306">_xlfn.IFS(H306&lt;200,"&lt;₹200",H306&lt;=500,"₹200-₹500",H306&gt;500,"&gt;₹500")</f>
        <v>&gt;₹500</v>
      </c>
      <c r="T306" t="s">
        <v>4124</v>
      </c>
      <c r="U306" t="s">
        <v>4128</v>
      </c>
      <c r="V306" t="s">
        <v>4129</v>
      </c>
    </row>
    <row r="307" spans="1:22" x14ac:dyDescent="0.25">
      <c r="A307" t="s">
        <v>7470</v>
      </c>
      <c r="B307" t="s">
        <v>7471</v>
      </c>
      <c r="C307" t="s">
        <v>13156</v>
      </c>
      <c r="D307" t="s">
        <v>13157</v>
      </c>
      <c r="E307" t="s">
        <v>13219</v>
      </c>
      <c r="F307" t="s">
        <v>13220</v>
      </c>
      <c r="G307" t="str">
        <f t="shared" si="20"/>
        <v>DrawingMedia</v>
      </c>
      <c r="H307" s="17">
        <v>90</v>
      </c>
      <c r="I307" s="17">
        <v>100</v>
      </c>
      <c r="J307" s="8">
        <v>0.1</v>
      </c>
      <c r="K307" s="8" t="str">
        <f t="shared" si="21"/>
        <v>No</v>
      </c>
      <c r="L307" s="9">
        <v>4.4000000000000004</v>
      </c>
      <c r="M307" s="9">
        <v>4</v>
      </c>
      <c r="N307" s="9">
        <f t="shared" si="26"/>
        <v>4.3499999999999996</v>
      </c>
      <c r="O307" s="4">
        <v>10718</v>
      </c>
      <c r="P307" s="4">
        <f t="shared" si="23"/>
        <v>17.531171078511143</v>
      </c>
      <c r="Q307" s="18">
        <f t="shared" si="24"/>
        <v>964620</v>
      </c>
      <c r="R307" s="18">
        <f>Table2[[#This Row],[actual_price]]-Table2[[#This Row],[discounted_price]]</f>
        <v>10</v>
      </c>
      <c r="S307" s="15" t="str" cm="1">
        <f t="array" ref="S307">_xlfn.IFS(H307&lt;200,"&lt;₹200",H307&lt;=500,"₹200-₹500",H307&gt;500,"&gt;₹500")</f>
        <v>&lt;₹200</v>
      </c>
      <c r="T307" t="s">
        <v>7473</v>
      </c>
      <c r="U307" t="s">
        <v>7477</v>
      </c>
      <c r="V307" t="s">
        <v>7478</v>
      </c>
    </row>
    <row r="308" spans="1:22" x14ac:dyDescent="0.25">
      <c r="A308" t="s">
        <v>1272</v>
      </c>
      <c r="B308" t="s">
        <v>1273</v>
      </c>
      <c r="C308" t="s">
        <v>13084</v>
      </c>
      <c r="D308" t="s">
        <v>13088</v>
      </c>
      <c r="E308" t="s">
        <v>13089</v>
      </c>
      <c r="F308" t="s">
        <v>13090</v>
      </c>
      <c r="G308" t="str">
        <f t="shared" si="20"/>
        <v>WirelessUSBAdapters</v>
      </c>
      <c r="H308" s="17">
        <v>1699</v>
      </c>
      <c r="I308" s="17">
        <v>2999</v>
      </c>
      <c r="J308" s="8">
        <v>0.43</v>
      </c>
      <c r="K308" s="8" t="str">
        <f t="shared" si="21"/>
        <v>No</v>
      </c>
      <c r="L308" s="9">
        <v>4.4000000000000004</v>
      </c>
      <c r="M308" s="9">
        <v>4</v>
      </c>
      <c r="N308" s="9">
        <f t="shared" si="26"/>
        <v>3.9888888888888889</v>
      </c>
      <c r="O308" s="4">
        <v>24780</v>
      </c>
      <c r="P308" s="4">
        <f t="shared" si="23"/>
        <v>17.52765176824834</v>
      </c>
      <c r="Q308" s="18">
        <f t="shared" si="24"/>
        <v>42101220</v>
      </c>
      <c r="R308" s="18">
        <f>Table2[[#This Row],[actual_price]]-Table2[[#This Row],[discounted_price]]</f>
        <v>1300</v>
      </c>
      <c r="S308" s="15" t="str" cm="1">
        <f t="array" ref="S308">_xlfn.IFS(H308&lt;200,"&lt;₹200",H308&lt;=500,"₹200-₹500",H308&gt;500,"&gt;₹500")</f>
        <v>&gt;₹500</v>
      </c>
      <c r="T308" t="s">
        <v>1274</v>
      </c>
      <c r="U308" t="s">
        <v>487</v>
      </c>
      <c r="V308" t="s">
        <v>488</v>
      </c>
    </row>
    <row r="309" spans="1:22" x14ac:dyDescent="0.25">
      <c r="A309" t="s">
        <v>7055</v>
      </c>
      <c r="B309" t="s">
        <v>7056</v>
      </c>
      <c r="C309" t="s">
        <v>13075</v>
      </c>
      <c r="D309" t="s">
        <v>13161</v>
      </c>
      <c r="E309" t="s">
        <v>13092</v>
      </c>
      <c r="F309" t="s">
        <v>13217</v>
      </c>
      <c r="G309" t="str">
        <f t="shared" si="20"/>
        <v>Batteries&amp;Chargers</v>
      </c>
      <c r="H309" s="17">
        <v>299</v>
      </c>
      <c r="I309" s="17">
        <v>400</v>
      </c>
      <c r="J309" s="8">
        <v>0.25</v>
      </c>
      <c r="K309" s="8" t="str">
        <f t="shared" si="21"/>
        <v>No</v>
      </c>
      <c r="L309" s="9">
        <v>3.8</v>
      </c>
      <c r="M309" s="9">
        <v>4</v>
      </c>
      <c r="N309" s="9">
        <f t="shared" si="26"/>
        <v>3.8</v>
      </c>
      <c r="O309" s="4">
        <v>40895</v>
      </c>
      <c r="P309" s="4">
        <f t="shared" si="23"/>
        <v>17.524387162140691</v>
      </c>
      <c r="Q309" s="18">
        <f t="shared" si="24"/>
        <v>12227605</v>
      </c>
      <c r="R309" s="18">
        <f>Table2[[#This Row],[actual_price]]-Table2[[#This Row],[discounted_price]]</f>
        <v>101</v>
      </c>
      <c r="S309" s="15" t="str" cm="1">
        <f t="array" ref="S309">_xlfn.IFS(H309&lt;200,"&lt;₹200",H309&lt;=500,"₹200-₹500",H309&gt;500,"&gt;₹500")</f>
        <v>₹200-₹500</v>
      </c>
      <c r="T309" t="s">
        <v>7058</v>
      </c>
      <c r="U309" t="s">
        <v>7062</v>
      </c>
      <c r="V309" t="s">
        <v>7063</v>
      </c>
    </row>
    <row r="310" spans="1:22" x14ac:dyDescent="0.25">
      <c r="A310" t="s">
        <v>8741</v>
      </c>
      <c r="B310" t="s">
        <v>8742</v>
      </c>
      <c r="C310" t="s">
        <v>13156</v>
      </c>
      <c r="D310" t="s">
        <v>13247</v>
      </c>
      <c r="E310" t="s">
        <v>13248</v>
      </c>
      <c r="F310" t="s">
        <v>13249</v>
      </c>
      <c r="G310" t="str">
        <f t="shared" si="20"/>
        <v>Kettles&amp;HotWaterDispensers</v>
      </c>
      <c r="H310" s="17">
        <v>1625</v>
      </c>
      <c r="I310" s="17">
        <v>2995</v>
      </c>
      <c r="J310" s="8">
        <v>0.46</v>
      </c>
      <c r="K310" s="8" t="str">
        <f t="shared" si="21"/>
        <v>No</v>
      </c>
      <c r="L310" s="9">
        <v>4.5</v>
      </c>
      <c r="M310" s="9">
        <v>5</v>
      </c>
      <c r="N310" s="9">
        <f t="shared" si="26"/>
        <v>4.0071428571428571</v>
      </c>
      <c r="O310" s="4">
        <v>23484</v>
      </c>
      <c r="P310" s="4">
        <f t="shared" si="23"/>
        <v>17.514382190680777</v>
      </c>
      <c r="Q310" s="18">
        <f t="shared" si="24"/>
        <v>38161500</v>
      </c>
      <c r="R310" s="18">
        <f>Table2[[#This Row],[actual_price]]-Table2[[#This Row],[discounted_price]]</f>
        <v>1370</v>
      </c>
      <c r="S310" s="15" t="str" cm="1">
        <f t="array" ref="S310">_xlfn.IFS(H310&lt;200,"&lt;₹200",H310&lt;=500,"₹200-₹500",H310&gt;500,"&gt;₹500")</f>
        <v>&gt;₹500</v>
      </c>
      <c r="T310" t="s">
        <v>8743</v>
      </c>
      <c r="U310" t="s">
        <v>8747</v>
      </c>
      <c r="V310" t="s">
        <v>8748</v>
      </c>
    </row>
    <row r="311" spans="1:22" x14ac:dyDescent="0.25">
      <c r="A311" t="s">
        <v>57</v>
      </c>
      <c r="B311" t="s">
        <v>58</v>
      </c>
      <c r="C311" t="s">
        <v>13084</v>
      </c>
      <c r="D311" t="s">
        <v>13085</v>
      </c>
      <c r="E311" t="s">
        <v>13086</v>
      </c>
      <c r="F311" t="s">
        <v>13087</v>
      </c>
      <c r="G311" t="str">
        <f t="shared" si="20"/>
        <v>Cables</v>
      </c>
      <c r="H311" s="17">
        <v>154</v>
      </c>
      <c r="I311" s="17">
        <v>399</v>
      </c>
      <c r="J311" s="8">
        <v>0.61</v>
      </c>
      <c r="K311" s="8" t="str">
        <f t="shared" si="21"/>
        <v>Yes</v>
      </c>
      <c r="L311" s="9">
        <v>4.2</v>
      </c>
      <c r="M311" s="9">
        <v>4</v>
      </c>
      <c r="N311" s="9">
        <f t="shared" si="26"/>
        <v>4.1414965986394563</v>
      </c>
      <c r="O311" s="4">
        <v>16905</v>
      </c>
      <c r="P311" s="4">
        <f t="shared" si="23"/>
        <v>17.510416859813663</v>
      </c>
      <c r="Q311" s="18">
        <f t="shared" si="24"/>
        <v>2603370</v>
      </c>
      <c r="R311" s="18">
        <f>Table2[[#This Row],[actual_price]]-Table2[[#This Row],[discounted_price]]</f>
        <v>245</v>
      </c>
      <c r="S311" s="15" t="str" cm="1">
        <f t="array" ref="S311">_xlfn.IFS(H311&lt;200,"&lt;₹200",H311&lt;=500,"₹200-₹500",H311&gt;500,"&gt;₹500")</f>
        <v>&lt;₹200</v>
      </c>
      <c r="T311" t="s">
        <v>59</v>
      </c>
      <c r="U311" t="s">
        <v>63</v>
      </c>
      <c r="V311" t="s">
        <v>13023</v>
      </c>
    </row>
    <row r="312" spans="1:22" x14ac:dyDescent="0.25">
      <c r="A312" t="s">
        <v>4745</v>
      </c>
      <c r="B312" t="s">
        <v>4746</v>
      </c>
      <c r="C312" t="s">
        <v>13075</v>
      </c>
      <c r="D312" t="s">
        <v>13113</v>
      </c>
      <c r="E312" t="s">
        <v>13114</v>
      </c>
      <c r="F312" t="s">
        <v>13127</v>
      </c>
      <c r="G312" t="str">
        <f t="shared" si="20"/>
        <v>Photo&amp;VideoAccessories</v>
      </c>
      <c r="H312" s="17">
        <v>599</v>
      </c>
      <c r="I312" s="17">
        <v>1399</v>
      </c>
      <c r="J312" s="8">
        <v>0.56999999999999995</v>
      </c>
      <c r="K312" s="8" t="str">
        <f t="shared" si="21"/>
        <v>Yes</v>
      </c>
      <c r="L312" s="9">
        <v>4.0999999999999996</v>
      </c>
      <c r="M312" s="9">
        <v>4</v>
      </c>
      <c r="N312" s="9">
        <f t="shared" si="26"/>
        <v>4.125</v>
      </c>
      <c r="O312" s="4">
        <v>14560</v>
      </c>
      <c r="P312" s="4">
        <f t="shared" si="23"/>
        <v>17.17316370771568</v>
      </c>
      <c r="Q312" s="18">
        <f t="shared" si="24"/>
        <v>8721440</v>
      </c>
      <c r="R312" s="18">
        <f>Table2[[#This Row],[actual_price]]-Table2[[#This Row],[discounted_price]]</f>
        <v>800</v>
      </c>
      <c r="S312" s="15" t="str" cm="1">
        <f t="array" ref="S312">_xlfn.IFS(H312&lt;200,"&lt;₹200",H312&lt;=500,"₹200-₹500",H312&gt;500,"&gt;₹500")</f>
        <v>&gt;₹500</v>
      </c>
      <c r="T312" t="s">
        <v>4747</v>
      </c>
      <c r="U312" t="s">
        <v>4751</v>
      </c>
      <c r="V312" t="s">
        <v>4752</v>
      </c>
    </row>
    <row r="313" spans="1:22" x14ac:dyDescent="0.25">
      <c r="A313" t="s">
        <v>5273</v>
      </c>
      <c r="B313" t="s">
        <v>5274</v>
      </c>
      <c r="C313" t="s">
        <v>13084</v>
      </c>
      <c r="D313" t="s">
        <v>13085</v>
      </c>
      <c r="E313" t="s">
        <v>13141</v>
      </c>
      <c r="F313" t="s">
        <v>13171</v>
      </c>
      <c r="G313" t="str">
        <f t="shared" si="20"/>
        <v>Keyboard&amp;MiceAccessories</v>
      </c>
      <c r="H313" s="17">
        <v>39</v>
      </c>
      <c r="I313" s="17">
        <v>299</v>
      </c>
      <c r="J313" s="8">
        <v>0.87</v>
      </c>
      <c r="K313" s="8" t="str">
        <f t="shared" si="21"/>
        <v>Yes</v>
      </c>
      <c r="L313" s="9">
        <v>3.5</v>
      </c>
      <c r="M313" s="9">
        <v>4</v>
      </c>
      <c r="N313" s="9">
        <f t="shared" si="26"/>
        <v>4.1800000000000006</v>
      </c>
      <c r="O313" s="4">
        <v>15233</v>
      </c>
      <c r="P313" s="4">
        <f t="shared" si="23"/>
        <v>17.484162316255791</v>
      </c>
      <c r="Q313" s="18">
        <f t="shared" si="24"/>
        <v>594087</v>
      </c>
      <c r="R313" s="18">
        <f>Table2[[#This Row],[actual_price]]-Table2[[#This Row],[discounted_price]]</f>
        <v>260</v>
      </c>
      <c r="S313" s="15" t="str" cm="1">
        <f t="array" ref="S313">_xlfn.IFS(H313&lt;200,"&lt;₹200",H313&lt;=500,"₹200-₹500",H313&gt;500,"&gt;₹500")</f>
        <v>&lt;₹200</v>
      </c>
      <c r="T313" t="s">
        <v>5276</v>
      </c>
      <c r="U313" t="s">
        <v>5280</v>
      </c>
      <c r="V313" t="s">
        <v>5281</v>
      </c>
    </row>
    <row r="314" spans="1:22" x14ac:dyDescent="0.25">
      <c r="A314" t="s">
        <v>3134</v>
      </c>
      <c r="B314" t="s">
        <v>3135</v>
      </c>
      <c r="C314" t="s">
        <v>13075</v>
      </c>
      <c r="D314" t="s">
        <v>13113</v>
      </c>
      <c r="E314" t="s">
        <v>13114</v>
      </c>
      <c r="F314" t="s">
        <v>13115</v>
      </c>
      <c r="G314" t="str">
        <f t="shared" si="20"/>
        <v>Chargers</v>
      </c>
      <c r="H314" s="17">
        <v>1499</v>
      </c>
      <c r="I314" s="17">
        <v>2499</v>
      </c>
      <c r="J314" s="8">
        <v>0.4</v>
      </c>
      <c r="K314" s="8" t="str">
        <f t="shared" si="21"/>
        <v>No</v>
      </c>
      <c r="L314" s="9">
        <v>4.3</v>
      </c>
      <c r="M314" s="9">
        <v>4</v>
      </c>
      <c r="N314" s="9">
        <f t="shared" si="26"/>
        <v>4.1571428571428584</v>
      </c>
      <c r="O314" s="4">
        <v>15970</v>
      </c>
      <c r="P314" s="4">
        <f t="shared" si="23"/>
        <v>17.473852055962524</v>
      </c>
      <c r="Q314" s="18">
        <f t="shared" si="24"/>
        <v>23939030</v>
      </c>
      <c r="R314" s="18">
        <f>Table2[[#This Row],[actual_price]]-Table2[[#This Row],[discounted_price]]</f>
        <v>1000</v>
      </c>
      <c r="S314" s="15" t="str" cm="1">
        <f t="array" ref="S314">_xlfn.IFS(H314&lt;200,"&lt;₹200",H314&lt;=500,"₹200-₹500",H314&gt;500,"&gt;₹500")</f>
        <v>&gt;₹500</v>
      </c>
      <c r="T314" t="s">
        <v>3136</v>
      </c>
      <c r="U314" t="s">
        <v>3140</v>
      </c>
      <c r="V314" t="s">
        <v>3141</v>
      </c>
    </row>
    <row r="315" spans="1:22" x14ac:dyDescent="0.25">
      <c r="A315" t="s">
        <v>8081</v>
      </c>
      <c r="B315" t="s">
        <v>8082</v>
      </c>
      <c r="C315" t="s">
        <v>13084</v>
      </c>
      <c r="D315" t="s">
        <v>13085</v>
      </c>
      <c r="E315" t="s">
        <v>13141</v>
      </c>
      <c r="F315" t="s">
        <v>13146</v>
      </c>
      <c r="G315" t="str">
        <f t="shared" si="20"/>
        <v>Keyboards</v>
      </c>
      <c r="H315" s="17">
        <v>2640</v>
      </c>
      <c r="I315" s="17">
        <v>3195</v>
      </c>
      <c r="J315" s="8">
        <v>0.17</v>
      </c>
      <c r="K315" s="8" t="str">
        <f t="shared" si="21"/>
        <v>No</v>
      </c>
      <c r="L315" s="9">
        <v>4.5</v>
      </c>
      <c r="M315" s="9">
        <v>5</v>
      </c>
      <c r="N315" s="9">
        <f t="shared" si="26"/>
        <v>4.1500000000000004</v>
      </c>
      <c r="O315" s="4">
        <v>16146</v>
      </c>
      <c r="P315" s="4">
        <f t="shared" si="23"/>
        <v>17.463581157894136</v>
      </c>
      <c r="Q315" s="18">
        <f t="shared" si="24"/>
        <v>42625440</v>
      </c>
      <c r="R315" s="18">
        <f>Table2[[#This Row],[actual_price]]-Table2[[#This Row],[discounted_price]]</f>
        <v>555</v>
      </c>
      <c r="S315" s="15" t="str" cm="1">
        <f t="array" ref="S315">_xlfn.IFS(H315&lt;200,"&lt;₹200",H315&lt;=500,"₹200-₹500",H315&gt;500,"&gt;₹500")</f>
        <v>&gt;₹500</v>
      </c>
      <c r="T315" t="s">
        <v>8083</v>
      </c>
      <c r="U315" t="s">
        <v>8087</v>
      </c>
      <c r="V315" t="s">
        <v>8088</v>
      </c>
    </row>
    <row r="316" spans="1:22" x14ac:dyDescent="0.25">
      <c r="A316" t="s">
        <v>8529</v>
      </c>
      <c r="B316" t="s">
        <v>8530</v>
      </c>
      <c r="C316" t="s">
        <v>13075</v>
      </c>
      <c r="D316" t="s">
        <v>13098</v>
      </c>
      <c r="E316" t="s">
        <v>13108</v>
      </c>
      <c r="F316" t="s">
        <v>13198</v>
      </c>
      <c r="G316" t="str">
        <f t="shared" si="20"/>
        <v>OutdoorSpeakers</v>
      </c>
      <c r="H316" s="17">
        <v>1499</v>
      </c>
      <c r="I316" s="17">
        <v>2999</v>
      </c>
      <c r="J316" s="8">
        <v>0.5</v>
      </c>
      <c r="K316" s="8" t="str">
        <f t="shared" si="21"/>
        <v>Yes</v>
      </c>
      <c r="L316" s="9">
        <v>4.0999999999999996</v>
      </c>
      <c r="M316" s="9">
        <v>4</v>
      </c>
      <c r="N316" s="9">
        <f t="shared" si="26"/>
        <v>3.9666666666666663</v>
      </c>
      <c r="O316" s="4">
        <v>25262</v>
      </c>
      <c r="P316" s="4">
        <f t="shared" si="23"/>
        <v>17.463190190892597</v>
      </c>
      <c r="Q316" s="18">
        <f t="shared" si="24"/>
        <v>37867738</v>
      </c>
      <c r="R316" s="18">
        <f>Table2[[#This Row],[actual_price]]-Table2[[#This Row],[discounted_price]]</f>
        <v>1500</v>
      </c>
      <c r="S316" s="15" t="str" cm="1">
        <f t="array" ref="S316">_xlfn.IFS(H316&lt;200,"&lt;₹200",H316&lt;=500,"₹200-₹500",H316&gt;500,"&gt;₹500")</f>
        <v>&gt;₹500</v>
      </c>
      <c r="T316" t="s">
        <v>8531</v>
      </c>
      <c r="U316" t="s">
        <v>8535</v>
      </c>
      <c r="V316" t="s">
        <v>8536</v>
      </c>
    </row>
    <row r="317" spans="1:22" x14ac:dyDescent="0.25">
      <c r="A317" t="s">
        <v>6048</v>
      </c>
      <c r="B317" t="s">
        <v>6049</v>
      </c>
      <c r="C317" t="s">
        <v>13084</v>
      </c>
      <c r="D317" t="s">
        <v>13085</v>
      </c>
      <c r="E317" t="s">
        <v>13136</v>
      </c>
      <c r="F317" t="s">
        <v>13144</v>
      </c>
      <c r="G317" t="str">
        <f t="shared" si="20"/>
        <v>Lapdesks</v>
      </c>
      <c r="H317" s="17">
        <v>849</v>
      </c>
      <c r="I317" s="17">
        <v>4999</v>
      </c>
      <c r="J317" s="8">
        <v>0.83</v>
      </c>
      <c r="K317" s="8" t="str">
        <f t="shared" si="21"/>
        <v>Yes</v>
      </c>
      <c r="L317" s="9">
        <v>4</v>
      </c>
      <c r="M317" s="9">
        <v>4</v>
      </c>
      <c r="N317" s="9">
        <f t="shared" si="26"/>
        <v>4.05</v>
      </c>
      <c r="O317" s="4">
        <v>20457</v>
      </c>
      <c r="P317" s="4">
        <f t="shared" si="23"/>
        <v>17.458995855803803</v>
      </c>
      <c r="Q317" s="18">
        <f t="shared" si="24"/>
        <v>17367993</v>
      </c>
      <c r="R317" s="18">
        <f>Table2[[#This Row],[actual_price]]-Table2[[#This Row],[discounted_price]]</f>
        <v>4150</v>
      </c>
      <c r="S317" s="15" t="str" cm="1">
        <f t="array" ref="S317">_xlfn.IFS(H317&lt;200,"&lt;₹200",H317&lt;=500,"₹200-₹500",H317&gt;500,"&gt;₹500")</f>
        <v>&gt;₹500</v>
      </c>
      <c r="T317" t="s">
        <v>6050</v>
      </c>
      <c r="U317" t="s">
        <v>6054</v>
      </c>
      <c r="V317" t="s">
        <v>6055</v>
      </c>
    </row>
    <row r="318" spans="1:22" x14ac:dyDescent="0.25">
      <c r="A318" t="s">
        <v>2999</v>
      </c>
      <c r="B318" t="s">
        <v>3000</v>
      </c>
      <c r="C318" t="s">
        <v>13075</v>
      </c>
      <c r="D318" t="s">
        <v>13113</v>
      </c>
      <c r="E318" t="s">
        <v>13117</v>
      </c>
      <c r="F318" t="s">
        <v>13118</v>
      </c>
      <c r="G318" t="str">
        <f t="shared" si="20"/>
        <v>Smartphones</v>
      </c>
      <c r="H318" s="17">
        <v>28999</v>
      </c>
      <c r="I318" s="17">
        <v>28999</v>
      </c>
      <c r="J318" s="8">
        <v>0</v>
      </c>
      <c r="K318" s="8" t="str">
        <f t="shared" si="21"/>
        <v>No</v>
      </c>
      <c r="L318" s="9">
        <v>4.3</v>
      </c>
      <c r="M318" s="9">
        <v>4</v>
      </c>
      <c r="N318" s="9">
        <f t="shared" si="26"/>
        <v>4.1111111111111107</v>
      </c>
      <c r="O318" s="4">
        <v>17415</v>
      </c>
      <c r="P318" s="4">
        <f t="shared" si="23"/>
        <v>17.435010154802487</v>
      </c>
      <c r="Q318" s="18">
        <f t="shared" si="24"/>
        <v>505017585</v>
      </c>
      <c r="R318" s="18">
        <f>Table2[[#This Row],[actual_price]]-Table2[[#This Row],[discounted_price]]</f>
        <v>0</v>
      </c>
      <c r="S318" s="15" t="str" cm="1">
        <f t="array" ref="S318">_xlfn.IFS(H318&lt;200,"&lt;₹200",H318&lt;=500,"₹200-₹500",H318&gt;500,"&gt;₹500")</f>
        <v>&gt;₹500</v>
      </c>
      <c r="T318" t="s">
        <v>3001</v>
      </c>
      <c r="U318" t="s">
        <v>3005</v>
      </c>
      <c r="V318" t="s">
        <v>3006</v>
      </c>
    </row>
    <row r="319" spans="1:22" x14ac:dyDescent="0.25">
      <c r="A319" t="s">
        <v>7491</v>
      </c>
      <c r="B319" t="s">
        <v>7492</v>
      </c>
      <c r="C319" t="s">
        <v>13084</v>
      </c>
      <c r="D319" t="s">
        <v>13085</v>
      </c>
      <c r="E319" t="s">
        <v>13172</v>
      </c>
      <c r="F319" t="s">
        <v>13173</v>
      </c>
      <c r="G319" t="str">
        <f t="shared" si="20"/>
        <v>GamingMice</v>
      </c>
      <c r="H319" s="17">
        <v>1495</v>
      </c>
      <c r="I319" s="17">
        <v>1995</v>
      </c>
      <c r="J319" s="8">
        <v>0.25</v>
      </c>
      <c r="K319" s="8" t="str">
        <f t="shared" si="21"/>
        <v>No</v>
      </c>
      <c r="L319" s="9">
        <v>4.5</v>
      </c>
      <c r="M319" s="9">
        <v>5</v>
      </c>
      <c r="N319" s="9">
        <f t="shared" si="26"/>
        <v>4.333333333333333</v>
      </c>
      <c r="O319" s="4">
        <v>10541</v>
      </c>
      <c r="P319" s="4">
        <f t="shared" si="23"/>
        <v>17.43266638480873</v>
      </c>
      <c r="Q319" s="18">
        <f t="shared" si="24"/>
        <v>15758795</v>
      </c>
      <c r="R319" s="18">
        <f>Table2[[#This Row],[actual_price]]-Table2[[#This Row],[discounted_price]]</f>
        <v>500</v>
      </c>
      <c r="S319" s="15" t="str" cm="1">
        <f t="array" ref="S319">_xlfn.IFS(H319&lt;200,"&lt;₹200",H319&lt;=500,"₹200-₹500",H319&gt;500,"&gt;₹500")</f>
        <v>&gt;₹500</v>
      </c>
      <c r="T319" t="s">
        <v>7493</v>
      </c>
      <c r="U319" t="s">
        <v>7497</v>
      </c>
      <c r="V319" t="s">
        <v>7498</v>
      </c>
    </row>
    <row r="320" spans="1:22" x14ac:dyDescent="0.25">
      <c r="A320" t="s">
        <v>3855</v>
      </c>
      <c r="B320" t="s">
        <v>3856</v>
      </c>
      <c r="C320" t="s">
        <v>13075</v>
      </c>
      <c r="D320" t="s">
        <v>13113</v>
      </c>
      <c r="E320" t="s">
        <v>13114</v>
      </c>
      <c r="F320" t="s">
        <v>13131</v>
      </c>
      <c r="G320" t="str">
        <f t="shared" si="20"/>
        <v>Maintenance,Upkeep&amp;Repairs</v>
      </c>
      <c r="H320" s="17">
        <v>999</v>
      </c>
      <c r="I320" s="17">
        <v>2899</v>
      </c>
      <c r="J320" s="8">
        <v>0.66</v>
      </c>
      <c r="K320" s="8" t="str">
        <f t="shared" si="21"/>
        <v>Yes</v>
      </c>
      <c r="L320" s="9">
        <v>4.7</v>
      </c>
      <c r="M320" s="9">
        <v>5</v>
      </c>
      <c r="N320" s="9">
        <f t="shared" si="26"/>
        <v>4.4800000000000004</v>
      </c>
      <c r="O320" s="4">
        <v>7779</v>
      </c>
      <c r="P320" s="4">
        <f t="shared" si="23"/>
        <v>17.431588594513808</v>
      </c>
      <c r="Q320" s="18">
        <f t="shared" si="24"/>
        <v>7771221</v>
      </c>
      <c r="R320" s="18">
        <f>Table2[[#This Row],[actual_price]]-Table2[[#This Row],[discounted_price]]</f>
        <v>1900</v>
      </c>
      <c r="S320" s="15" t="str" cm="1">
        <f t="array" ref="S320">_xlfn.IFS(H320&lt;200,"&lt;₹200",H320&lt;=500,"₹200-₹500",H320&gt;500,"&gt;₹500")</f>
        <v>&gt;₹500</v>
      </c>
      <c r="T320" t="s">
        <v>3857</v>
      </c>
      <c r="U320" t="s">
        <v>3861</v>
      </c>
      <c r="V320" t="s">
        <v>3862</v>
      </c>
    </row>
    <row r="321" spans="1:22" x14ac:dyDescent="0.25">
      <c r="A321" t="s">
        <v>8751</v>
      </c>
      <c r="B321" t="s">
        <v>8752</v>
      </c>
      <c r="C321" t="s">
        <v>13156</v>
      </c>
      <c r="D321" t="s">
        <v>13250</v>
      </c>
      <c r="E321" t="s">
        <v>13263</v>
      </c>
      <c r="F321" t="s">
        <v>13264</v>
      </c>
      <c r="G321" t="str">
        <f t="shared" si="20"/>
        <v>InstantWaterHeaters</v>
      </c>
      <c r="H321" s="17">
        <v>2599</v>
      </c>
      <c r="I321" s="17">
        <v>5890</v>
      </c>
      <c r="J321" s="8">
        <v>0.56000000000000005</v>
      </c>
      <c r="K321" s="8" t="str">
        <f t="shared" si="21"/>
        <v>Yes</v>
      </c>
      <c r="L321" s="9">
        <v>4.0999999999999996</v>
      </c>
      <c r="M321" s="9">
        <v>4</v>
      </c>
      <c r="N321" s="9">
        <f t="shared" si="26"/>
        <v>4.0181818181818176</v>
      </c>
      <c r="O321" s="4">
        <v>21783</v>
      </c>
      <c r="P321" s="4">
        <f t="shared" si="23"/>
        <v>17.431425742933666</v>
      </c>
      <c r="Q321" s="18">
        <f t="shared" si="24"/>
        <v>56614017</v>
      </c>
      <c r="R321" s="18">
        <f>Table2[[#This Row],[actual_price]]-Table2[[#This Row],[discounted_price]]</f>
        <v>3291</v>
      </c>
      <c r="S321" s="15" t="str" cm="1">
        <f t="array" ref="S321">_xlfn.IFS(H321&lt;200,"&lt;₹200",H321&lt;=500,"₹200-₹500",H321&gt;500,"&gt;₹500")</f>
        <v>&gt;₹500</v>
      </c>
      <c r="T321" t="s">
        <v>8753</v>
      </c>
      <c r="U321" t="s">
        <v>8757</v>
      </c>
      <c r="V321" t="s">
        <v>13064</v>
      </c>
    </row>
    <row r="322" spans="1:22" x14ac:dyDescent="0.25">
      <c r="A322" t="s">
        <v>3009</v>
      </c>
      <c r="B322" t="s">
        <v>3010</v>
      </c>
      <c r="C322" t="s">
        <v>13075</v>
      </c>
      <c r="D322" t="s">
        <v>13113</v>
      </c>
      <c r="E322" t="s">
        <v>13117</v>
      </c>
      <c r="F322" t="s">
        <v>13118</v>
      </c>
      <c r="G322" t="str">
        <f t="shared" ref="G322:G385" si="27">IF(F322=" ","Unknown", F322)</f>
        <v>Smartphones</v>
      </c>
      <c r="H322" s="17">
        <v>28999</v>
      </c>
      <c r="I322" s="17">
        <v>28999</v>
      </c>
      <c r="J322" s="8">
        <v>0</v>
      </c>
      <c r="K322" s="8" t="str">
        <f t="shared" ref="K322:K385" si="28">IF(J322&gt;=50%,"Yes","No")</f>
        <v>No</v>
      </c>
      <c r="L322" s="9">
        <v>4.3</v>
      </c>
      <c r="M322" s="9">
        <v>4</v>
      </c>
      <c r="N322" s="9">
        <f t="shared" si="26"/>
        <v>4.1038461538461544</v>
      </c>
      <c r="O322" s="4">
        <v>17415</v>
      </c>
      <c r="P322" s="4">
        <f t="shared" ref="P322:P385" si="29">N322*LOG10(O322+1)</f>
        <v>17.404199845797123</v>
      </c>
      <c r="Q322" s="18">
        <f t="shared" ref="Q322:Q385" si="30">H322*O322</f>
        <v>505017585</v>
      </c>
      <c r="R322" s="18">
        <f>Table2[[#This Row],[actual_price]]-Table2[[#This Row],[discounted_price]]</f>
        <v>0</v>
      </c>
      <c r="S322" s="15" t="str" cm="1">
        <f t="array" ref="S322">_xlfn.IFS(H322&lt;200,"&lt;₹200",H322&lt;=500,"₹200-₹500",H322&gt;500,"&gt;₹500")</f>
        <v>&gt;₹500</v>
      </c>
      <c r="T322" t="s">
        <v>3011</v>
      </c>
      <c r="U322" t="s">
        <v>3005</v>
      </c>
      <c r="V322" t="s">
        <v>3006</v>
      </c>
    </row>
    <row r="323" spans="1:22" x14ac:dyDescent="0.25">
      <c r="A323" t="s">
        <v>6645</v>
      </c>
      <c r="B323" t="s">
        <v>6646</v>
      </c>
      <c r="C323" t="s">
        <v>13084</v>
      </c>
      <c r="D323" t="s">
        <v>13085</v>
      </c>
      <c r="E323" t="s">
        <v>13136</v>
      </c>
      <c r="F323" t="s">
        <v>13136</v>
      </c>
      <c r="G323" t="str">
        <f t="shared" si="27"/>
        <v>LaptopAccessories</v>
      </c>
      <c r="H323" s="17">
        <v>1399</v>
      </c>
      <c r="I323" s="17">
        <v>2490</v>
      </c>
      <c r="J323" s="8">
        <v>0.44</v>
      </c>
      <c r="K323" s="8" t="str">
        <f t="shared" si="28"/>
        <v>No</v>
      </c>
      <c r="L323" s="9">
        <v>4.3</v>
      </c>
      <c r="M323" s="9">
        <v>4</v>
      </c>
      <c r="N323" s="9">
        <f t="shared" si="26"/>
        <v>4.3</v>
      </c>
      <c r="O323" s="4">
        <v>11074</v>
      </c>
      <c r="P323" s="4">
        <f t="shared" si="29"/>
        <v>17.390678060048959</v>
      </c>
      <c r="Q323" s="18">
        <f t="shared" si="30"/>
        <v>15492526</v>
      </c>
      <c r="R323" s="18">
        <f>Table2[[#This Row],[actual_price]]-Table2[[#This Row],[discounted_price]]</f>
        <v>1091</v>
      </c>
      <c r="S323" s="15" t="str" cm="1">
        <f t="array" ref="S323">_xlfn.IFS(H323&lt;200,"&lt;₹200",H323&lt;=500,"₹200-₹500",H323&gt;500,"&gt;₹500")</f>
        <v>&gt;₹500</v>
      </c>
      <c r="T323" t="s">
        <v>6648</v>
      </c>
      <c r="U323" t="s">
        <v>6652</v>
      </c>
      <c r="V323" t="s">
        <v>6653</v>
      </c>
    </row>
    <row r="324" spans="1:22" x14ac:dyDescent="0.25">
      <c r="A324" t="s">
        <v>4021</v>
      </c>
      <c r="B324" t="s">
        <v>4022</v>
      </c>
      <c r="C324" t="s">
        <v>13075</v>
      </c>
      <c r="D324" t="s">
        <v>13113</v>
      </c>
      <c r="E324" t="s">
        <v>13114</v>
      </c>
      <c r="F324" t="s">
        <v>13133</v>
      </c>
      <c r="G324" t="str">
        <f t="shared" si="27"/>
        <v>StylusPens</v>
      </c>
      <c r="H324" s="17">
        <v>349</v>
      </c>
      <c r="I324" s="17">
        <v>999</v>
      </c>
      <c r="J324" s="8">
        <v>0.65</v>
      </c>
      <c r="K324" s="8" t="str">
        <f t="shared" si="28"/>
        <v>Yes</v>
      </c>
      <c r="L324" s="9">
        <v>3.8</v>
      </c>
      <c r="M324" s="9">
        <v>4</v>
      </c>
      <c r="N324" s="9">
        <f t="shared" si="26"/>
        <v>4.166666666666667</v>
      </c>
      <c r="O324" s="4">
        <v>16557</v>
      </c>
      <c r="P324" s="4">
        <f t="shared" si="29"/>
        <v>17.579199492737043</v>
      </c>
      <c r="Q324" s="18">
        <f t="shared" si="30"/>
        <v>5778393</v>
      </c>
      <c r="R324" s="18">
        <f>Table2[[#This Row],[actual_price]]-Table2[[#This Row],[discounted_price]]</f>
        <v>650</v>
      </c>
      <c r="S324" s="15" t="str" cm="1">
        <f t="array" ref="S324">_xlfn.IFS(H324&lt;200,"&lt;₹200",H324&lt;=500,"₹200-₹500",H324&gt;500,"&gt;₹500")</f>
        <v>₹200-₹500</v>
      </c>
      <c r="T324" t="s">
        <v>4023</v>
      </c>
      <c r="U324" t="s">
        <v>4015</v>
      </c>
      <c r="V324" t="s">
        <v>4016</v>
      </c>
    </row>
    <row r="325" spans="1:22" x14ac:dyDescent="0.25">
      <c r="A325" t="s">
        <v>7066</v>
      </c>
      <c r="B325" t="s">
        <v>7067</v>
      </c>
      <c r="C325" t="s">
        <v>13084</v>
      </c>
      <c r="D325" t="s">
        <v>13085</v>
      </c>
      <c r="E325" t="s">
        <v>13192</v>
      </c>
      <c r="F325" t="s">
        <v>13218</v>
      </c>
      <c r="G325" t="str">
        <f t="shared" si="27"/>
        <v>Bags,Cases&amp;Sleeves</v>
      </c>
      <c r="H325" s="17">
        <v>549</v>
      </c>
      <c r="I325" s="17">
        <v>1499</v>
      </c>
      <c r="J325" s="8">
        <v>0.63</v>
      </c>
      <c r="K325" s="8" t="str">
        <f t="shared" si="28"/>
        <v>Yes</v>
      </c>
      <c r="L325" s="9">
        <v>4.3</v>
      </c>
      <c r="M325" s="9">
        <v>4</v>
      </c>
      <c r="N325" s="9">
        <f t="shared" si="26"/>
        <v>4.3</v>
      </c>
      <c r="O325" s="4">
        <v>11006</v>
      </c>
      <c r="P325" s="4">
        <f t="shared" si="29"/>
        <v>17.379176555845124</v>
      </c>
      <c r="Q325" s="18">
        <f t="shared" si="30"/>
        <v>6042294</v>
      </c>
      <c r="R325" s="18">
        <f>Table2[[#This Row],[actual_price]]-Table2[[#This Row],[discounted_price]]</f>
        <v>950</v>
      </c>
      <c r="S325" s="15" t="str" cm="1">
        <f t="array" ref="S325">_xlfn.IFS(H325&lt;200,"&lt;₹200",H325&lt;=500,"₹200-₹500",H325&gt;500,"&gt;₹500")</f>
        <v>&gt;₹500</v>
      </c>
      <c r="T325" t="s">
        <v>7069</v>
      </c>
      <c r="U325" t="s">
        <v>7073</v>
      </c>
      <c r="V325" t="s">
        <v>7074</v>
      </c>
    </row>
    <row r="326" spans="1:22" x14ac:dyDescent="0.25">
      <c r="A326" t="s">
        <v>3513</v>
      </c>
      <c r="B326" t="s">
        <v>3514</v>
      </c>
      <c r="C326" t="s">
        <v>13075</v>
      </c>
      <c r="D326" t="s">
        <v>13113</v>
      </c>
      <c r="E326" t="s">
        <v>13117</v>
      </c>
      <c r="F326" t="s">
        <v>13118</v>
      </c>
      <c r="G326" t="str">
        <f t="shared" si="27"/>
        <v>Smartphones</v>
      </c>
      <c r="H326" s="17">
        <v>33999</v>
      </c>
      <c r="I326" s="17">
        <v>33999</v>
      </c>
      <c r="J326" s="8">
        <v>0</v>
      </c>
      <c r="K326" s="8" t="str">
        <f t="shared" si="28"/>
        <v>No</v>
      </c>
      <c r="L326" s="9">
        <v>4.3</v>
      </c>
      <c r="M326" s="9">
        <v>4</v>
      </c>
      <c r="N326" s="9">
        <f t="shared" si="26"/>
        <v>4.0960000000000001</v>
      </c>
      <c r="O326" s="4">
        <v>17415</v>
      </c>
      <c r="P326" s="4">
        <f t="shared" si="29"/>
        <v>17.370924712071321</v>
      </c>
      <c r="Q326" s="18">
        <f t="shared" si="30"/>
        <v>592092585</v>
      </c>
      <c r="R326" s="18">
        <f>Table2[[#This Row],[actual_price]]-Table2[[#This Row],[discounted_price]]</f>
        <v>0</v>
      </c>
      <c r="S326" s="15" t="str" cm="1">
        <f t="array" ref="S326">_xlfn.IFS(H326&lt;200,"&lt;₹200",H326&lt;=500,"₹200-₹500",H326&gt;500,"&gt;₹500")</f>
        <v>&gt;₹500</v>
      </c>
      <c r="T326" t="s">
        <v>3515</v>
      </c>
      <c r="U326" t="s">
        <v>3005</v>
      </c>
      <c r="V326" t="s">
        <v>3006</v>
      </c>
    </row>
    <row r="327" spans="1:22" x14ac:dyDescent="0.25">
      <c r="A327" t="s">
        <v>7397</v>
      </c>
      <c r="B327" t="s">
        <v>7398</v>
      </c>
      <c r="C327" t="s">
        <v>13084</v>
      </c>
      <c r="D327" t="s">
        <v>13085</v>
      </c>
      <c r="E327" t="s">
        <v>13141</v>
      </c>
      <c r="F327" t="s">
        <v>13142</v>
      </c>
      <c r="G327" t="str">
        <f t="shared" si="27"/>
        <v>Mice</v>
      </c>
      <c r="H327" s="17">
        <v>1295</v>
      </c>
      <c r="I327" s="17">
        <v>1645</v>
      </c>
      <c r="J327" s="8">
        <v>0.21</v>
      </c>
      <c r="K327" s="8" t="str">
        <f t="shared" si="28"/>
        <v>No</v>
      </c>
      <c r="L327" s="9">
        <v>4.5999999999999996</v>
      </c>
      <c r="M327" s="9">
        <v>5</v>
      </c>
      <c r="N327" s="9">
        <f t="shared" si="26"/>
        <v>4.2437500000000004</v>
      </c>
      <c r="O327" s="4">
        <v>12375</v>
      </c>
      <c r="P327" s="4">
        <f t="shared" si="29"/>
        <v>17.367887651058751</v>
      </c>
      <c r="Q327" s="18">
        <f t="shared" si="30"/>
        <v>16025625</v>
      </c>
      <c r="R327" s="18">
        <f>Table2[[#This Row],[actual_price]]-Table2[[#This Row],[discounted_price]]</f>
        <v>350</v>
      </c>
      <c r="S327" s="15" t="str" cm="1">
        <f t="array" ref="S327">_xlfn.IFS(H327&lt;200,"&lt;₹200",H327&lt;=500,"₹200-₹500",H327&gt;500,"&gt;₹500")</f>
        <v>&gt;₹500</v>
      </c>
      <c r="T327" t="s">
        <v>7399</v>
      </c>
      <c r="U327" t="s">
        <v>7403</v>
      </c>
      <c r="V327" t="s">
        <v>7404</v>
      </c>
    </row>
    <row r="328" spans="1:22" x14ac:dyDescent="0.25">
      <c r="A328" t="s">
        <v>9150</v>
      </c>
      <c r="B328" t="s">
        <v>9151</v>
      </c>
      <c r="C328" t="s">
        <v>13156</v>
      </c>
      <c r="D328" t="s">
        <v>13247</v>
      </c>
      <c r="E328" t="s">
        <v>13248</v>
      </c>
      <c r="F328" t="s">
        <v>13271</v>
      </c>
      <c r="G328" t="str">
        <f t="shared" si="27"/>
        <v>JuicerMixerGrinders</v>
      </c>
      <c r="H328" s="17">
        <v>2699</v>
      </c>
      <c r="I328" s="17">
        <v>5000</v>
      </c>
      <c r="J328" s="8">
        <v>0.46</v>
      </c>
      <c r="K328" s="8" t="str">
        <f t="shared" si="28"/>
        <v>No</v>
      </c>
      <c r="L328" s="9">
        <v>4</v>
      </c>
      <c r="M328" s="9">
        <v>4</v>
      </c>
      <c r="N328" s="9">
        <f t="shared" si="26"/>
        <v>3.9307692307692301</v>
      </c>
      <c r="O328" s="4">
        <v>26164</v>
      </c>
      <c r="P328" s="4">
        <f t="shared" si="29"/>
        <v>17.365040751289801</v>
      </c>
      <c r="Q328" s="18">
        <f t="shared" si="30"/>
        <v>70616636</v>
      </c>
      <c r="R328" s="18">
        <f>Table2[[#This Row],[actual_price]]-Table2[[#This Row],[discounted_price]]</f>
        <v>2301</v>
      </c>
      <c r="S328" s="15" t="str" cm="1">
        <f t="array" ref="S328">_xlfn.IFS(H328&lt;200,"&lt;₹200",H328&lt;=500,"₹200-₹500",H328&gt;500,"&gt;₹500")</f>
        <v>&gt;₹500</v>
      </c>
      <c r="T328" t="s">
        <v>9152</v>
      </c>
      <c r="U328" t="s">
        <v>9156</v>
      </c>
      <c r="V328" t="s">
        <v>9157</v>
      </c>
    </row>
    <row r="329" spans="1:22" x14ac:dyDescent="0.25">
      <c r="A329" t="s">
        <v>3388</v>
      </c>
      <c r="B329" t="s">
        <v>3389</v>
      </c>
      <c r="C329" t="s">
        <v>13075</v>
      </c>
      <c r="D329" t="s">
        <v>13122</v>
      </c>
      <c r="E329" t="s">
        <v>13123</v>
      </c>
      <c r="F329" t="s">
        <v>13124</v>
      </c>
      <c r="G329" t="str">
        <f t="shared" si="27"/>
        <v>In-Ear</v>
      </c>
      <c r="H329" s="17">
        <v>399</v>
      </c>
      <c r="I329" s="17">
        <v>699</v>
      </c>
      <c r="J329" s="8">
        <v>0.43</v>
      </c>
      <c r="K329" s="8" t="str">
        <f t="shared" si="28"/>
        <v>No</v>
      </c>
      <c r="L329" s="9">
        <v>4</v>
      </c>
      <c r="M329" s="9">
        <v>4</v>
      </c>
      <c r="N329" s="9">
        <f t="shared" si="26"/>
        <v>3.7923076923076926</v>
      </c>
      <c r="O329" s="4">
        <v>37817</v>
      </c>
      <c r="P329" s="4">
        <f t="shared" si="29"/>
        <v>17.360041452708192</v>
      </c>
      <c r="Q329" s="18">
        <f t="shared" si="30"/>
        <v>15088983</v>
      </c>
      <c r="R329" s="18">
        <f>Table2[[#This Row],[actual_price]]-Table2[[#This Row],[discounted_price]]</f>
        <v>300</v>
      </c>
      <c r="S329" s="15" t="str" cm="1">
        <f t="array" ref="S329">_xlfn.IFS(H329&lt;200,"&lt;₹200",H329&lt;=500,"₹200-₹500",H329&gt;500,"&gt;₹500")</f>
        <v>₹200-₹500</v>
      </c>
      <c r="T329" t="s">
        <v>3390</v>
      </c>
      <c r="U329" t="s">
        <v>3394</v>
      </c>
      <c r="V329" t="s">
        <v>3395</v>
      </c>
    </row>
    <row r="330" spans="1:22" x14ac:dyDescent="0.25">
      <c r="A330" t="s">
        <v>9683</v>
      </c>
      <c r="B330" t="s">
        <v>9684</v>
      </c>
      <c r="C330" t="s">
        <v>13156</v>
      </c>
      <c r="D330" t="s">
        <v>13247</v>
      </c>
      <c r="E330" t="s">
        <v>13248</v>
      </c>
      <c r="F330" t="s">
        <v>13262</v>
      </c>
      <c r="G330" t="str">
        <f t="shared" si="27"/>
        <v>MixerGrinders</v>
      </c>
      <c r="H330" s="17">
        <v>3199</v>
      </c>
      <c r="I330" s="17">
        <v>4999</v>
      </c>
      <c r="J330" s="8">
        <v>0.36</v>
      </c>
      <c r="K330" s="8" t="str">
        <f t="shared" si="28"/>
        <v>No</v>
      </c>
      <c r="L330" s="9">
        <v>4</v>
      </c>
      <c r="M330" s="9">
        <v>4</v>
      </c>
      <c r="N330" s="9">
        <f t="shared" si="26"/>
        <v>4.0181818181818185</v>
      </c>
      <c r="O330" s="4">
        <v>20869</v>
      </c>
      <c r="P330" s="4">
        <f t="shared" si="29"/>
        <v>17.356626568063007</v>
      </c>
      <c r="Q330" s="18">
        <f t="shared" si="30"/>
        <v>66759931</v>
      </c>
      <c r="R330" s="18">
        <f>Table2[[#This Row],[actual_price]]-Table2[[#This Row],[discounted_price]]</f>
        <v>1800</v>
      </c>
      <c r="S330" s="15" t="str" cm="1">
        <f t="array" ref="S330">_xlfn.IFS(H330&lt;200,"&lt;₹200",H330&lt;=500,"₹200-₹500",H330&gt;500,"&gt;₹500")</f>
        <v>&gt;₹500</v>
      </c>
      <c r="T330" t="s">
        <v>9685</v>
      </c>
      <c r="U330" t="s">
        <v>9689</v>
      </c>
      <c r="V330" t="s">
        <v>9690</v>
      </c>
    </row>
    <row r="331" spans="1:22" x14ac:dyDescent="0.25">
      <c r="A331" t="s">
        <v>4448</v>
      </c>
      <c r="B331" t="s">
        <v>4449</v>
      </c>
      <c r="C331" t="s">
        <v>13084</v>
      </c>
      <c r="D331" t="s">
        <v>13085</v>
      </c>
      <c r="E331" t="s">
        <v>13136</v>
      </c>
      <c r="F331" t="s">
        <v>13137</v>
      </c>
      <c r="G331" t="str">
        <f t="shared" si="27"/>
        <v>CameraPrivacyCovers</v>
      </c>
      <c r="H331" s="17">
        <v>149</v>
      </c>
      <c r="I331" s="17">
        <v>149</v>
      </c>
      <c r="J331" s="8">
        <v>0</v>
      </c>
      <c r="K331" s="8" t="str">
        <f t="shared" si="28"/>
        <v>No</v>
      </c>
      <c r="L331" s="9">
        <v>4.3</v>
      </c>
      <c r="M331" s="9">
        <v>4</v>
      </c>
      <c r="N331" s="9">
        <f t="shared" si="26"/>
        <v>4.3</v>
      </c>
      <c r="O331" s="4">
        <v>10833</v>
      </c>
      <c r="P331" s="4">
        <f t="shared" si="29"/>
        <v>17.34959197438009</v>
      </c>
      <c r="Q331" s="18">
        <f t="shared" si="30"/>
        <v>1614117</v>
      </c>
      <c r="R331" s="18">
        <f>Table2[[#This Row],[actual_price]]-Table2[[#This Row],[discounted_price]]</f>
        <v>0</v>
      </c>
      <c r="S331" s="15" t="str" cm="1">
        <f t="array" ref="S331">_xlfn.IFS(H331&lt;200,"&lt;₹200",H331&lt;=500,"₹200-₹500",H331&gt;500,"&gt;₹500")</f>
        <v>&lt;₹200</v>
      </c>
      <c r="T331" t="s">
        <v>4451</v>
      </c>
      <c r="U331" t="s">
        <v>4455</v>
      </c>
      <c r="V331" t="s">
        <v>4456</v>
      </c>
    </row>
    <row r="332" spans="1:22" x14ac:dyDescent="0.25">
      <c r="A332" t="s">
        <v>8038</v>
      </c>
      <c r="B332" t="s">
        <v>8039</v>
      </c>
      <c r="C332" t="s">
        <v>13075</v>
      </c>
      <c r="D332" t="s">
        <v>13161</v>
      </c>
      <c r="E332" t="s">
        <v>13092</v>
      </c>
      <c r="F332" t="s">
        <v>13163</v>
      </c>
      <c r="G332" t="str">
        <f t="shared" si="27"/>
        <v>Tripods&amp;Monopods</v>
      </c>
      <c r="H332" s="17">
        <v>326</v>
      </c>
      <c r="I332" s="17">
        <v>799</v>
      </c>
      <c r="J332" s="8">
        <v>0.59</v>
      </c>
      <c r="K332" s="8" t="str">
        <f t="shared" si="28"/>
        <v>Yes</v>
      </c>
      <c r="L332" s="9">
        <v>4.4000000000000004</v>
      </c>
      <c r="M332" s="9">
        <v>4</v>
      </c>
      <c r="N332" s="9">
        <f t="shared" si="26"/>
        <v>4.3000000000000007</v>
      </c>
      <c r="O332" s="4">
        <v>10773</v>
      </c>
      <c r="P332" s="4">
        <f t="shared" si="29"/>
        <v>17.339220976202725</v>
      </c>
      <c r="Q332" s="18">
        <f t="shared" si="30"/>
        <v>3511998</v>
      </c>
      <c r="R332" s="18">
        <f>Table2[[#This Row],[actual_price]]-Table2[[#This Row],[discounted_price]]</f>
        <v>473</v>
      </c>
      <c r="S332" s="15" t="str" cm="1">
        <f t="array" ref="S332">_xlfn.IFS(H332&lt;200,"&lt;₹200",H332&lt;=500,"₹200-₹500",H332&gt;500,"&gt;₹500")</f>
        <v>₹200-₹500</v>
      </c>
      <c r="T332" t="s">
        <v>8040</v>
      </c>
      <c r="U332" t="s">
        <v>8044</v>
      </c>
      <c r="V332" t="s">
        <v>8045</v>
      </c>
    </row>
    <row r="333" spans="1:22" x14ac:dyDescent="0.25">
      <c r="A333" t="s">
        <v>9764</v>
      </c>
      <c r="B333" t="s">
        <v>9765</v>
      </c>
      <c r="C333" t="s">
        <v>13156</v>
      </c>
      <c r="D333" t="s">
        <v>13247</v>
      </c>
      <c r="E333" t="s">
        <v>13254</v>
      </c>
      <c r="F333" t="s">
        <v>13272</v>
      </c>
      <c r="G333" t="str">
        <f t="shared" si="27"/>
        <v>Vacuums&amp;FloorCare</v>
      </c>
      <c r="H333" s="17">
        <v>8999</v>
      </c>
      <c r="I333" s="17">
        <v>9995</v>
      </c>
      <c r="J333" s="8">
        <v>0.1</v>
      </c>
      <c r="K333" s="8" t="str">
        <f t="shared" si="28"/>
        <v>No</v>
      </c>
      <c r="L333" s="9">
        <v>4.4000000000000004</v>
      </c>
      <c r="M333" s="9">
        <v>4</v>
      </c>
      <c r="N333" s="9">
        <f t="shared" si="26"/>
        <v>4.0736842105263165</v>
      </c>
      <c r="O333" s="4">
        <v>17994</v>
      </c>
      <c r="P333" s="4">
        <f t="shared" si="29"/>
        <v>17.334144908765431</v>
      </c>
      <c r="Q333" s="18">
        <f t="shared" si="30"/>
        <v>161928006</v>
      </c>
      <c r="R333" s="18">
        <f>Table2[[#This Row],[actual_price]]-Table2[[#This Row],[discounted_price]]</f>
        <v>996</v>
      </c>
      <c r="S333" s="15" t="str" cm="1">
        <f t="array" ref="S333">_xlfn.IFS(H333&lt;200,"&lt;₹200",H333&lt;=500,"₹200-₹500",H333&gt;500,"&gt;₹500")</f>
        <v>&gt;₹500</v>
      </c>
      <c r="T333" t="s">
        <v>9766</v>
      </c>
      <c r="U333" t="s">
        <v>9770</v>
      </c>
      <c r="V333" t="s">
        <v>9771</v>
      </c>
    </row>
    <row r="334" spans="1:22" x14ac:dyDescent="0.25">
      <c r="A334" t="s">
        <v>4604</v>
      </c>
      <c r="B334" t="s">
        <v>4605</v>
      </c>
      <c r="C334" t="s">
        <v>13075</v>
      </c>
      <c r="D334" t="s">
        <v>13113</v>
      </c>
      <c r="E334" t="s">
        <v>13114</v>
      </c>
      <c r="F334" t="s">
        <v>13115</v>
      </c>
      <c r="G334" t="str">
        <f t="shared" si="27"/>
        <v>Chargers</v>
      </c>
      <c r="H334" s="17">
        <v>699</v>
      </c>
      <c r="I334" s="17">
        <v>1199</v>
      </c>
      <c r="J334" s="8">
        <v>0.42</v>
      </c>
      <c r="K334" s="8" t="str">
        <f t="shared" si="28"/>
        <v>No</v>
      </c>
      <c r="L334" s="9">
        <v>4</v>
      </c>
      <c r="M334" s="9">
        <v>4</v>
      </c>
      <c r="N334" s="9">
        <f t="shared" si="26"/>
        <v>4.1500000000000004</v>
      </c>
      <c r="O334" s="4">
        <v>14404</v>
      </c>
      <c r="P334" s="4">
        <f t="shared" si="29"/>
        <v>17.257830039858195</v>
      </c>
      <c r="Q334" s="18">
        <f t="shared" si="30"/>
        <v>10068396</v>
      </c>
      <c r="R334" s="18">
        <f>Table2[[#This Row],[actual_price]]-Table2[[#This Row],[discounted_price]]</f>
        <v>500</v>
      </c>
      <c r="S334" s="15" t="str" cm="1">
        <f t="array" ref="S334">_xlfn.IFS(H334&lt;200,"&lt;₹200",H334&lt;=500,"₹200-₹500",H334&gt;500,"&gt;₹500")</f>
        <v>&gt;₹500</v>
      </c>
      <c r="T334" t="s">
        <v>4606</v>
      </c>
      <c r="U334" t="s">
        <v>3669</v>
      </c>
      <c r="V334" t="s">
        <v>3670</v>
      </c>
    </row>
    <row r="335" spans="1:22" x14ac:dyDescent="0.25">
      <c r="A335" t="s">
        <v>76</v>
      </c>
      <c r="B335" t="s">
        <v>77</v>
      </c>
      <c r="C335" t="s">
        <v>13084</v>
      </c>
      <c r="D335" t="s">
        <v>13085</v>
      </c>
      <c r="E335" t="s">
        <v>13086</v>
      </c>
      <c r="F335" t="s">
        <v>13087</v>
      </c>
      <c r="G335" t="str">
        <f t="shared" si="27"/>
        <v>Cables</v>
      </c>
      <c r="H335" s="17">
        <v>176.63</v>
      </c>
      <c r="I335" s="17">
        <v>499</v>
      </c>
      <c r="J335" s="8">
        <v>0.65</v>
      </c>
      <c r="K335" s="8" t="str">
        <f t="shared" si="28"/>
        <v>Yes</v>
      </c>
      <c r="L335" s="9">
        <v>4.0999999999999996</v>
      </c>
      <c r="M335" s="9">
        <v>4</v>
      </c>
      <c r="N335" s="9">
        <f t="shared" si="26"/>
        <v>4.14109589041096</v>
      </c>
      <c r="O335" s="4">
        <v>15188</v>
      </c>
      <c r="P335" s="4">
        <f t="shared" si="29"/>
        <v>17.316113311654746</v>
      </c>
      <c r="Q335" s="18">
        <f t="shared" si="30"/>
        <v>2682656.44</v>
      </c>
      <c r="R335" s="18">
        <f>Table2[[#This Row],[actual_price]]-Table2[[#This Row],[discounted_price]]</f>
        <v>322.37</v>
      </c>
      <c r="S335" s="15" t="str" cm="1">
        <f t="array" ref="S335">_xlfn.IFS(H335&lt;200,"&lt;₹200",H335&lt;=500,"₹200-₹500",H335&gt;500,"&gt;₹500")</f>
        <v>&lt;₹200</v>
      </c>
      <c r="T335" t="s">
        <v>78</v>
      </c>
      <c r="U335" t="s">
        <v>82</v>
      </c>
      <c r="V335" t="s">
        <v>83</v>
      </c>
    </row>
    <row r="336" spans="1:22" x14ac:dyDescent="0.25">
      <c r="A336" t="s">
        <v>9406</v>
      </c>
      <c r="B336" t="s">
        <v>9407</v>
      </c>
      <c r="C336" t="s">
        <v>13156</v>
      </c>
      <c r="D336" t="s">
        <v>13247</v>
      </c>
      <c r="E336" t="s">
        <v>13248</v>
      </c>
      <c r="F336" t="s">
        <v>13261</v>
      </c>
      <c r="G336" t="str">
        <f t="shared" si="27"/>
        <v>HandBlenders</v>
      </c>
      <c r="H336" s="17">
        <v>753</v>
      </c>
      <c r="I336" s="17">
        <v>899</v>
      </c>
      <c r="J336" s="8">
        <v>0.16</v>
      </c>
      <c r="K336" s="8" t="str">
        <f t="shared" si="28"/>
        <v>No</v>
      </c>
      <c r="L336" s="9">
        <v>4.2</v>
      </c>
      <c r="M336" s="9">
        <v>4</v>
      </c>
      <c r="N336" s="9">
        <f t="shared" si="26"/>
        <v>4.0578947368421048</v>
      </c>
      <c r="O336" s="4">
        <v>18462</v>
      </c>
      <c r="P336" s="4">
        <f t="shared" si="29"/>
        <v>17.312205525954141</v>
      </c>
      <c r="Q336" s="18">
        <f t="shared" si="30"/>
        <v>13901886</v>
      </c>
      <c r="R336" s="18">
        <f>Table2[[#This Row],[actual_price]]-Table2[[#This Row],[discounted_price]]</f>
        <v>146</v>
      </c>
      <c r="S336" s="15" t="str" cm="1">
        <f t="array" ref="S336">_xlfn.IFS(H336&lt;200,"&lt;₹200",H336&lt;=500,"₹200-₹500",H336&gt;500,"&gt;₹500")</f>
        <v>&gt;₹500</v>
      </c>
      <c r="T336" t="s">
        <v>9408</v>
      </c>
      <c r="U336" t="s">
        <v>9412</v>
      </c>
      <c r="V336" t="s">
        <v>9413</v>
      </c>
    </row>
    <row r="337" spans="1:22" x14ac:dyDescent="0.25">
      <c r="A337" t="s">
        <v>11616</v>
      </c>
      <c r="B337" t="s">
        <v>11617</v>
      </c>
      <c r="C337" t="s">
        <v>13156</v>
      </c>
      <c r="D337" t="s">
        <v>13247</v>
      </c>
      <c r="E337" t="s">
        <v>13287</v>
      </c>
      <c r="F337" t="s">
        <v>13297</v>
      </c>
      <c r="G337" t="str">
        <f t="shared" si="27"/>
        <v>WaterFilters&amp;Purifiers</v>
      </c>
      <c r="H337" s="17">
        <v>15999</v>
      </c>
      <c r="I337" s="17">
        <v>24500</v>
      </c>
      <c r="J337" s="8">
        <v>0.35</v>
      </c>
      <c r="K337" s="8" t="str">
        <f t="shared" si="28"/>
        <v>No</v>
      </c>
      <c r="L337" s="9">
        <v>4</v>
      </c>
      <c r="M337" s="9">
        <v>4</v>
      </c>
      <c r="N337" s="9">
        <f>AVERAGEIF(F337:F1687,F337,L337:L1687)</f>
        <v>4.22</v>
      </c>
      <c r="O337" s="4">
        <v>11206</v>
      </c>
      <c r="P337" s="4">
        <f t="shared" si="29"/>
        <v>17.088845149559607</v>
      </c>
      <c r="Q337" s="18">
        <f t="shared" si="30"/>
        <v>179284794</v>
      </c>
      <c r="R337" s="18">
        <f>Table2[[#This Row],[actual_price]]-Table2[[#This Row],[discounted_price]]</f>
        <v>8501</v>
      </c>
      <c r="S337" s="15" t="str" cm="1">
        <f t="array" ref="S337">_xlfn.IFS(H337&lt;200,"&lt;₹200",H337&lt;=500,"₹200-₹500",H337&gt;500,"&gt;₹500")</f>
        <v>&gt;₹500</v>
      </c>
      <c r="T337" t="s">
        <v>11618</v>
      </c>
      <c r="U337" t="s">
        <v>11622</v>
      </c>
      <c r="V337" t="s">
        <v>11623</v>
      </c>
    </row>
    <row r="338" spans="1:22" x14ac:dyDescent="0.25">
      <c r="A338" t="s">
        <v>9426</v>
      </c>
      <c r="B338" t="s">
        <v>9427</v>
      </c>
      <c r="C338" t="s">
        <v>13156</v>
      </c>
      <c r="D338" t="s">
        <v>13247</v>
      </c>
      <c r="E338" t="s">
        <v>13248</v>
      </c>
      <c r="F338" t="s">
        <v>13256</v>
      </c>
      <c r="G338" t="str">
        <f t="shared" si="27"/>
        <v>DigitalKitchenScales</v>
      </c>
      <c r="H338" s="17">
        <v>1099</v>
      </c>
      <c r="I338" s="17">
        <v>1899</v>
      </c>
      <c r="J338" s="8">
        <v>0.42</v>
      </c>
      <c r="K338" s="8" t="str">
        <f t="shared" si="28"/>
        <v>No</v>
      </c>
      <c r="L338" s="9">
        <v>4.3</v>
      </c>
      <c r="M338" s="9">
        <v>4</v>
      </c>
      <c r="N338" s="9">
        <f t="shared" ref="N338:N345" si="31">AVERAGEIF(F338:F1687,F338,L338:L1687)</f>
        <v>4.1363636363636358</v>
      </c>
      <c r="O338" s="4">
        <v>15276</v>
      </c>
      <c r="P338" s="4">
        <f t="shared" si="29"/>
        <v>17.306702961593039</v>
      </c>
      <c r="Q338" s="18">
        <f t="shared" si="30"/>
        <v>16788324</v>
      </c>
      <c r="R338" s="18">
        <f>Table2[[#This Row],[actual_price]]-Table2[[#This Row],[discounted_price]]</f>
        <v>800</v>
      </c>
      <c r="S338" s="15" t="str" cm="1">
        <f t="array" ref="S338">_xlfn.IFS(H338&lt;200,"&lt;₹200",H338&lt;=500,"₹200-₹500",H338&gt;500,"&gt;₹500")</f>
        <v>&gt;₹500</v>
      </c>
      <c r="T338" t="s">
        <v>9428</v>
      </c>
      <c r="U338" t="s">
        <v>9432</v>
      </c>
      <c r="V338" t="s">
        <v>9433</v>
      </c>
    </row>
    <row r="339" spans="1:22" x14ac:dyDescent="0.25">
      <c r="A339" t="s">
        <v>3663</v>
      </c>
      <c r="B339" t="s">
        <v>3664</v>
      </c>
      <c r="C339" t="s">
        <v>13075</v>
      </c>
      <c r="D339" t="s">
        <v>13113</v>
      </c>
      <c r="E339" t="s">
        <v>13114</v>
      </c>
      <c r="F339" t="s">
        <v>13115</v>
      </c>
      <c r="G339" t="str">
        <f t="shared" si="27"/>
        <v>Chargers</v>
      </c>
      <c r="H339" s="17">
        <v>249</v>
      </c>
      <c r="I339" s="17">
        <v>649</v>
      </c>
      <c r="J339" s="8">
        <v>0.62</v>
      </c>
      <c r="K339" s="8" t="str">
        <f t="shared" si="28"/>
        <v>Yes</v>
      </c>
      <c r="L339" s="9">
        <v>4</v>
      </c>
      <c r="M339" s="9">
        <v>4</v>
      </c>
      <c r="N339" s="9">
        <f t="shared" si="31"/>
        <v>4.1578947368421062</v>
      </c>
      <c r="O339" s="4">
        <v>14404</v>
      </c>
      <c r="P339" s="4">
        <f t="shared" si="29"/>
        <v>17.290660407720956</v>
      </c>
      <c r="Q339" s="18">
        <f t="shared" si="30"/>
        <v>3586596</v>
      </c>
      <c r="R339" s="18">
        <f>Table2[[#This Row],[actual_price]]-Table2[[#This Row],[discounted_price]]</f>
        <v>400</v>
      </c>
      <c r="S339" s="15" t="str" cm="1">
        <f t="array" ref="S339">_xlfn.IFS(H339&lt;200,"&lt;₹200",H339&lt;=500,"₹200-₹500",H339&gt;500,"&gt;₹500")</f>
        <v>₹200-₹500</v>
      </c>
      <c r="T339" t="s">
        <v>3665</v>
      </c>
      <c r="U339" t="s">
        <v>3669</v>
      </c>
      <c r="V339" t="s">
        <v>3670</v>
      </c>
    </row>
    <row r="340" spans="1:22" x14ac:dyDescent="0.25">
      <c r="A340" t="s">
        <v>2580</v>
      </c>
      <c r="B340" t="s">
        <v>2581</v>
      </c>
      <c r="C340" t="s">
        <v>13084</v>
      </c>
      <c r="D340" t="s">
        <v>13085</v>
      </c>
      <c r="E340" t="s">
        <v>13086</v>
      </c>
      <c r="F340" t="s">
        <v>13087</v>
      </c>
      <c r="G340" t="str">
        <f t="shared" si="27"/>
        <v>Cables</v>
      </c>
      <c r="H340" s="17">
        <v>349</v>
      </c>
      <c r="I340" s="17">
        <v>899</v>
      </c>
      <c r="J340" s="8">
        <v>0.61</v>
      </c>
      <c r="K340" s="8" t="str">
        <f t="shared" si="28"/>
        <v>Yes</v>
      </c>
      <c r="L340" s="9">
        <v>4.0999999999999996</v>
      </c>
      <c r="M340" s="9">
        <v>4</v>
      </c>
      <c r="N340" s="9">
        <f t="shared" si="31"/>
        <v>4.1413793103448286</v>
      </c>
      <c r="O340" s="4">
        <v>14896</v>
      </c>
      <c r="P340" s="4">
        <f t="shared" si="29"/>
        <v>17.282385103921523</v>
      </c>
      <c r="Q340" s="18">
        <f t="shared" si="30"/>
        <v>5198704</v>
      </c>
      <c r="R340" s="18">
        <f>Table2[[#This Row],[actual_price]]-Table2[[#This Row],[discounted_price]]</f>
        <v>550</v>
      </c>
      <c r="S340" s="15" t="str" cm="1">
        <f t="array" ref="S340">_xlfn.IFS(H340&lt;200,"&lt;₹200",H340&lt;=500,"₹200-₹500",H340&gt;500,"&gt;₹500")</f>
        <v>₹200-₹500</v>
      </c>
      <c r="T340" t="s">
        <v>2582</v>
      </c>
      <c r="U340" t="s">
        <v>2586</v>
      </c>
      <c r="V340" t="s">
        <v>2587</v>
      </c>
    </row>
    <row r="341" spans="1:22" x14ac:dyDescent="0.25">
      <c r="A341" t="s">
        <v>6595</v>
      </c>
      <c r="B341" t="s">
        <v>6596</v>
      </c>
      <c r="C341" t="s">
        <v>13084</v>
      </c>
      <c r="D341" t="s">
        <v>13085</v>
      </c>
      <c r="E341" t="s">
        <v>13136</v>
      </c>
      <c r="F341" t="s">
        <v>13199</v>
      </c>
      <c r="G341" t="str">
        <f t="shared" si="27"/>
        <v>Bags&amp;Sleeves</v>
      </c>
      <c r="H341" s="17">
        <v>449</v>
      </c>
      <c r="I341" s="17">
        <v>999</v>
      </c>
      <c r="J341" s="8">
        <v>0.55000000000000004</v>
      </c>
      <c r="K341" s="8" t="str">
        <f t="shared" si="28"/>
        <v>Yes</v>
      </c>
      <c r="L341" s="9">
        <v>4.3</v>
      </c>
      <c r="M341" s="9">
        <v>4</v>
      </c>
      <c r="N341" s="9">
        <f t="shared" si="31"/>
        <v>4.26</v>
      </c>
      <c r="O341" s="4">
        <v>11330</v>
      </c>
      <c r="P341" s="4">
        <f t="shared" si="29"/>
        <v>17.271182700471019</v>
      </c>
      <c r="Q341" s="18">
        <f t="shared" si="30"/>
        <v>5087170</v>
      </c>
      <c r="R341" s="18">
        <f>Table2[[#This Row],[actual_price]]-Table2[[#This Row],[discounted_price]]</f>
        <v>550</v>
      </c>
      <c r="S341" s="15" t="str" cm="1">
        <f t="array" ref="S341">_xlfn.IFS(H341&lt;200,"&lt;₹200",H341&lt;=500,"₹200-₹500",H341&gt;500,"&gt;₹500")</f>
        <v>₹200-₹500</v>
      </c>
      <c r="T341" t="s">
        <v>6597</v>
      </c>
      <c r="U341" t="s">
        <v>6601</v>
      </c>
      <c r="V341" t="s">
        <v>6602</v>
      </c>
    </row>
    <row r="342" spans="1:22" x14ac:dyDescent="0.25">
      <c r="A342" t="s">
        <v>8906</v>
      </c>
      <c r="B342" t="s">
        <v>8907</v>
      </c>
      <c r="C342" t="s">
        <v>13156</v>
      </c>
      <c r="D342" t="s">
        <v>13250</v>
      </c>
      <c r="E342" t="s">
        <v>13263</v>
      </c>
      <c r="F342" t="s">
        <v>13266</v>
      </c>
      <c r="G342" t="str">
        <f t="shared" si="27"/>
        <v>ImmersionRods</v>
      </c>
      <c r="H342" s="17">
        <v>719</v>
      </c>
      <c r="I342" s="17">
        <v>1295</v>
      </c>
      <c r="J342" s="8">
        <v>0.44</v>
      </c>
      <c r="K342" s="8" t="str">
        <f t="shared" si="28"/>
        <v>No</v>
      </c>
      <c r="L342" s="9">
        <v>4.2</v>
      </c>
      <c r="M342" s="9">
        <v>4</v>
      </c>
      <c r="N342" s="9">
        <f t="shared" si="31"/>
        <v>4.0750000000000002</v>
      </c>
      <c r="O342" s="4">
        <v>17218</v>
      </c>
      <c r="P342" s="4">
        <f t="shared" si="29"/>
        <v>17.261732298580895</v>
      </c>
      <c r="Q342" s="18">
        <f t="shared" si="30"/>
        <v>12379742</v>
      </c>
      <c r="R342" s="18">
        <f>Table2[[#This Row],[actual_price]]-Table2[[#This Row],[discounted_price]]</f>
        <v>576</v>
      </c>
      <c r="S342" s="15" t="str" cm="1">
        <f t="array" ref="S342">_xlfn.IFS(H342&lt;200,"&lt;₹200",H342&lt;=500,"₹200-₹500",H342&gt;500,"&gt;₹500")</f>
        <v>&gt;₹500</v>
      </c>
      <c r="T342" t="s">
        <v>8908</v>
      </c>
      <c r="U342" t="s">
        <v>8912</v>
      </c>
      <c r="V342" t="s">
        <v>8913</v>
      </c>
    </row>
    <row r="343" spans="1:22" x14ac:dyDescent="0.25">
      <c r="A343" t="s">
        <v>3105</v>
      </c>
      <c r="B343" t="s">
        <v>3106</v>
      </c>
      <c r="C343" t="s">
        <v>13075</v>
      </c>
      <c r="D343" t="s">
        <v>13113</v>
      </c>
      <c r="E343" t="s">
        <v>13114</v>
      </c>
      <c r="F343" t="s">
        <v>13115</v>
      </c>
      <c r="G343" t="str">
        <f t="shared" si="27"/>
        <v>Chargers</v>
      </c>
      <c r="H343" s="17">
        <v>349</v>
      </c>
      <c r="I343" s="17">
        <v>1299</v>
      </c>
      <c r="J343" s="8">
        <v>0.73</v>
      </c>
      <c r="K343" s="8" t="str">
        <f t="shared" si="28"/>
        <v>Yes</v>
      </c>
      <c r="L343" s="9">
        <v>4</v>
      </c>
      <c r="M343" s="9">
        <v>4</v>
      </c>
      <c r="N343" s="9">
        <f t="shared" si="31"/>
        <v>4.166666666666667</v>
      </c>
      <c r="O343" s="4">
        <v>14282</v>
      </c>
      <c r="P343" s="4">
        <f t="shared" si="29"/>
        <v>17.311747650809057</v>
      </c>
      <c r="Q343" s="18">
        <f t="shared" si="30"/>
        <v>4984418</v>
      </c>
      <c r="R343" s="18">
        <f>Table2[[#This Row],[actual_price]]-Table2[[#This Row],[discounted_price]]</f>
        <v>950</v>
      </c>
      <c r="S343" s="15" t="str" cm="1">
        <f t="array" ref="S343">_xlfn.IFS(H343&lt;200,"&lt;₹200",H343&lt;=500,"₹200-₹500",H343&gt;500,"&gt;₹500")</f>
        <v>₹200-₹500</v>
      </c>
      <c r="T343" t="s">
        <v>3108</v>
      </c>
      <c r="U343" t="s">
        <v>3112</v>
      </c>
      <c r="V343" t="s">
        <v>3113</v>
      </c>
    </row>
    <row r="344" spans="1:22" x14ac:dyDescent="0.25">
      <c r="A344" t="s">
        <v>4630</v>
      </c>
      <c r="B344" t="s">
        <v>4631</v>
      </c>
      <c r="C344" t="s">
        <v>13075</v>
      </c>
      <c r="D344" t="s">
        <v>13111</v>
      </c>
      <c r="E344" t="s">
        <v>13112</v>
      </c>
      <c r="F344" t="s">
        <v>13112</v>
      </c>
      <c r="G344" t="str">
        <f t="shared" si="27"/>
        <v>SmartWatches</v>
      </c>
      <c r="H344" s="17">
        <v>1499</v>
      </c>
      <c r="I344" s="17">
        <v>7999</v>
      </c>
      <c r="J344" s="8">
        <v>0.81</v>
      </c>
      <c r="K344" s="8" t="str">
        <f t="shared" si="28"/>
        <v>Yes</v>
      </c>
      <c r="L344" s="9">
        <v>4.2</v>
      </c>
      <c r="M344" s="9">
        <v>4</v>
      </c>
      <c r="N344" s="9">
        <f t="shared" si="31"/>
        <v>3.9581395348837205</v>
      </c>
      <c r="O344" s="4">
        <v>22638</v>
      </c>
      <c r="P344" s="4">
        <f t="shared" si="29"/>
        <v>17.237132608337092</v>
      </c>
      <c r="Q344" s="18">
        <f t="shared" si="30"/>
        <v>33934362</v>
      </c>
      <c r="R344" s="18">
        <f>Table2[[#This Row],[actual_price]]-Table2[[#This Row],[discounted_price]]</f>
        <v>6500</v>
      </c>
      <c r="S344" s="15" t="str" cm="1">
        <f t="array" ref="S344">_xlfn.IFS(H344&lt;200,"&lt;₹200",H344&lt;=500,"₹200-₹500",H344&gt;500,"&gt;₹500")</f>
        <v>&gt;₹500</v>
      </c>
      <c r="T344" t="s">
        <v>4632</v>
      </c>
      <c r="U344" t="s">
        <v>3187</v>
      </c>
      <c r="V344" t="s">
        <v>3188</v>
      </c>
    </row>
    <row r="345" spans="1:22" x14ac:dyDescent="0.25">
      <c r="A345" t="s">
        <v>9180</v>
      </c>
      <c r="B345" t="s">
        <v>9181</v>
      </c>
      <c r="C345" t="s">
        <v>13156</v>
      </c>
      <c r="D345" t="s">
        <v>13250</v>
      </c>
      <c r="E345" t="s">
        <v>13263</v>
      </c>
      <c r="F345" t="s">
        <v>13265</v>
      </c>
      <c r="G345" t="str">
        <f t="shared" si="27"/>
        <v>StorageWaterHeaters</v>
      </c>
      <c r="H345" s="17">
        <v>6199</v>
      </c>
      <c r="I345" s="17">
        <v>10400</v>
      </c>
      <c r="J345" s="8">
        <v>0.4</v>
      </c>
      <c r="K345" s="8" t="str">
        <f t="shared" si="28"/>
        <v>No</v>
      </c>
      <c r="L345" s="9">
        <v>4.0999999999999996</v>
      </c>
      <c r="M345" s="9">
        <v>4</v>
      </c>
      <c r="N345" s="9">
        <f t="shared" si="31"/>
        <v>4.1416666666666666</v>
      </c>
      <c r="O345" s="4">
        <v>14391</v>
      </c>
      <c r="P345" s="4">
        <f t="shared" si="29"/>
        <v>17.221551764314459</v>
      </c>
      <c r="Q345" s="18">
        <f t="shared" si="30"/>
        <v>89209809</v>
      </c>
      <c r="R345" s="18">
        <f>Table2[[#This Row],[actual_price]]-Table2[[#This Row],[discounted_price]]</f>
        <v>4201</v>
      </c>
      <c r="S345" s="15" t="str" cm="1">
        <f t="array" ref="S345">_xlfn.IFS(H345&lt;200,"&lt;₹200",H345&lt;=500,"₹200-₹500",H345&gt;500,"&gt;₹500")</f>
        <v>&gt;₹500</v>
      </c>
      <c r="T345" t="s">
        <v>9182</v>
      </c>
      <c r="U345" t="s">
        <v>9186</v>
      </c>
      <c r="V345" t="s">
        <v>9187</v>
      </c>
    </row>
    <row r="346" spans="1:22" x14ac:dyDescent="0.25">
      <c r="A346" t="s">
        <v>11546</v>
      </c>
      <c r="B346" t="s">
        <v>11547</v>
      </c>
      <c r="C346" t="s">
        <v>13156</v>
      </c>
      <c r="D346" t="s">
        <v>13247</v>
      </c>
      <c r="E346" t="s">
        <v>13254</v>
      </c>
      <c r="F346" t="s">
        <v>13255</v>
      </c>
      <c r="G346" t="str">
        <f t="shared" si="27"/>
        <v>Irons,Steamers&amp;Accessories</v>
      </c>
      <c r="H346" s="17">
        <v>559</v>
      </c>
      <c r="I346" s="17">
        <v>1010</v>
      </c>
      <c r="J346" s="8">
        <v>0.45</v>
      </c>
      <c r="K346" s="8" t="str">
        <f t="shared" si="28"/>
        <v>No</v>
      </c>
      <c r="L346" s="9">
        <v>4.0999999999999996</v>
      </c>
      <c r="M346" s="9">
        <v>4</v>
      </c>
      <c r="N346" s="9">
        <f>AVERAGEIF(F346:F1696,F346,L346:L1696)</f>
        <v>4.0622641509433954</v>
      </c>
      <c r="O346" s="4">
        <v>17325</v>
      </c>
      <c r="P346" s="4">
        <f t="shared" si="29"/>
        <v>17.218712191633223</v>
      </c>
      <c r="Q346" s="18">
        <f t="shared" si="30"/>
        <v>9684675</v>
      </c>
      <c r="R346" s="18">
        <f>Table2[[#This Row],[actual_price]]-Table2[[#This Row],[discounted_price]]</f>
        <v>451</v>
      </c>
      <c r="S346" s="15" t="str" cm="1">
        <f t="array" ref="S346">_xlfn.IFS(H346&lt;200,"&lt;₹200",H346&lt;=500,"₹200-₹500",H346&gt;500,"&gt;₹500")</f>
        <v>&gt;₹500</v>
      </c>
      <c r="T346" t="s">
        <v>11548</v>
      </c>
      <c r="U346" t="s">
        <v>11552</v>
      </c>
      <c r="V346" t="s">
        <v>11553</v>
      </c>
    </row>
    <row r="347" spans="1:22" x14ac:dyDescent="0.25">
      <c r="A347" t="s">
        <v>4266</v>
      </c>
      <c r="B347" t="s">
        <v>4267</v>
      </c>
      <c r="C347" t="s">
        <v>13075</v>
      </c>
      <c r="D347" t="s">
        <v>13111</v>
      </c>
      <c r="E347" t="s">
        <v>13112</v>
      </c>
      <c r="F347" t="s">
        <v>13112</v>
      </c>
      <c r="G347" t="str">
        <f t="shared" si="27"/>
        <v>SmartWatches</v>
      </c>
      <c r="H347" s="17">
        <v>1499</v>
      </c>
      <c r="I347" s="17">
        <v>9999</v>
      </c>
      <c r="J347" s="8">
        <v>0.85</v>
      </c>
      <c r="K347" s="8" t="str">
        <f t="shared" si="28"/>
        <v>Yes</v>
      </c>
      <c r="L347" s="9">
        <v>4.2</v>
      </c>
      <c r="M347" s="9">
        <v>4</v>
      </c>
      <c r="N347" s="9">
        <f t="shared" ref="N347:N355" si="32">AVERAGEIF(F347:F1696,F347,L347:L1696)</f>
        <v>3.9523809523809517</v>
      </c>
      <c r="O347" s="4">
        <v>22638</v>
      </c>
      <c r="P347" s="4">
        <f t="shared" si="29"/>
        <v>17.212054803635798</v>
      </c>
      <c r="Q347" s="18">
        <f t="shared" si="30"/>
        <v>33934362</v>
      </c>
      <c r="R347" s="18">
        <f>Table2[[#This Row],[actual_price]]-Table2[[#This Row],[discounted_price]]</f>
        <v>8500</v>
      </c>
      <c r="S347" s="15" t="str" cm="1">
        <f t="array" ref="S347">_xlfn.IFS(H347&lt;200,"&lt;₹200",H347&lt;=500,"₹200-₹500",H347&gt;500,"&gt;₹500")</f>
        <v>&gt;₹500</v>
      </c>
      <c r="T347" t="s">
        <v>4268</v>
      </c>
      <c r="U347" t="s">
        <v>3187</v>
      </c>
      <c r="V347" t="s">
        <v>3188</v>
      </c>
    </row>
    <row r="348" spans="1:22" x14ac:dyDescent="0.25">
      <c r="A348" t="s">
        <v>10164</v>
      </c>
      <c r="B348" t="s">
        <v>10165</v>
      </c>
      <c r="C348" t="s">
        <v>13156</v>
      </c>
      <c r="D348" t="s">
        <v>13247</v>
      </c>
      <c r="E348" t="s">
        <v>13248</v>
      </c>
      <c r="F348" t="s">
        <v>13281</v>
      </c>
      <c r="G348" t="str">
        <f t="shared" si="27"/>
        <v>Pop-upToasters</v>
      </c>
      <c r="H348" s="17">
        <v>1499</v>
      </c>
      <c r="I348" s="17">
        <v>1499</v>
      </c>
      <c r="J348" s="8">
        <v>0</v>
      </c>
      <c r="K348" s="8" t="str">
        <f t="shared" si="28"/>
        <v>No</v>
      </c>
      <c r="L348" s="9">
        <v>4.3</v>
      </c>
      <c r="M348" s="9">
        <v>4</v>
      </c>
      <c r="N348" s="9">
        <f t="shared" si="32"/>
        <v>4.333333333333333</v>
      </c>
      <c r="O348" s="4">
        <v>9331</v>
      </c>
      <c r="P348" s="4">
        <f t="shared" si="29"/>
        <v>17.203223830527431</v>
      </c>
      <c r="Q348" s="18">
        <f t="shared" si="30"/>
        <v>13987169</v>
      </c>
      <c r="R348" s="18">
        <f>Table2[[#This Row],[actual_price]]-Table2[[#This Row],[discounted_price]]</f>
        <v>0</v>
      </c>
      <c r="S348" s="15" t="str" cm="1">
        <f t="array" ref="S348">_xlfn.IFS(H348&lt;200,"&lt;₹200",H348&lt;=500,"₹200-₹500",H348&gt;500,"&gt;₹500")</f>
        <v>&gt;₹500</v>
      </c>
      <c r="T348" t="s">
        <v>10166</v>
      </c>
      <c r="U348" t="s">
        <v>10170</v>
      </c>
      <c r="V348" t="s">
        <v>10171</v>
      </c>
    </row>
    <row r="349" spans="1:22" x14ac:dyDescent="0.25">
      <c r="A349" t="s">
        <v>2034</v>
      </c>
      <c r="B349" t="s">
        <v>2035</v>
      </c>
      <c r="C349" t="s">
        <v>13084</v>
      </c>
      <c r="D349" t="s">
        <v>13085</v>
      </c>
      <c r="E349" t="s">
        <v>13086</v>
      </c>
      <c r="F349" t="s">
        <v>13087</v>
      </c>
      <c r="G349" t="str">
        <f t="shared" si="27"/>
        <v>Cables</v>
      </c>
      <c r="H349" s="17">
        <v>159</v>
      </c>
      <c r="I349" s="17">
        <v>595</v>
      </c>
      <c r="J349" s="8">
        <v>0.73</v>
      </c>
      <c r="K349" s="8" t="str">
        <f t="shared" si="28"/>
        <v>Yes</v>
      </c>
      <c r="L349" s="9">
        <v>4.3</v>
      </c>
      <c r="M349" s="9">
        <v>4</v>
      </c>
      <c r="N349" s="9">
        <f t="shared" si="32"/>
        <v>4.1416666666666675</v>
      </c>
      <c r="O349" s="4">
        <v>14184</v>
      </c>
      <c r="P349" s="4">
        <f t="shared" si="29"/>
        <v>17.195493183712838</v>
      </c>
      <c r="Q349" s="18">
        <f t="shared" si="30"/>
        <v>2255256</v>
      </c>
      <c r="R349" s="18">
        <f>Table2[[#This Row],[actual_price]]-Table2[[#This Row],[discounted_price]]</f>
        <v>436</v>
      </c>
      <c r="S349" s="15" t="str" cm="1">
        <f t="array" ref="S349">_xlfn.IFS(H349&lt;200,"&lt;₹200",H349&lt;=500,"₹200-₹500",H349&gt;500,"&gt;₹500")</f>
        <v>&lt;₹200</v>
      </c>
      <c r="T349" t="s">
        <v>2036</v>
      </c>
      <c r="U349" t="s">
        <v>2040</v>
      </c>
      <c r="V349" t="s">
        <v>2041</v>
      </c>
    </row>
    <row r="350" spans="1:22" x14ac:dyDescent="0.25">
      <c r="A350" t="s">
        <v>6752</v>
      </c>
      <c r="B350" t="s">
        <v>6753</v>
      </c>
      <c r="C350" t="s">
        <v>13084</v>
      </c>
      <c r="D350" t="s">
        <v>13085</v>
      </c>
      <c r="E350" t="s">
        <v>13136</v>
      </c>
      <c r="F350" t="s">
        <v>13144</v>
      </c>
      <c r="G350" t="str">
        <f t="shared" si="27"/>
        <v>Lapdesks</v>
      </c>
      <c r="H350" s="17">
        <v>1889</v>
      </c>
      <c r="I350" s="17">
        <v>2699</v>
      </c>
      <c r="J350" s="8">
        <v>0.3</v>
      </c>
      <c r="K350" s="8" t="str">
        <f t="shared" si="28"/>
        <v>No</v>
      </c>
      <c r="L350" s="9">
        <v>4.3</v>
      </c>
      <c r="M350" s="9">
        <v>4</v>
      </c>
      <c r="N350" s="9">
        <f t="shared" si="32"/>
        <v>4.0545454545454538</v>
      </c>
      <c r="O350" s="4">
        <v>17394</v>
      </c>
      <c r="P350" s="4">
        <f t="shared" si="29"/>
        <v>17.192993610502626</v>
      </c>
      <c r="Q350" s="18">
        <f t="shared" si="30"/>
        <v>32857266</v>
      </c>
      <c r="R350" s="18">
        <f>Table2[[#This Row],[actual_price]]-Table2[[#This Row],[discounted_price]]</f>
        <v>810</v>
      </c>
      <c r="S350" s="15" t="str" cm="1">
        <f t="array" ref="S350">_xlfn.IFS(H350&lt;200,"&lt;₹200",H350&lt;=500,"₹200-₹500",H350&gt;500,"&gt;₹500")</f>
        <v>&gt;₹500</v>
      </c>
      <c r="T350" t="s">
        <v>6754</v>
      </c>
      <c r="U350" t="s">
        <v>6758</v>
      </c>
      <c r="V350" t="s">
        <v>6759</v>
      </c>
    </row>
    <row r="351" spans="1:22" x14ac:dyDescent="0.25">
      <c r="A351" t="s">
        <v>3181</v>
      </c>
      <c r="B351" t="s">
        <v>3182</v>
      </c>
      <c r="C351" t="s">
        <v>13075</v>
      </c>
      <c r="D351" t="s">
        <v>13111</v>
      </c>
      <c r="E351" t="s">
        <v>13112</v>
      </c>
      <c r="F351" t="s">
        <v>13112</v>
      </c>
      <c r="G351" t="str">
        <f t="shared" si="27"/>
        <v>SmartWatches</v>
      </c>
      <c r="H351" s="17">
        <v>1499</v>
      </c>
      <c r="I351" s="17">
        <v>7999</v>
      </c>
      <c r="J351" s="8">
        <v>0.81</v>
      </c>
      <c r="K351" s="8" t="str">
        <f t="shared" si="28"/>
        <v>Yes</v>
      </c>
      <c r="L351" s="9">
        <v>4.2</v>
      </c>
      <c r="M351" s="9">
        <v>4</v>
      </c>
      <c r="N351" s="9">
        <f t="shared" si="32"/>
        <v>3.9463414634146337</v>
      </c>
      <c r="O351" s="4">
        <v>22636</v>
      </c>
      <c r="P351" s="4">
        <f t="shared" si="29"/>
        <v>17.185602275686861</v>
      </c>
      <c r="Q351" s="18">
        <f t="shared" si="30"/>
        <v>33931364</v>
      </c>
      <c r="R351" s="18">
        <f>Table2[[#This Row],[actual_price]]-Table2[[#This Row],[discounted_price]]</f>
        <v>6500</v>
      </c>
      <c r="S351" s="15" t="str" cm="1">
        <f t="array" ref="S351">_xlfn.IFS(H351&lt;200,"&lt;₹200",H351&lt;=500,"₹200-₹500",H351&gt;500,"&gt;₹500")</f>
        <v>&gt;₹500</v>
      </c>
      <c r="T351" t="s">
        <v>3183</v>
      </c>
      <c r="U351" t="s">
        <v>3187</v>
      </c>
      <c r="V351" t="s">
        <v>3188</v>
      </c>
    </row>
    <row r="352" spans="1:22" x14ac:dyDescent="0.25">
      <c r="A352" t="s">
        <v>5345</v>
      </c>
      <c r="B352" t="s">
        <v>5346</v>
      </c>
      <c r="C352" t="s">
        <v>13156</v>
      </c>
      <c r="D352" t="s">
        <v>13157</v>
      </c>
      <c r="E352" t="s">
        <v>13174</v>
      </c>
      <c r="F352" t="s">
        <v>13175</v>
      </c>
      <c r="G352" t="str">
        <f t="shared" si="27"/>
        <v>Paints</v>
      </c>
      <c r="H352" s="17">
        <v>191</v>
      </c>
      <c r="I352" s="17">
        <v>225</v>
      </c>
      <c r="J352" s="8">
        <v>0.15</v>
      </c>
      <c r="K352" s="8" t="str">
        <f t="shared" si="28"/>
        <v>No</v>
      </c>
      <c r="L352" s="9">
        <v>4.4000000000000004</v>
      </c>
      <c r="M352" s="9">
        <v>4</v>
      </c>
      <c r="N352" s="9">
        <f t="shared" si="32"/>
        <v>4.45</v>
      </c>
      <c r="O352" s="4">
        <v>7203</v>
      </c>
      <c r="P352" s="4">
        <f t="shared" si="29"/>
        <v>17.166202983456358</v>
      </c>
      <c r="Q352" s="18">
        <f t="shared" si="30"/>
        <v>1375773</v>
      </c>
      <c r="R352" s="18">
        <f>Table2[[#This Row],[actual_price]]-Table2[[#This Row],[discounted_price]]</f>
        <v>34</v>
      </c>
      <c r="S352" s="15" t="str" cm="1">
        <f t="array" ref="S352">_xlfn.IFS(H352&lt;200,"&lt;₹200",H352&lt;=500,"₹200-₹500",H352&gt;500,"&gt;₹500")</f>
        <v>&lt;₹200</v>
      </c>
      <c r="T352" t="s">
        <v>5348</v>
      </c>
      <c r="U352" t="s">
        <v>5352</v>
      </c>
      <c r="V352" t="s">
        <v>5353</v>
      </c>
    </row>
    <row r="353" spans="1:22" x14ac:dyDescent="0.25">
      <c r="A353" t="s">
        <v>3343</v>
      </c>
      <c r="B353" t="s">
        <v>3344</v>
      </c>
      <c r="C353" t="s">
        <v>13075</v>
      </c>
      <c r="D353" t="s">
        <v>13113</v>
      </c>
      <c r="E353" t="s">
        <v>13114</v>
      </c>
      <c r="F353" t="s">
        <v>13127</v>
      </c>
      <c r="G353" t="str">
        <f t="shared" si="27"/>
        <v>Photo&amp;VideoAccessories</v>
      </c>
      <c r="H353" s="17">
        <v>539</v>
      </c>
      <c r="I353" s="17">
        <v>1599</v>
      </c>
      <c r="J353" s="8">
        <v>0.66</v>
      </c>
      <c r="K353" s="8" t="str">
        <f t="shared" si="28"/>
        <v>Yes</v>
      </c>
      <c r="L353" s="9">
        <v>3.8</v>
      </c>
      <c r="M353" s="9">
        <v>4</v>
      </c>
      <c r="N353" s="9">
        <f t="shared" si="32"/>
        <v>4.1333333333333329</v>
      </c>
      <c r="O353" s="4">
        <v>14648</v>
      </c>
      <c r="P353" s="4">
        <f t="shared" si="29"/>
        <v>17.218672979882314</v>
      </c>
      <c r="Q353" s="18">
        <f t="shared" si="30"/>
        <v>7895272</v>
      </c>
      <c r="R353" s="18">
        <f>Table2[[#This Row],[actual_price]]-Table2[[#This Row],[discounted_price]]</f>
        <v>1060</v>
      </c>
      <c r="S353" s="15" t="str" cm="1">
        <f t="array" ref="S353">_xlfn.IFS(H353&lt;200,"&lt;₹200",H353&lt;=500,"₹200-₹500",H353&gt;500,"&gt;₹500")</f>
        <v>&gt;₹500</v>
      </c>
      <c r="T353" t="s">
        <v>3346</v>
      </c>
      <c r="U353" t="s">
        <v>3350</v>
      </c>
      <c r="V353" t="s">
        <v>3351</v>
      </c>
    </row>
    <row r="354" spans="1:22" x14ac:dyDescent="0.25">
      <c r="A354" t="s">
        <v>897</v>
      </c>
      <c r="B354" t="s">
        <v>898</v>
      </c>
      <c r="C354" t="s">
        <v>13084</v>
      </c>
      <c r="D354" t="s">
        <v>13088</v>
      </c>
      <c r="E354" t="s">
        <v>13089</v>
      </c>
      <c r="F354" t="s">
        <v>13090</v>
      </c>
      <c r="G354" t="str">
        <f t="shared" si="27"/>
        <v>WirelessUSBAdapters</v>
      </c>
      <c r="H354" s="17">
        <v>1099</v>
      </c>
      <c r="I354" s="17">
        <v>1899</v>
      </c>
      <c r="J354" s="8">
        <v>0.42</v>
      </c>
      <c r="K354" s="8" t="str">
        <f t="shared" si="28"/>
        <v>No</v>
      </c>
      <c r="L354" s="9">
        <v>4.5</v>
      </c>
      <c r="M354" s="9">
        <v>5</v>
      </c>
      <c r="N354" s="9">
        <f t="shared" si="32"/>
        <v>3.9374999999999996</v>
      </c>
      <c r="O354" s="4">
        <v>22420</v>
      </c>
      <c r="P354" s="4">
        <f t="shared" si="29"/>
        <v>17.130703978544933</v>
      </c>
      <c r="Q354" s="18">
        <f t="shared" si="30"/>
        <v>24639580</v>
      </c>
      <c r="R354" s="18">
        <f>Table2[[#This Row],[actual_price]]-Table2[[#This Row],[discounted_price]]</f>
        <v>800</v>
      </c>
      <c r="S354" s="15" t="str" cm="1">
        <f t="array" ref="S354">_xlfn.IFS(H354&lt;200,"&lt;₹200",H354&lt;=500,"₹200-₹500",H354&gt;500,"&gt;₹500")</f>
        <v>&gt;₹500</v>
      </c>
      <c r="T354" t="s">
        <v>899</v>
      </c>
      <c r="U354" t="s">
        <v>903</v>
      </c>
      <c r="V354" t="s">
        <v>904</v>
      </c>
    </row>
    <row r="355" spans="1:22" x14ac:dyDescent="0.25">
      <c r="A355" t="s">
        <v>10184</v>
      </c>
      <c r="B355" t="s">
        <v>10185</v>
      </c>
      <c r="C355" t="s">
        <v>13156</v>
      </c>
      <c r="D355" t="s">
        <v>13247</v>
      </c>
      <c r="E355" t="s">
        <v>13287</v>
      </c>
      <c r="F355" t="s">
        <v>13297</v>
      </c>
      <c r="G355" t="str">
        <f t="shared" si="27"/>
        <v>WaterFilters&amp;Purifiers</v>
      </c>
      <c r="H355" s="17">
        <v>1699</v>
      </c>
      <c r="I355" s="17">
        <v>1900</v>
      </c>
      <c r="J355" s="8">
        <v>0.11</v>
      </c>
      <c r="K355" s="8" t="str">
        <f t="shared" si="28"/>
        <v>No</v>
      </c>
      <c r="L355" s="9">
        <v>3.6</v>
      </c>
      <c r="M355" s="9">
        <v>4</v>
      </c>
      <c r="N355" s="9">
        <f t="shared" si="32"/>
        <v>4.2444444444444436</v>
      </c>
      <c r="O355" s="4">
        <v>11456</v>
      </c>
      <c r="P355" s="4">
        <f t="shared" si="29"/>
        <v>17.228500986683535</v>
      </c>
      <c r="Q355" s="18">
        <f t="shared" si="30"/>
        <v>19463744</v>
      </c>
      <c r="R355" s="18">
        <f>Table2[[#This Row],[actual_price]]-Table2[[#This Row],[discounted_price]]</f>
        <v>201</v>
      </c>
      <c r="S355" s="15" t="str" cm="1">
        <f t="array" ref="S355">_xlfn.IFS(H355&lt;200,"&lt;₹200",H355&lt;=500,"₹200-₹500",H355&gt;500,"&gt;₹500")</f>
        <v>&gt;₹500</v>
      </c>
      <c r="T355" t="s">
        <v>10186</v>
      </c>
      <c r="U355" t="s">
        <v>10190</v>
      </c>
      <c r="V355" t="s">
        <v>10191</v>
      </c>
    </row>
    <row r="356" spans="1:22" x14ac:dyDescent="0.25">
      <c r="A356" t="s">
        <v>11235</v>
      </c>
      <c r="B356" t="s">
        <v>11236</v>
      </c>
      <c r="C356" t="s">
        <v>13156</v>
      </c>
      <c r="D356" t="s">
        <v>13250</v>
      </c>
      <c r="E356" t="s">
        <v>13277</v>
      </c>
      <c r="F356" t="s">
        <v>13278</v>
      </c>
      <c r="G356" t="str">
        <f t="shared" si="27"/>
        <v>CeilingFans</v>
      </c>
      <c r="H356" s="17">
        <v>1804</v>
      </c>
      <c r="I356" s="17">
        <v>2380</v>
      </c>
      <c r="J356" s="8">
        <v>0.24</v>
      </c>
      <c r="K356" s="8" t="str">
        <f t="shared" si="28"/>
        <v>No</v>
      </c>
      <c r="L356" s="9">
        <v>4</v>
      </c>
      <c r="M356" s="9">
        <v>4</v>
      </c>
      <c r="N356" s="9">
        <f>AVERAGEIF(F356:F1706,F356,L356:L1706)</f>
        <v>4.0888888888888886</v>
      </c>
      <c r="O356" s="4">
        <v>15382</v>
      </c>
      <c r="P356" s="4">
        <f t="shared" si="29"/>
        <v>17.120345585950851</v>
      </c>
      <c r="Q356" s="18">
        <f t="shared" si="30"/>
        <v>27749128</v>
      </c>
      <c r="R356" s="18">
        <f>Table2[[#This Row],[actual_price]]-Table2[[#This Row],[discounted_price]]</f>
        <v>576</v>
      </c>
      <c r="S356" s="15" t="str" cm="1">
        <f t="array" ref="S356">_xlfn.IFS(H356&lt;200,"&lt;₹200",H356&lt;=500,"₹200-₹500",H356&gt;500,"&gt;₹500")</f>
        <v>&gt;₹500</v>
      </c>
      <c r="T356" t="s">
        <v>11237</v>
      </c>
      <c r="U356" t="s">
        <v>11241</v>
      </c>
      <c r="V356" t="s">
        <v>11242</v>
      </c>
    </row>
    <row r="357" spans="1:22" x14ac:dyDescent="0.25">
      <c r="A357" t="s">
        <v>356</v>
      </c>
      <c r="B357" t="s">
        <v>357</v>
      </c>
      <c r="C357" t="s">
        <v>13084</v>
      </c>
      <c r="D357" t="s">
        <v>13085</v>
      </c>
      <c r="E357" t="s">
        <v>13086</v>
      </c>
      <c r="F357" t="s">
        <v>13087</v>
      </c>
      <c r="G357" t="str">
        <f t="shared" si="27"/>
        <v>Cables</v>
      </c>
      <c r="H357" s="17">
        <v>899</v>
      </c>
      <c r="I357" s="17">
        <v>1900</v>
      </c>
      <c r="J357" s="8">
        <v>0.53</v>
      </c>
      <c r="K357" s="8" t="str">
        <f t="shared" si="28"/>
        <v>Yes</v>
      </c>
      <c r="L357" s="9">
        <v>4.4000000000000004</v>
      </c>
      <c r="M357" s="9">
        <v>4</v>
      </c>
      <c r="N357" s="9">
        <f t="shared" ref="N357:N384" si="33">AVERAGEIF(F357:F1706,F357,L357:L1706)</f>
        <v>4.140559440559441</v>
      </c>
      <c r="O357" s="4">
        <v>13552</v>
      </c>
      <c r="P357" s="4">
        <f t="shared" si="29"/>
        <v>17.108938342893094</v>
      </c>
      <c r="Q357" s="18">
        <f t="shared" si="30"/>
        <v>12183248</v>
      </c>
      <c r="R357" s="18">
        <f>Table2[[#This Row],[actual_price]]-Table2[[#This Row],[discounted_price]]</f>
        <v>1001</v>
      </c>
      <c r="S357" s="15" t="str" cm="1">
        <f t="array" ref="S357">_xlfn.IFS(H357&lt;200,"&lt;₹200",H357&lt;=500,"₹200-₹500",H357&gt;500,"&gt;₹500")</f>
        <v>&gt;₹500</v>
      </c>
      <c r="T357" t="s">
        <v>358</v>
      </c>
      <c r="U357" t="s">
        <v>362</v>
      </c>
      <c r="V357" t="s">
        <v>363</v>
      </c>
    </row>
    <row r="358" spans="1:22" x14ac:dyDescent="0.25">
      <c r="A358" t="s">
        <v>193</v>
      </c>
      <c r="B358" t="s">
        <v>194</v>
      </c>
      <c r="C358" t="s">
        <v>13075</v>
      </c>
      <c r="D358" t="s">
        <v>13091</v>
      </c>
      <c r="E358" t="s">
        <v>13093</v>
      </c>
      <c r="F358" t="s">
        <v>13094</v>
      </c>
      <c r="G358" t="str">
        <f t="shared" si="27"/>
        <v>SmartTelevisions</v>
      </c>
      <c r="H358" s="17">
        <v>13490</v>
      </c>
      <c r="I358" s="17">
        <v>21990</v>
      </c>
      <c r="J358" s="8">
        <v>0.39</v>
      </c>
      <c r="K358" s="8" t="str">
        <f t="shared" si="28"/>
        <v>No</v>
      </c>
      <c r="L358" s="9">
        <v>4.3</v>
      </c>
      <c r="M358" s="9">
        <v>4</v>
      </c>
      <c r="N358" s="9">
        <f t="shared" si="33"/>
        <v>4.1953488372093029</v>
      </c>
      <c r="O358" s="4">
        <v>11976</v>
      </c>
      <c r="P358" s="4">
        <f t="shared" si="29"/>
        <v>17.110092747436894</v>
      </c>
      <c r="Q358" s="18">
        <f t="shared" si="30"/>
        <v>161556240</v>
      </c>
      <c r="R358" s="18">
        <f>Table2[[#This Row],[actual_price]]-Table2[[#This Row],[discounted_price]]</f>
        <v>8500</v>
      </c>
      <c r="S358" s="15" t="str" cm="1">
        <f t="array" ref="S358">_xlfn.IFS(H358&lt;200,"&lt;₹200",H358&lt;=500,"₹200-₹500",H358&gt;500,"&gt;₹500")</f>
        <v>&gt;₹500</v>
      </c>
      <c r="T358" t="s">
        <v>195</v>
      </c>
      <c r="U358" t="s">
        <v>199</v>
      </c>
      <c r="V358" t="s">
        <v>200</v>
      </c>
    </row>
    <row r="359" spans="1:22" x14ac:dyDescent="0.25">
      <c r="A359" t="s">
        <v>1626</v>
      </c>
      <c r="B359" t="s">
        <v>1627</v>
      </c>
      <c r="C359" t="s">
        <v>13084</v>
      </c>
      <c r="D359" t="s">
        <v>13085</v>
      </c>
      <c r="E359" t="s">
        <v>13086</v>
      </c>
      <c r="F359" t="s">
        <v>13087</v>
      </c>
      <c r="G359" t="str">
        <f t="shared" si="27"/>
        <v>Cables</v>
      </c>
      <c r="H359" s="17">
        <v>949</v>
      </c>
      <c r="I359" s="17">
        <v>1999</v>
      </c>
      <c r="J359" s="8">
        <v>0.53</v>
      </c>
      <c r="K359" s="8" t="str">
        <f t="shared" si="28"/>
        <v>Yes</v>
      </c>
      <c r="L359" s="9">
        <v>4.4000000000000004</v>
      </c>
      <c r="M359" s="9">
        <v>4</v>
      </c>
      <c r="N359" s="9">
        <f t="shared" si="33"/>
        <v>4.1387323943661976</v>
      </c>
      <c r="O359" s="4">
        <v>13552</v>
      </c>
      <c r="P359" s="4">
        <f t="shared" si="29"/>
        <v>17.101388923275149</v>
      </c>
      <c r="Q359" s="18">
        <f t="shared" si="30"/>
        <v>12860848</v>
      </c>
      <c r="R359" s="18">
        <f>Table2[[#This Row],[actual_price]]-Table2[[#This Row],[discounted_price]]</f>
        <v>1050</v>
      </c>
      <c r="S359" s="15" t="str" cm="1">
        <f t="array" ref="S359">_xlfn.IFS(H359&lt;200,"&lt;₹200",H359&lt;=500,"₹200-₹500",H359&gt;500,"&gt;₹500")</f>
        <v>&gt;₹500</v>
      </c>
      <c r="T359" t="s">
        <v>1628</v>
      </c>
      <c r="U359" t="s">
        <v>362</v>
      </c>
      <c r="V359" t="s">
        <v>363</v>
      </c>
    </row>
    <row r="360" spans="1:22" x14ac:dyDescent="0.25">
      <c r="A360" t="s">
        <v>4132</v>
      </c>
      <c r="B360" t="s">
        <v>4133</v>
      </c>
      <c r="C360" t="s">
        <v>13075</v>
      </c>
      <c r="D360" t="s">
        <v>13111</v>
      </c>
      <c r="E360" t="s">
        <v>13112</v>
      </c>
      <c r="F360" t="s">
        <v>13112</v>
      </c>
      <c r="G360" t="str">
        <f t="shared" si="27"/>
        <v>SmartWatches</v>
      </c>
      <c r="H360" s="17">
        <v>1499</v>
      </c>
      <c r="I360" s="17">
        <v>6990</v>
      </c>
      <c r="J360" s="8">
        <v>0.79</v>
      </c>
      <c r="K360" s="8" t="str">
        <f t="shared" si="28"/>
        <v>Yes</v>
      </c>
      <c r="L360" s="9">
        <v>3.9</v>
      </c>
      <c r="M360" s="9">
        <v>4</v>
      </c>
      <c r="N360" s="9">
        <f t="shared" si="33"/>
        <v>3.9400000000000004</v>
      </c>
      <c r="O360" s="4">
        <v>21796</v>
      </c>
      <c r="P360" s="4">
        <f t="shared" si="29"/>
        <v>17.093283093333273</v>
      </c>
      <c r="Q360" s="18">
        <f t="shared" si="30"/>
        <v>32672204</v>
      </c>
      <c r="R360" s="18">
        <f>Table2[[#This Row],[actual_price]]-Table2[[#This Row],[discounted_price]]</f>
        <v>5491</v>
      </c>
      <c r="S360" s="15" t="str" cm="1">
        <f t="array" ref="S360">_xlfn.IFS(H360&lt;200,"&lt;₹200",H360&lt;=500,"₹200-₹500",H360&gt;500,"&gt;₹500")</f>
        <v>&gt;₹500</v>
      </c>
      <c r="T360" t="s">
        <v>3056</v>
      </c>
      <c r="U360" t="s">
        <v>3060</v>
      </c>
      <c r="V360" t="s">
        <v>3061</v>
      </c>
    </row>
    <row r="361" spans="1:22" x14ac:dyDescent="0.25">
      <c r="A361" t="s">
        <v>3054</v>
      </c>
      <c r="B361" t="s">
        <v>3055</v>
      </c>
      <c r="C361" t="s">
        <v>13075</v>
      </c>
      <c r="D361" t="s">
        <v>13111</v>
      </c>
      <c r="E361" t="s">
        <v>13112</v>
      </c>
      <c r="F361" t="s">
        <v>13112</v>
      </c>
      <c r="G361" t="str">
        <f t="shared" si="27"/>
        <v>SmartWatches</v>
      </c>
      <c r="H361" s="17">
        <v>1499</v>
      </c>
      <c r="I361" s="17">
        <v>6990</v>
      </c>
      <c r="J361" s="8">
        <v>0.79</v>
      </c>
      <c r="K361" s="8" t="str">
        <f t="shared" si="28"/>
        <v>Yes</v>
      </c>
      <c r="L361" s="9">
        <v>3.9</v>
      </c>
      <c r="M361" s="9">
        <v>4</v>
      </c>
      <c r="N361" s="9">
        <f t="shared" si="33"/>
        <v>3.9410256410256417</v>
      </c>
      <c r="O361" s="4">
        <v>21796</v>
      </c>
      <c r="P361" s="4">
        <f t="shared" si="29"/>
        <v>17.097732730999116</v>
      </c>
      <c r="Q361" s="18">
        <f t="shared" si="30"/>
        <v>32672204</v>
      </c>
      <c r="R361" s="18">
        <f>Table2[[#This Row],[actual_price]]-Table2[[#This Row],[discounted_price]]</f>
        <v>5491</v>
      </c>
      <c r="S361" s="15" t="str" cm="1">
        <f t="array" ref="S361">_xlfn.IFS(H361&lt;200,"&lt;₹200",H361&lt;=500,"₹200-₹500",H361&gt;500,"&gt;₹500")</f>
        <v>&gt;₹500</v>
      </c>
      <c r="T361" t="s">
        <v>3056</v>
      </c>
      <c r="U361" t="s">
        <v>3060</v>
      </c>
      <c r="V361" t="s">
        <v>3061</v>
      </c>
    </row>
    <row r="362" spans="1:22" x14ac:dyDescent="0.25">
      <c r="A362" t="s">
        <v>1651</v>
      </c>
      <c r="B362" t="s">
        <v>1652</v>
      </c>
      <c r="C362" t="s">
        <v>13084</v>
      </c>
      <c r="D362" t="s">
        <v>13085</v>
      </c>
      <c r="E362" t="s">
        <v>13086</v>
      </c>
      <c r="F362" t="s">
        <v>13087</v>
      </c>
      <c r="G362" t="str">
        <f t="shared" si="27"/>
        <v>Cables</v>
      </c>
      <c r="H362" s="17">
        <v>949</v>
      </c>
      <c r="I362" s="17">
        <v>1999</v>
      </c>
      <c r="J362" s="8">
        <v>0.53</v>
      </c>
      <c r="K362" s="8" t="str">
        <f t="shared" si="28"/>
        <v>Yes</v>
      </c>
      <c r="L362" s="9">
        <v>4.4000000000000004</v>
      </c>
      <c r="M362" s="9">
        <v>4</v>
      </c>
      <c r="N362" s="9">
        <f t="shared" si="33"/>
        <v>4.1368794326241138</v>
      </c>
      <c r="O362" s="4">
        <v>13552</v>
      </c>
      <c r="P362" s="4">
        <f t="shared" si="29"/>
        <v>17.093732419690994</v>
      </c>
      <c r="Q362" s="18">
        <f t="shared" si="30"/>
        <v>12860848</v>
      </c>
      <c r="R362" s="18">
        <f>Table2[[#This Row],[actual_price]]-Table2[[#This Row],[discounted_price]]</f>
        <v>1050</v>
      </c>
      <c r="S362" s="15" t="str" cm="1">
        <f t="array" ref="S362">_xlfn.IFS(H362&lt;200,"&lt;₹200",H362&lt;=500,"₹200-₹500",H362&gt;500,"&gt;₹500")</f>
        <v>&gt;₹500</v>
      </c>
      <c r="T362" t="s">
        <v>1653</v>
      </c>
      <c r="U362" t="s">
        <v>362</v>
      </c>
      <c r="V362" t="s">
        <v>363</v>
      </c>
    </row>
    <row r="363" spans="1:22" x14ac:dyDescent="0.25">
      <c r="A363" t="s">
        <v>9160</v>
      </c>
      <c r="B363" t="s">
        <v>9161</v>
      </c>
      <c r="C363" t="s">
        <v>13156</v>
      </c>
      <c r="D363" t="s">
        <v>13247</v>
      </c>
      <c r="E363" t="s">
        <v>13254</v>
      </c>
      <c r="F363" t="s">
        <v>13255</v>
      </c>
      <c r="G363" t="str">
        <f t="shared" si="27"/>
        <v>Irons,Steamers&amp;Accessories</v>
      </c>
      <c r="H363" s="17">
        <v>599</v>
      </c>
      <c r="I363" s="17">
        <v>990</v>
      </c>
      <c r="J363" s="8">
        <v>0.39</v>
      </c>
      <c r="K363" s="8" t="str">
        <f t="shared" si="28"/>
        <v>No</v>
      </c>
      <c r="L363" s="9">
        <v>3.9</v>
      </c>
      <c r="M363" s="9">
        <v>4</v>
      </c>
      <c r="N363" s="9">
        <f t="shared" si="33"/>
        <v>4.0615384615384604</v>
      </c>
      <c r="O363" s="4">
        <v>16166</v>
      </c>
      <c r="P363" s="4">
        <f t="shared" si="29"/>
        <v>17.093510334082175</v>
      </c>
      <c r="Q363" s="18">
        <f t="shared" si="30"/>
        <v>9683434</v>
      </c>
      <c r="R363" s="18">
        <f>Table2[[#This Row],[actual_price]]-Table2[[#This Row],[discounted_price]]</f>
        <v>391</v>
      </c>
      <c r="S363" s="15" t="str" cm="1">
        <f t="array" ref="S363">_xlfn.IFS(H363&lt;200,"&lt;₹200",H363&lt;=500,"₹200-₹500",H363&gt;500,"&gt;₹500")</f>
        <v>&gt;₹500</v>
      </c>
      <c r="T363" t="s">
        <v>9162</v>
      </c>
      <c r="U363" t="s">
        <v>9166</v>
      </c>
      <c r="V363" t="s">
        <v>9167</v>
      </c>
    </row>
    <row r="364" spans="1:22" x14ac:dyDescent="0.25">
      <c r="A364" t="s">
        <v>3847</v>
      </c>
      <c r="B364" t="s">
        <v>3848</v>
      </c>
      <c r="C364" t="s">
        <v>13075</v>
      </c>
      <c r="D364" t="s">
        <v>13111</v>
      </c>
      <c r="E364" t="s">
        <v>13112</v>
      </c>
      <c r="F364" t="s">
        <v>13112</v>
      </c>
      <c r="G364" t="str">
        <f t="shared" si="27"/>
        <v>SmartWatches</v>
      </c>
      <c r="H364" s="17">
        <v>1499</v>
      </c>
      <c r="I364" s="17">
        <v>6990</v>
      </c>
      <c r="J364" s="8">
        <v>0.79</v>
      </c>
      <c r="K364" s="8" t="str">
        <f t="shared" si="28"/>
        <v>Yes</v>
      </c>
      <c r="L364" s="9">
        <v>3.9</v>
      </c>
      <c r="M364" s="9">
        <v>4</v>
      </c>
      <c r="N364" s="9">
        <f t="shared" si="33"/>
        <v>3.9421052631578952</v>
      </c>
      <c r="O364" s="4">
        <v>21796</v>
      </c>
      <c r="P364" s="4">
        <f t="shared" si="29"/>
        <v>17.102416560121053</v>
      </c>
      <c r="Q364" s="18">
        <f t="shared" si="30"/>
        <v>32672204</v>
      </c>
      <c r="R364" s="18">
        <f>Table2[[#This Row],[actual_price]]-Table2[[#This Row],[discounted_price]]</f>
        <v>5491</v>
      </c>
      <c r="S364" s="15" t="str" cm="1">
        <f t="array" ref="S364">_xlfn.IFS(H364&lt;200,"&lt;₹200",H364&lt;=500,"₹200-₹500",H364&gt;500,"&gt;₹500")</f>
        <v>&gt;₹500</v>
      </c>
      <c r="T364" t="s">
        <v>3056</v>
      </c>
      <c r="U364" t="s">
        <v>3060</v>
      </c>
      <c r="V364" t="s">
        <v>3061</v>
      </c>
    </row>
    <row r="365" spans="1:22" x14ac:dyDescent="0.25">
      <c r="A365" t="s">
        <v>4102</v>
      </c>
      <c r="B365" t="s">
        <v>4103</v>
      </c>
      <c r="C365" t="s">
        <v>13075</v>
      </c>
      <c r="D365" t="s">
        <v>13113</v>
      </c>
      <c r="E365" t="s">
        <v>13114</v>
      </c>
      <c r="F365" t="s">
        <v>13125</v>
      </c>
      <c r="G365" t="str">
        <f t="shared" si="27"/>
        <v>AutomobileAccessories</v>
      </c>
      <c r="H365" s="17">
        <v>599</v>
      </c>
      <c r="I365" s="17">
        <v>999</v>
      </c>
      <c r="J365" s="8">
        <v>0.4</v>
      </c>
      <c r="K365" s="8" t="str">
        <f t="shared" si="28"/>
        <v>No</v>
      </c>
      <c r="L365" s="9">
        <v>4</v>
      </c>
      <c r="M365" s="9">
        <v>4</v>
      </c>
      <c r="N365" s="9">
        <f t="shared" si="33"/>
        <v>4</v>
      </c>
      <c r="O365" s="4">
        <v>18654</v>
      </c>
      <c r="P365" s="4">
        <f t="shared" si="29"/>
        <v>17.083181013507392</v>
      </c>
      <c r="Q365" s="18">
        <f t="shared" si="30"/>
        <v>11173746</v>
      </c>
      <c r="R365" s="18">
        <f>Table2[[#This Row],[actual_price]]-Table2[[#This Row],[discounted_price]]</f>
        <v>400</v>
      </c>
      <c r="S365" s="15" t="str" cm="1">
        <f t="array" ref="S365">_xlfn.IFS(H365&lt;200,"&lt;₹200",H365&lt;=500,"₹200-₹500",H365&gt;500,"&gt;₹500")</f>
        <v>&gt;₹500</v>
      </c>
      <c r="T365" t="s">
        <v>4104</v>
      </c>
      <c r="U365" t="s">
        <v>4108</v>
      </c>
      <c r="V365" t="s">
        <v>4109</v>
      </c>
    </row>
    <row r="366" spans="1:22" x14ac:dyDescent="0.25">
      <c r="A366" t="s">
        <v>5142</v>
      </c>
      <c r="B366" t="s">
        <v>5143</v>
      </c>
      <c r="C366" t="s">
        <v>13084</v>
      </c>
      <c r="D366" t="s">
        <v>13085</v>
      </c>
      <c r="E366" t="s">
        <v>13141</v>
      </c>
      <c r="F366" t="s">
        <v>13142</v>
      </c>
      <c r="G366" t="str">
        <f t="shared" si="27"/>
        <v>Mice</v>
      </c>
      <c r="H366" s="17">
        <v>299</v>
      </c>
      <c r="I366" s="17">
        <v>449</v>
      </c>
      <c r="J366" s="8">
        <v>0.33</v>
      </c>
      <c r="K366" s="8" t="str">
        <f t="shared" si="28"/>
        <v>No</v>
      </c>
      <c r="L366" s="9">
        <v>3.5</v>
      </c>
      <c r="M366" s="9">
        <v>4</v>
      </c>
      <c r="N366" s="9">
        <f t="shared" si="33"/>
        <v>4.2200000000000006</v>
      </c>
      <c r="O366" s="4">
        <v>11827</v>
      </c>
      <c r="P366" s="4">
        <f t="shared" si="29"/>
        <v>17.187685752904223</v>
      </c>
      <c r="Q366" s="18">
        <f t="shared" si="30"/>
        <v>3536273</v>
      </c>
      <c r="R366" s="18">
        <f>Table2[[#This Row],[actual_price]]-Table2[[#This Row],[discounted_price]]</f>
        <v>150</v>
      </c>
      <c r="S366" s="15" t="str" cm="1">
        <f t="array" ref="S366">_xlfn.IFS(H366&lt;200,"&lt;₹200",H366&lt;=500,"₹200-₹500",H366&gt;500,"&gt;₹500")</f>
        <v>₹200-₹500</v>
      </c>
      <c r="T366" t="s">
        <v>5144</v>
      </c>
      <c r="U366" t="s">
        <v>5148</v>
      </c>
      <c r="V366" t="s">
        <v>5149</v>
      </c>
    </row>
    <row r="367" spans="1:22" x14ac:dyDescent="0.25">
      <c r="A367" t="s">
        <v>3725</v>
      </c>
      <c r="B367" t="s">
        <v>3726</v>
      </c>
      <c r="C367" t="s">
        <v>13075</v>
      </c>
      <c r="D367" t="s">
        <v>13113</v>
      </c>
      <c r="E367" t="s">
        <v>13114</v>
      </c>
      <c r="F367" t="s">
        <v>13128</v>
      </c>
      <c r="G367" t="str">
        <f t="shared" si="27"/>
        <v>Stands</v>
      </c>
      <c r="H367" s="17">
        <v>134</v>
      </c>
      <c r="I367" s="17">
        <v>699</v>
      </c>
      <c r="J367" s="8">
        <v>0.81</v>
      </c>
      <c r="K367" s="8" t="str">
        <f t="shared" si="28"/>
        <v>Yes</v>
      </c>
      <c r="L367" s="9">
        <v>4.0999999999999996</v>
      </c>
      <c r="M367" s="9">
        <v>4</v>
      </c>
      <c r="N367" s="9">
        <f t="shared" si="33"/>
        <v>4.0428571428571436</v>
      </c>
      <c r="O367" s="4">
        <v>16685</v>
      </c>
      <c r="P367" s="4">
        <f t="shared" si="29"/>
        <v>17.070366910101836</v>
      </c>
      <c r="Q367" s="18">
        <f t="shared" si="30"/>
        <v>2235790</v>
      </c>
      <c r="R367" s="18">
        <f>Table2[[#This Row],[actual_price]]-Table2[[#This Row],[discounted_price]]</f>
        <v>565</v>
      </c>
      <c r="S367" s="15" t="str" cm="1">
        <f t="array" ref="S367">_xlfn.IFS(H367&lt;200,"&lt;₹200",H367&lt;=500,"₹200-₹500",H367&gt;500,"&gt;₹500")</f>
        <v>&lt;₹200</v>
      </c>
      <c r="T367" t="s">
        <v>3727</v>
      </c>
      <c r="U367" t="s">
        <v>3731</v>
      </c>
      <c r="V367" t="s">
        <v>3732</v>
      </c>
    </row>
    <row r="368" spans="1:22" x14ac:dyDescent="0.25">
      <c r="A368" t="s">
        <v>112</v>
      </c>
      <c r="B368" t="s">
        <v>113</v>
      </c>
      <c r="C368" t="s">
        <v>13084</v>
      </c>
      <c r="D368" t="s">
        <v>13085</v>
      </c>
      <c r="E368" t="s">
        <v>13086</v>
      </c>
      <c r="F368" t="s">
        <v>13087</v>
      </c>
      <c r="G368" t="str">
        <f t="shared" si="27"/>
        <v>Cables</v>
      </c>
      <c r="H368" s="17">
        <v>154</v>
      </c>
      <c r="I368" s="17">
        <v>339</v>
      </c>
      <c r="J368" s="8">
        <v>0.55000000000000004</v>
      </c>
      <c r="K368" s="8" t="str">
        <f t="shared" si="28"/>
        <v>Yes</v>
      </c>
      <c r="L368" s="9">
        <v>4.3</v>
      </c>
      <c r="M368" s="9">
        <v>4</v>
      </c>
      <c r="N368" s="9">
        <f t="shared" si="33"/>
        <v>4.1350000000000007</v>
      </c>
      <c r="O368" s="4">
        <v>13391</v>
      </c>
      <c r="P368" s="4">
        <f t="shared" si="29"/>
        <v>17.064505897084384</v>
      </c>
      <c r="Q368" s="18">
        <f t="shared" si="30"/>
        <v>2062214</v>
      </c>
      <c r="R368" s="18">
        <f>Table2[[#This Row],[actual_price]]-Table2[[#This Row],[discounted_price]]</f>
        <v>185</v>
      </c>
      <c r="S368" s="15" t="str" cm="1">
        <f t="array" ref="S368">_xlfn.IFS(H368&lt;200,"&lt;₹200",H368&lt;=500,"₹200-₹500",H368&gt;500,"&gt;₹500")</f>
        <v>&lt;₹200</v>
      </c>
      <c r="T368" t="s">
        <v>114</v>
      </c>
      <c r="U368" t="s">
        <v>118</v>
      </c>
      <c r="V368" t="s">
        <v>119</v>
      </c>
    </row>
    <row r="369" spans="1:22" x14ac:dyDescent="0.25">
      <c r="A369" t="s">
        <v>3961</v>
      </c>
      <c r="B369" t="s">
        <v>3962</v>
      </c>
      <c r="C369" t="s">
        <v>13075</v>
      </c>
      <c r="D369" t="s">
        <v>13111</v>
      </c>
      <c r="E369" t="s">
        <v>13112</v>
      </c>
      <c r="F369" t="s">
        <v>13112</v>
      </c>
      <c r="G369" t="str">
        <f t="shared" si="27"/>
        <v>SmartWatches</v>
      </c>
      <c r="H369" s="17">
        <v>2999</v>
      </c>
      <c r="I369" s="17">
        <v>9999</v>
      </c>
      <c r="J369" s="8">
        <v>0.7</v>
      </c>
      <c r="K369" s="8" t="str">
        <f t="shared" si="28"/>
        <v>Yes</v>
      </c>
      <c r="L369" s="9">
        <v>4.2</v>
      </c>
      <c r="M369" s="9">
        <v>4</v>
      </c>
      <c r="N369" s="9">
        <f t="shared" si="33"/>
        <v>3.9432432432432436</v>
      </c>
      <c r="O369" s="4">
        <v>20879</v>
      </c>
      <c r="P369" s="4">
        <f t="shared" si="29"/>
        <v>17.033748084399456</v>
      </c>
      <c r="Q369" s="18">
        <f t="shared" si="30"/>
        <v>62616121</v>
      </c>
      <c r="R369" s="18">
        <f>Table2[[#This Row],[actual_price]]-Table2[[#This Row],[discounted_price]]</f>
        <v>7000</v>
      </c>
      <c r="S369" s="15" t="str" cm="1">
        <f t="array" ref="S369">_xlfn.IFS(H369&lt;200,"&lt;₹200",H369&lt;=500,"₹200-₹500",H369&gt;500,"&gt;₹500")</f>
        <v>&gt;₹500</v>
      </c>
      <c r="T369" t="s">
        <v>3963</v>
      </c>
      <c r="U369" t="s">
        <v>3967</v>
      </c>
      <c r="V369" t="s">
        <v>3968</v>
      </c>
    </row>
    <row r="370" spans="1:22" x14ac:dyDescent="0.25">
      <c r="A370" t="s">
        <v>8005</v>
      </c>
      <c r="B370" t="s">
        <v>8006</v>
      </c>
      <c r="C370" t="s">
        <v>13084</v>
      </c>
      <c r="D370" t="s">
        <v>13088</v>
      </c>
      <c r="E370" t="s">
        <v>13179</v>
      </c>
      <c r="F370" t="s">
        <v>13179</v>
      </c>
      <c r="G370" t="str">
        <f t="shared" si="27"/>
        <v>Routers</v>
      </c>
      <c r="H370" s="17">
        <v>2499</v>
      </c>
      <c r="I370" s="17">
        <v>3999</v>
      </c>
      <c r="J370" s="8">
        <v>0.38</v>
      </c>
      <c r="K370" s="8" t="str">
        <f t="shared" si="28"/>
        <v>No</v>
      </c>
      <c r="L370" s="9">
        <v>4.4000000000000004</v>
      </c>
      <c r="M370" s="9">
        <v>4</v>
      </c>
      <c r="N370" s="9">
        <f t="shared" si="33"/>
        <v>4.1500000000000004</v>
      </c>
      <c r="O370" s="4">
        <v>12679</v>
      </c>
      <c r="P370" s="4">
        <f t="shared" si="29"/>
        <v>17.027944902214713</v>
      </c>
      <c r="Q370" s="18">
        <f t="shared" si="30"/>
        <v>31684821</v>
      </c>
      <c r="R370" s="18">
        <f>Table2[[#This Row],[actual_price]]-Table2[[#This Row],[discounted_price]]</f>
        <v>1500</v>
      </c>
      <c r="S370" s="15" t="str" cm="1">
        <f t="array" ref="S370">_xlfn.IFS(H370&lt;200,"&lt;₹200",H370&lt;=500,"₹200-₹500",H370&gt;500,"&gt;₹500")</f>
        <v>&gt;₹500</v>
      </c>
      <c r="T370" t="s">
        <v>8007</v>
      </c>
      <c r="U370" t="s">
        <v>8011</v>
      </c>
      <c r="V370" t="s">
        <v>8012</v>
      </c>
    </row>
    <row r="371" spans="1:22" x14ac:dyDescent="0.25">
      <c r="A371" t="s">
        <v>5753</v>
      </c>
      <c r="B371" t="s">
        <v>5754</v>
      </c>
      <c r="C371" t="s">
        <v>13152</v>
      </c>
      <c r="D371" t="s">
        <v>13153</v>
      </c>
      <c r="E371" t="s">
        <v>13154</v>
      </c>
      <c r="F371" t="s">
        <v>13155</v>
      </c>
      <c r="G371" t="str">
        <f t="shared" si="27"/>
        <v>Stationery</v>
      </c>
      <c r="H371" s="17">
        <v>198</v>
      </c>
      <c r="I371" s="17">
        <v>800</v>
      </c>
      <c r="J371" s="8">
        <v>0.75</v>
      </c>
      <c r="K371" s="8" t="str">
        <f t="shared" si="28"/>
        <v>Yes</v>
      </c>
      <c r="L371" s="9">
        <v>4.0999999999999996</v>
      </c>
      <c r="M371" s="9">
        <v>4</v>
      </c>
      <c r="N371" s="9">
        <f t="shared" si="33"/>
        <v>4.2884615384615383</v>
      </c>
      <c r="O371" s="4">
        <v>9344</v>
      </c>
      <c r="P371" s="4">
        <f t="shared" si="29"/>
        <v>17.027676637969456</v>
      </c>
      <c r="Q371" s="18">
        <f t="shared" si="30"/>
        <v>1850112</v>
      </c>
      <c r="R371" s="18">
        <f>Table2[[#This Row],[actual_price]]-Table2[[#This Row],[discounted_price]]</f>
        <v>602</v>
      </c>
      <c r="S371" s="15" t="str" cm="1">
        <f t="array" ref="S371">_xlfn.IFS(H371&lt;200,"&lt;₹200",H371&lt;=500,"₹200-₹500",H371&gt;500,"&gt;₹500")</f>
        <v>&lt;₹200</v>
      </c>
      <c r="T371" t="s">
        <v>5756</v>
      </c>
      <c r="U371" t="s">
        <v>5760</v>
      </c>
      <c r="V371" t="s">
        <v>5761</v>
      </c>
    </row>
    <row r="372" spans="1:22" x14ac:dyDescent="0.25">
      <c r="A372" t="s">
        <v>9090</v>
      </c>
      <c r="B372" t="s">
        <v>9091</v>
      </c>
      <c r="C372" t="s">
        <v>13156</v>
      </c>
      <c r="D372" t="s">
        <v>13247</v>
      </c>
      <c r="E372" t="s">
        <v>13254</v>
      </c>
      <c r="F372" t="s">
        <v>13255</v>
      </c>
      <c r="G372" t="str">
        <f t="shared" si="27"/>
        <v>Irons,Steamers&amp;Accessories</v>
      </c>
      <c r="H372" s="17">
        <v>1321</v>
      </c>
      <c r="I372" s="17">
        <v>1545</v>
      </c>
      <c r="J372" s="8">
        <v>0.14000000000000001</v>
      </c>
      <c r="K372" s="8" t="str">
        <f t="shared" si="28"/>
        <v>No</v>
      </c>
      <c r="L372" s="9">
        <v>4.3</v>
      </c>
      <c r="M372" s="9">
        <v>4</v>
      </c>
      <c r="N372" s="9">
        <f t="shared" si="33"/>
        <v>4.0647058823529401</v>
      </c>
      <c r="O372" s="4">
        <v>15453</v>
      </c>
      <c r="P372" s="4">
        <f t="shared" si="29"/>
        <v>17.027219219794851</v>
      </c>
      <c r="Q372" s="18">
        <f t="shared" si="30"/>
        <v>20413413</v>
      </c>
      <c r="R372" s="18">
        <f>Table2[[#This Row],[actual_price]]-Table2[[#This Row],[discounted_price]]</f>
        <v>224</v>
      </c>
      <c r="S372" s="15" t="str" cm="1">
        <f t="array" ref="S372">_xlfn.IFS(H372&lt;200,"&lt;₹200",H372&lt;=500,"₹200-₹500",H372&gt;500,"&gt;₹500")</f>
        <v>&gt;₹500</v>
      </c>
      <c r="T372" t="s">
        <v>9092</v>
      </c>
      <c r="U372" t="s">
        <v>9096</v>
      </c>
      <c r="V372" t="s">
        <v>9097</v>
      </c>
    </row>
    <row r="373" spans="1:22" x14ac:dyDescent="0.25">
      <c r="A373" t="s">
        <v>951</v>
      </c>
      <c r="B373" t="s">
        <v>952</v>
      </c>
      <c r="C373" t="s">
        <v>13084</v>
      </c>
      <c r="D373" t="s">
        <v>13085</v>
      </c>
      <c r="E373" t="s">
        <v>13086</v>
      </c>
      <c r="F373" t="s">
        <v>13087</v>
      </c>
      <c r="G373" t="str">
        <f t="shared" si="27"/>
        <v>Cables</v>
      </c>
      <c r="H373" s="17">
        <v>349</v>
      </c>
      <c r="I373" s="17">
        <v>999</v>
      </c>
      <c r="J373" s="8">
        <v>0.65</v>
      </c>
      <c r="K373" s="8" t="str">
        <f t="shared" si="28"/>
        <v>Yes</v>
      </c>
      <c r="L373" s="9">
        <v>4.2</v>
      </c>
      <c r="M373" s="9">
        <v>4</v>
      </c>
      <c r="N373" s="9">
        <f t="shared" si="33"/>
        <v>4.1338129496402889</v>
      </c>
      <c r="O373" s="4">
        <v>13120</v>
      </c>
      <c r="P373" s="4">
        <f t="shared" si="29"/>
        <v>17.0229050441264</v>
      </c>
      <c r="Q373" s="18">
        <f t="shared" si="30"/>
        <v>4578880</v>
      </c>
      <c r="R373" s="18">
        <f>Table2[[#This Row],[actual_price]]-Table2[[#This Row],[discounted_price]]</f>
        <v>650</v>
      </c>
      <c r="S373" s="15" t="str" cm="1">
        <f t="array" ref="S373">_xlfn.IFS(H373&lt;200,"&lt;₹200",H373&lt;=500,"₹200-₹500",H373&gt;500,"&gt;₹500")</f>
        <v>₹200-₹500</v>
      </c>
      <c r="T373" t="s">
        <v>953</v>
      </c>
      <c r="U373" t="s">
        <v>957</v>
      </c>
      <c r="V373" t="s">
        <v>958</v>
      </c>
    </row>
    <row r="374" spans="1:22" x14ac:dyDescent="0.25">
      <c r="A374" t="s">
        <v>3912</v>
      </c>
      <c r="B374" t="s">
        <v>3913</v>
      </c>
      <c r="C374" t="s">
        <v>13075</v>
      </c>
      <c r="D374" t="s">
        <v>13122</v>
      </c>
      <c r="E374" t="s">
        <v>13123</v>
      </c>
      <c r="F374" t="s">
        <v>13124</v>
      </c>
      <c r="G374" t="str">
        <f t="shared" si="27"/>
        <v>In-Ear</v>
      </c>
      <c r="H374" s="17">
        <v>499</v>
      </c>
      <c r="I374" s="17">
        <v>499</v>
      </c>
      <c r="J374" s="8">
        <v>0</v>
      </c>
      <c r="K374" s="8" t="str">
        <f t="shared" si="28"/>
        <v>No</v>
      </c>
      <c r="L374" s="9">
        <v>4.2</v>
      </c>
      <c r="M374" s="9">
        <v>4</v>
      </c>
      <c r="N374" s="9">
        <f t="shared" si="33"/>
        <v>3.7840000000000003</v>
      </c>
      <c r="O374" s="4">
        <v>31539</v>
      </c>
      <c r="P374" s="4">
        <f t="shared" si="29"/>
        <v>17.023692631149075</v>
      </c>
      <c r="Q374" s="18">
        <f t="shared" si="30"/>
        <v>15737961</v>
      </c>
      <c r="R374" s="18">
        <f>Table2[[#This Row],[actual_price]]-Table2[[#This Row],[discounted_price]]</f>
        <v>0</v>
      </c>
      <c r="S374" s="15" t="str" cm="1">
        <f t="array" ref="S374">_xlfn.IFS(H374&lt;200,"&lt;₹200",H374&lt;=500,"₹200-₹500",H374&gt;500,"&gt;₹500")</f>
        <v>₹200-₹500</v>
      </c>
      <c r="T374" t="s">
        <v>3914</v>
      </c>
      <c r="U374" t="s">
        <v>3918</v>
      </c>
      <c r="V374" t="s">
        <v>3919</v>
      </c>
    </row>
    <row r="375" spans="1:22" x14ac:dyDescent="0.25">
      <c r="A375" t="s">
        <v>7172</v>
      </c>
      <c r="B375" t="s">
        <v>7173</v>
      </c>
      <c r="C375" t="s">
        <v>13084</v>
      </c>
      <c r="D375" t="s">
        <v>13085</v>
      </c>
      <c r="E375" t="s">
        <v>13141</v>
      </c>
      <c r="F375" t="s">
        <v>13171</v>
      </c>
      <c r="G375" t="str">
        <f t="shared" si="27"/>
        <v>Keyboard&amp;MiceAccessories</v>
      </c>
      <c r="H375" s="17">
        <v>199</v>
      </c>
      <c r="I375" s="17">
        <v>499</v>
      </c>
      <c r="J375" s="8">
        <v>0.6</v>
      </c>
      <c r="K375" s="8" t="str">
        <f t="shared" si="28"/>
        <v>Yes</v>
      </c>
      <c r="L375" s="9">
        <v>4.3</v>
      </c>
      <c r="M375" s="9">
        <v>4</v>
      </c>
      <c r="N375" s="9">
        <f t="shared" si="33"/>
        <v>4.2555555555555564</v>
      </c>
      <c r="O375" s="4">
        <v>9998</v>
      </c>
      <c r="P375" s="4">
        <f t="shared" si="29"/>
        <v>17.022037396551266</v>
      </c>
      <c r="Q375" s="18">
        <f t="shared" si="30"/>
        <v>1989602</v>
      </c>
      <c r="R375" s="18">
        <f>Table2[[#This Row],[actual_price]]-Table2[[#This Row],[discounted_price]]</f>
        <v>300</v>
      </c>
      <c r="S375" s="15" t="str" cm="1">
        <f t="array" ref="S375">_xlfn.IFS(H375&lt;200,"&lt;₹200",H375&lt;=500,"₹200-₹500",H375&gt;500,"&gt;₹500")</f>
        <v>&lt;₹200</v>
      </c>
      <c r="T375" t="s">
        <v>7174</v>
      </c>
      <c r="U375" t="s">
        <v>7178</v>
      </c>
      <c r="V375" t="s">
        <v>7179</v>
      </c>
    </row>
    <row r="376" spans="1:22" x14ac:dyDescent="0.25">
      <c r="A376" t="s">
        <v>1486</v>
      </c>
      <c r="B376" t="s">
        <v>1487</v>
      </c>
      <c r="C376" t="s">
        <v>13084</v>
      </c>
      <c r="D376" t="s">
        <v>13085</v>
      </c>
      <c r="E376" t="s">
        <v>13086</v>
      </c>
      <c r="F376" t="s">
        <v>13087</v>
      </c>
      <c r="G376" t="str">
        <f t="shared" si="27"/>
        <v>Cables</v>
      </c>
      <c r="H376" s="17">
        <v>399</v>
      </c>
      <c r="I376" s="17">
        <v>1299</v>
      </c>
      <c r="J376" s="8">
        <v>0.69</v>
      </c>
      <c r="K376" s="8" t="str">
        <f t="shared" si="28"/>
        <v>Yes</v>
      </c>
      <c r="L376" s="9">
        <v>4.2</v>
      </c>
      <c r="M376" s="9">
        <v>4</v>
      </c>
      <c r="N376" s="9">
        <f t="shared" si="33"/>
        <v>4.1333333333333337</v>
      </c>
      <c r="O376" s="4">
        <v>13120</v>
      </c>
      <c r="P376" s="4">
        <f t="shared" si="29"/>
        <v>17.020930000032639</v>
      </c>
      <c r="Q376" s="18">
        <f t="shared" si="30"/>
        <v>5234880</v>
      </c>
      <c r="R376" s="18">
        <f>Table2[[#This Row],[actual_price]]-Table2[[#This Row],[discounted_price]]</f>
        <v>900</v>
      </c>
      <c r="S376" s="15" t="str" cm="1">
        <f t="array" ref="S376">_xlfn.IFS(H376&lt;200,"&lt;₹200",H376&lt;=500,"₹200-₹500",H376&gt;500,"&gt;₹500")</f>
        <v>₹200-₹500</v>
      </c>
      <c r="T376" t="s">
        <v>1488</v>
      </c>
      <c r="U376" t="s">
        <v>957</v>
      </c>
      <c r="V376" t="s">
        <v>958</v>
      </c>
    </row>
    <row r="377" spans="1:22" x14ac:dyDescent="0.25">
      <c r="A377" t="s">
        <v>183</v>
      </c>
      <c r="B377" t="s">
        <v>184</v>
      </c>
      <c r="C377" t="s">
        <v>13084</v>
      </c>
      <c r="D377" t="s">
        <v>13085</v>
      </c>
      <c r="E377" t="s">
        <v>13086</v>
      </c>
      <c r="F377" t="s">
        <v>13087</v>
      </c>
      <c r="G377" t="str">
        <f t="shared" si="27"/>
        <v>Cables</v>
      </c>
      <c r="H377" s="17">
        <v>199</v>
      </c>
      <c r="I377" s="17">
        <v>499</v>
      </c>
      <c r="J377" s="8">
        <v>0.6</v>
      </c>
      <c r="K377" s="8" t="str">
        <f t="shared" si="28"/>
        <v>Yes</v>
      </c>
      <c r="L377" s="9">
        <v>4.0999999999999996</v>
      </c>
      <c r="M377" s="9">
        <v>4</v>
      </c>
      <c r="N377" s="9">
        <f t="shared" si="33"/>
        <v>4.1328467153284683</v>
      </c>
      <c r="O377" s="4">
        <v>13045</v>
      </c>
      <c r="P377" s="4">
        <f t="shared" si="29"/>
        <v>17.008637147915177</v>
      </c>
      <c r="Q377" s="18">
        <f t="shared" si="30"/>
        <v>2595955</v>
      </c>
      <c r="R377" s="18">
        <f>Table2[[#This Row],[actual_price]]-Table2[[#This Row],[discounted_price]]</f>
        <v>300</v>
      </c>
      <c r="S377" s="15" t="str" cm="1">
        <f t="array" ref="S377">_xlfn.IFS(H377&lt;200,"&lt;₹200",H377&lt;=500,"₹200-₹500",H377&gt;500,"&gt;₹500")</f>
        <v>&lt;₹200</v>
      </c>
      <c r="T377" t="s">
        <v>185</v>
      </c>
      <c r="U377" t="s">
        <v>189</v>
      </c>
      <c r="V377" t="s">
        <v>190</v>
      </c>
    </row>
    <row r="378" spans="1:22" x14ac:dyDescent="0.25">
      <c r="A378" t="s">
        <v>8217</v>
      </c>
      <c r="B378" t="s">
        <v>8218</v>
      </c>
      <c r="C378" t="s">
        <v>13208</v>
      </c>
      <c r="D378" t="s">
        <v>13209</v>
      </c>
      <c r="E378" t="s">
        <v>13241</v>
      </c>
      <c r="F378" t="s">
        <v>13082</v>
      </c>
      <c r="G378" t="str">
        <f t="shared" si="27"/>
        <v>Cable Organiser</v>
      </c>
      <c r="H378" s="17">
        <v>249</v>
      </c>
      <c r="I378" s="17">
        <v>599</v>
      </c>
      <c r="J378" s="8">
        <v>0.57999999999999996</v>
      </c>
      <c r="K378" s="8" t="str">
        <f t="shared" si="28"/>
        <v>Yes</v>
      </c>
      <c r="L378" s="9">
        <v>4.5</v>
      </c>
      <c r="M378" s="9">
        <v>5</v>
      </c>
      <c r="N378" s="9">
        <f t="shared" si="33"/>
        <v>4.5</v>
      </c>
      <c r="O378" s="4">
        <v>5985</v>
      </c>
      <c r="P378" s="4">
        <f t="shared" si="29"/>
        <v>16.997115206268777</v>
      </c>
      <c r="Q378" s="18">
        <f t="shared" si="30"/>
        <v>1490265</v>
      </c>
      <c r="R378" s="18">
        <f>Table2[[#This Row],[actual_price]]-Table2[[#This Row],[discounted_price]]</f>
        <v>350</v>
      </c>
      <c r="S378" s="15" t="str" cm="1">
        <f t="array" ref="S378">_xlfn.IFS(H378&lt;200,"&lt;₹200",H378&lt;=500,"₹200-₹500",H378&gt;500,"&gt;₹500")</f>
        <v>₹200-₹500</v>
      </c>
      <c r="T378" t="s">
        <v>8220</v>
      </c>
      <c r="U378" t="s">
        <v>8224</v>
      </c>
      <c r="V378" t="s">
        <v>8225</v>
      </c>
    </row>
    <row r="379" spans="1:22" x14ac:dyDescent="0.25">
      <c r="A379" t="s">
        <v>7101</v>
      </c>
      <c r="B379" t="s">
        <v>7102</v>
      </c>
      <c r="C379" t="s">
        <v>13084</v>
      </c>
      <c r="D379" t="s">
        <v>13085</v>
      </c>
      <c r="E379" t="s">
        <v>13141</v>
      </c>
      <c r="F379" t="s">
        <v>13142</v>
      </c>
      <c r="G379" t="str">
        <f t="shared" si="27"/>
        <v>Mice</v>
      </c>
      <c r="H379" s="17">
        <v>1490</v>
      </c>
      <c r="I379" s="17">
        <v>2295</v>
      </c>
      <c r="J379" s="8">
        <v>0.35</v>
      </c>
      <c r="K379" s="8" t="str">
        <f t="shared" si="28"/>
        <v>No</v>
      </c>
      <c r="L379" s="9">
        <v>4.5999999999999996</v>
      </c>
      <c r="M379" s="9">
        <v>5</v>
      </c>
      <c r="N379" s="9">
        <f t="shared" si="33"/>
        <v>4.2714285714285714</v>
      </c>
      <c r="O379" s="4">
        <v>10652</v>
      </c>
      <c r="P379" s="4">
        <f t="shared" si="29"/>
        <v>17.203058659705171</v>
      </c>
      <c r="Q379" s="18">
        <f t="shared" si="30"/>
        <v>15871480</v>
      </c>
      <c r="R379" s="18">
        <f>Table2[[#This Row],[actual_price]]-Table2[[#This Row],[discounted_price]]</f>
        <v>805</v>
      </c>
      <c r="S379" s="15" t="str" cm="1">
        <f t="array" ref="S379">_xlfn.IFS(H379&lt;200,"&lt;₹200",H379&lt;=500,"₹200-₹500",H379&gt;500,"&gt;₹500")</f>
        <v>&gt;₹500</v>
      </c>
      <c r="T379" t="s">
        <v>7103</v>
      </c>
      <c r="U379" t="s">
        <v>7107</v>
      </c>
      <c r="V379" t="s">
        <v>7108</v>
      </c>
    </row>
    <row r="380" spans="1:22" x14ac:dyDescent="0.25">
      <c r="A380" t="s">
        <v>6198</v>
      </c>
      <c r="B380" t="s">
        <v>6199</v>
      </c>
      <c r="C380" t="s">
        <v>13084</v>
      </c>
      <c r="D380" t="s">
        <v>13085</v>
      </c>
      <c r="E380" t="s">
        <v>13136</v>
      </c>
      <c r="F380" t="s">
        <v>13199</v>
      </c>
      <c r="G380" t="str">
        <f t="shared" si="27"/>
        <v>Bags&amp;Sleeves</v>
      </c>
      <c r="H380" s="17">
        <v>449</v>
      </c>
      <c r="I380" s="17">
        <v>999</v>
      </c>
      <c r="J380" s="8">
        <v>0.55000000000000004</v>
      </c>
      <c r="K380" s="8" t="str">
        <f t="shared" si="28"/>
        <v>Yes</v>
      </c>
      <c r="L380" s="9">
        <v>4.4000000000000004</v>
      </c>
      <c r="M380" s="9">
        <v>4</v>
      </c>
      <c r="N380" s="9">
        <f t="shared" si="33"/>
        <v>4.25</v>
      </c>
      <c r="O380" s="4">
        <v>9940</v>
      </c>
      <c r="P380" s="4">
        <f t="shared" si="29"/>
        <v>16.989077813639252</v>
      </c>
      <c r="Q380" s="18">
        <f t="shared" si="30"/>
        <v>4463060</v>
      </c>
      <c r="R380" s="18">
        <f>Table2[[#This Row],[actual_price]]-Table2[[#This Row],[discounted_price]]</f>
        <v>550</v>
      </c>
      <c r="S380" s="15" t="str" cm="1">
        <f t="array" ref="S380">_xlfn.IFS(H380&lt;200,"&lt;₹200",H380&lt;=500,"₹200-₹500",H380&gt;500,"&gt;₹500")</f>
        <v>₹200-₹500</v>
      </c>
      <c r="T380" t="s">
        <v>6201</v>
      </c>
      <c r="U380" t="s">
        <v>6205</v>
      </c>
      <c r="V380" t="s">
        <v>6206</v>
      </c>
    </row>
    <row r="381" spans="1:22" x14ac:dyDescent="0.25">
      <c r="A381" t="s">
        <v>1141</v>
      </c>
      <c r="B381" t="s">
        <v>1142</v>
      </c>
      <c r="C381" t="s">
        <v>13075</v>
      </c>
      <c r="D381" t="s">
        <v>13091</v>
      </c>
      <c r="E381" t="s">
        <v>13092</v>
      </c>
      <c r="F381" t="s">
        <v>13087</v>
      </c>
      <c r="G381" t="str">
        <f t="shared" si="27"/>
        <v>Cables</v>
      </c>
      <c r="H381" s="17">
        <v>229</v>
      </c>
      <c r="I381" s="17">
        <v>595</v>
      </c>
      <c r="J381" s="8">
        <v>0.62</v>
      </c>
      <c r="K381" s="8" t="str">
        <f t="shared" si="28"/>
        <v>Yes</v>
      </c>
      <c r="L381" s="9">
        <v>4.3</v>
      </c>
      <c r="M381" s="9">
        <v>4</v>
      </c>
      <c r="N381" s="9">
        <f t="shared" si="33"/>
        <v>4.1330882352941183</v>
      </c>
      <c r="O381" s="4">
        <v>12835</v>
      </c>
      <c r="P381" s="4">
        <f t="shared" si="29"/>
        <v>16.980502493417873</v>
      </c>
      <c r="Q381" s="18">
        <f t="shared" si="30"/>
        <v>2939215</v>
      </c>
      <c r="R381" s="18">
        <f>Table2[[#This Row],[actual_price]]-Table2[[#This Row],[discounted_price]]</f>
        <v>366</v>
      </c>
      <c r="S381" s="15" t="str" cm="1">
        <f t="array" ref="S381">_xlfn.IFS(H381&lt;200,"&lt;₹200",H381&lt;=500,"₹200-₹500",H381&gt;500,"&gt;₹500")</f>
        <v>₹200-₹500</v>
      </c>
      <c r="T381" t="s">
        <v>1143</v>
      </c>
      <c r="U381" t="s">
        <v>1147</v>
      </c>
      <c r="V381" t="s">
        <v>1148</v>
      </c>
    </row>
    <row r="382" spans="1:22" x14ac:dyDescent="0.25">
      <c r="A382" t="s">
        <v>7077</v>
      </c>
      <c r="B382" t="s">
        <v>7078</v>
      </c>
      <c r="C382" t="s">
        <v>13152</v>
      </c>
      <c r="D382" t="s">
        <v>13153</v>
      </c>
      <c r="E382" t="s">
        <v>13154</v>
      </c>
      <c r="F382" t="s">
        <v>13155</v>
      </c>
      <c r="G382" t="str">
        <f t="shared" si="27"/>
        <v>Stationery</v>
      </c>
      <c r="H382" s="17">
        <v>114</v>
      </c>
      <c r="I382" s="17">
        <v>120</v>
      </c>
      <c r="J382" s="8">
        <v>0.05</v>
      </c>
      <c r="K382" s="8" t="str">
        <f t="shared" si="28"/>
        <v>No</v>
      </c>
      <c r="L382" s="9">
        <v>4.2</v>
      </c>
      <c r="M382" s="9">
        <v>4</v>
      </c>
      <c r="N382" s="9">
        <f t="shared" si="33"/>
        <v>4.2960000000000003</v>
      </c>
      <c r="O382" s="4">
        <v>8938</v>
      </c>
      <c r="P382" s="4">
        <f t="shared" si="29"/>
        <v>16.974737274544882</v>
      </c>
      <c r="Q382" s="18">
        <f t="shared" si="30"/>
        <v>1018932</v>
      </c>
      <c r="R382" s="18">
        <f>Table2[[#This Row],[actual_price]]-Table2[[#This Row],[discounted_price]]</f>
        <v>6</v>
      </c>
      <c r="S382" s="15" t="str" cm="1">
        <f t="array" ref="S382">_xlfn.IFS(H382&lt;200,"&lt;₹200",H382&lt;=500,"₹200-₹500",H382&gt;500,"&gt;₹500")</f>
        <v>&lt;₹200</v>
      </c>
      <c r="T382" t="s">
        <v>7079</v>
      </c>
      <c r="U382" t="s">
        <v>7083</v>
      </c>
      <c r="V382" t="s">
        <v>7084</v>
      </c>
    </row>
    <row r="383" spans="1:22" x14ac:dyDescent="0.25">
      <c r="A383" t="s">
        <v>9456</v>
      </c>
      <c r="B383" t="s">
        <v>9457</v>
      </c>
      <c r="C383" t="s">
        <v>13156</v>
      </c>
      <c r="D383" t="s">
        <v>13247</v>
      </c>
      <c r="E383" t="s">
        <v>13248</v>
      </c>
      <c r="F383" t="s">
        <v>13281</v>
      </c>
      <c r="G383" t="str">
        <f t="shared" si="27"/>
        <v>Pop-upToasters</v>
      </c>
      <c r="H383" s="17">
        <v>2095</v>
      </c>
      <c r="I383" s="17">
        <v>2095</v>
      </c>
      <c r="J383" s="8">
        <v>0</v>
      </c>
      <c r="K383" s="8" t="str">
        <f t="shared" si="28"/>
        <v>No</v>
      </c>
      <c r="L383" s="9">
        <v>4.5</v>
      </c>
      <c r="M383" s="9">
        <v>5</v>
      </c>
      <c r="N383" s="9">
        <f t="shared" si="33"/>
        <v>4.3499999999999996</v>
      </c>
      <c r="O383" s="4">
        <v>7949</v>
      </c>
      <c r="P383" s="4">
        <f t="shared" si="29"/>
        <v>16.966597009655644</v>
      </c>
      <c r="Q383" s="18">
        <f t="shared" si="30"/>
        <v>16653155</v>
      </c>
      <c r="R383" s="18">
        <f>Table2[[#This Row],[actual_price]]-Table2[[#This Row],[discounted_price]]</f>
        <v>0</v>
      </c>
      <c r="S383" s="15" t="str" cm="1">
        <f t="array" ref="S383">_xlfn.IFS(H383&lt;200,"&lt;₹200",H383&lt;=500,"₹200-₹500",H383&gt;500,"&gt;₹500")</f>
        <v>&gt;₹500</v>
      </c>
      <c r="T383" t="s">
        <v>9459</v>
      </c>
      <c r="U383" t="s">
        <v>9463</v>
      </c>
      <c r="V383" t="s">
        <v>9464</v>
      </c>
    </row>
    <row r="384" spans="1:22" x14ac:dyDescent="0.25">
      <c r="A384" t="s">
        <v>7407</v>
      </c>
      <c r="B384" t="s">
        <v>7408</v>
      </c>
      <c r="C384" t="s">
        <v>13156</v>
      </c>
      <c r="D384" t="s">
        <v>13157</v>
      </c>
      <c r="E384" t="s">
        <v>13174</v>
      </c>
      <c r="F384" t="s">
        <v>13175</v>
      </c>
      <c r="G384" t="str">
        <f t="shared" si="27"/>
        <v>Paints</v>
      </c>
      <c r="H384" s="17">
        <v>310</v>
      </c>
      <c r="I384" s="17">
        <v>310</v>
      </c>
      <c r="J384" s="8">
        <v>0</v>
      </c>
      <c r="K384" s="8" t="str">
        <f t="shared" si="28"/>
        <v>No</v>
      </c>
      <c r="L384" s="9">
        <v>4.5</v>
      </c>
      <c r="M384" s="9">
        <v>5</v>
      </c>
      <c r="N384" s="9">
        <f t="shared" si="33"/>
        <v>4.5</v>
      </c>
      <c r="O384" s="4">
        <v>5882</v>
      </c>
      <c r="P384" s="4">
        <f t="shared" si="29"/>
        <v>16.96319481774351</v>
      </c>
      <c r="Q384" s="18">
        <f t="shared" si="30"/>
        <v>1823420</v>
      </c>
      <c r="R384" s="18">
        <f>Table2[[#This Row],[actual_price]]-Table2[[#This Row],[discounted_price]]</f>
        <v>0</v>
      </c>
      <c r="S384" s="15" t="str" cm="1">
        <f t="array" ref="S384">_xlfn.IFS(H384&lt;200,"&lt;₹200",H384&lt;=500,"₹200-₹500",H384&gt;500,"&gt;₹500")</f>
        <v>₹200-₹500</v>
      </c>
      <c r="T384" t="s">
        <v>7409</v>
      </c>
      <c r="U384" t="s">
        <v>7413</v>
      </c>
      <c r="V384" t="s">
        <v>7414</v>
      </c>
    </row>
    <row r="385" spans="1:22" x14ac:dyDescent="0.25">
      <c r="A385" t="s">
        <v>12231</v>
      </c>
      <c r="B385" t="s">
        <v>12232</v>
      </c>
      <c r="C385" t="s">
        <v>13156</v>
      </c>
      <c r="D385" t="s">
        <v>13247</v>
      </c>
      <c r="E385" t="s">
        <v>13248</v>
      </c>
      <c r="F385" t="s">
        <v>13304</v>
      </c>
      <c r="G385" t="str">
        <f t="shared" si="27"/>
        <v>OvenToasterGrills</v>
      </c>
      <c r="H385" s="17">
        <v>8599</v>
      </c>
      <c r="I385" s="17">
        <v>8995</v>
      </c>
      <c r="J385" s="8">
        <v>0.04</v>
      </c>
      <c r="K385" s="8" t="str">
        <f t="shared" si="28"/>
        <v>No</v>
      </c>
      <c r="L385" s="9">
        <v>4.4000000000000004</v>
      </c>
      <c r="M385" s="9">
        <v>4</v>
      </c>
      <c r="N385" s="9">
        <f>AVERAGEIF(F385:F1735,F385,L385:L1735)</f>
        <v>4.25</v>
      </c>
      <c r="O385" s="4">
        <v>9734</v>
      </c>
      <c r="P385" s="4">
        <f t="shared" si="29"/>
        <v>16.950427812388213</v>
      </c>
      <c r="Q385" s="18">
        <f t="shared" si="30"/>
        <v>83702666</v>
      </c>
      <c r="R385" s="18">
        <f>Table2[[#This Row],[actual_price]]-Table2[[#This Row],[discounted_price]]</f>
        <v>396</v>
      </c>
      <c r="S385" s="15" t="str" cm="1">
        <f t="array" ref="S385">_xlfn.IFS(H385&lt;200,"&lt;₹200",H385&lt;=500,"₹200-₹500",H385&gt;500,"&gt;₹500")</f>
        <v>&gt;₹500</v>
      </c>
      <c r="T385" t="s">
        <v>12233</v>
      </c>
      <c r="U385" t="s">
        <v>12237</v>
      </c>
      <c r="V385" t="s">
        <v>12238</v>
      </c>
    </row>
    <row r="386" spans="1:22" x14ac:dyDescent="0.25">
      <c r="A386" t="s">
        <v>11365</v>
      </c>
      <c r="B386" t="s">
        <v>11366</v>
      </c>
      <c r="C386" t="s">
        <v>13156</v>
      </c>
      <c r="D386" t="s">
        <v>13247</v>
      </c>
      <c r="E386" t="s">
        <v>13287</v>
      </c>
      <c r="F386" t="s">
        <v>13297</v>
      </c>
      <c r="G386" t="str">
        <f t="shared" ref="G386:G449" si="34">IF(F386=" ","Unknown", F386)</f>
        <v>WaterFilters&amp;Purifiers</v>
      </c>
      <c r="H386" s="17">
        <v>13999</v>
      </c>
      <c r="I386" s="17">
        <v>24850</v>
      </c>
      <c r="J386" s="8">
        <v>0.44</v>
      </c>
      <c r="K386" s="8" t="str">
        <f t="shared" ref="K386:K449" si="35">IF(J386&gt;=50%,"Yes","No")</f>
        <v>No</v>
      </c>
      <c r="L386" s="9">
        <v>4.4000000000000004</v>
      </c>
      <c r="M386" s="9">
        <v>4</v>
      </c>
      <c r="N386" s="9">
        <f>AVERAGEIF(F386:F1736,F386,L386:L1736)</f>
        <v>4.3249999999999993</v>
      </c>
      <c r="O386" s="4">
        <v>8948</v>
      </c>
      <c r="P386" s="4">
        <f t="shared" ref="P386:P449" si="36">N386*LOG10(O386+1)</f>
        <v>17.091424747453459</v>
      </c>
      <c r="Q386" s="18">
        <f t="shared" ref="Q386:Q449" si="37">H386*O386</f>
        <v>125263052</v>
      </c>
      <c r="R386" s="18">
        <f>Table2[[#This Row],[actual_price]]-Table2[[#This Row],[discounted_price]]</f>
        <v>10851</v>
      </c>
      <c r="S386" s="15" t="str" cm="1">
        <f t="array" ref="S386">_xlfn.IFS(H386&lt;200,"&lt;₹200",H386&lt;=500,"₹200-₹500",H386&gt;500,"&gt;₹500")</f>
        <v>&gt;₹500</v>
      </c>
      <c r="T386" t="s">
        <v>11367</v>
      </c>
      <c r="U386" t="s">
        <v>11371</v>
      </c>
      <c r="V386" t="s">
        <v>11372</v>
      </c>
    </row>
    <row r="387" spans="1:22" x14ac:dyDescent="0.25">
      <c r="A387" t="s">
        <v>10021</v>
      </c>
      <c r="B387" t="s">
        <v>10022</v>
      </c>
      <c r="C387" t="s">
        <v>13156</v>
      </c>
      <c r="D387" t="s">
        <v>13247</v>
      </c>
      <c r="E387" t="s">
        <v>13248</v>
      </c>
      <c r="F387" t="s">
        <v>13260</v>
      </c>
      <c r="G387" t="str">
        <f t="shared" si="34"/>
        <v>InductionCooktop</v>
      </c>
      <c r="H387" s="17">
        <v>2698</v>
      </c>
      <c r="I387" s="17">
        <v>3945</v>
      </c>
      <c r="J387" s="8">
        <v>0.32</v>
      </c>
      <c r="K387" s="8" t="str">
        <f t="shared" si="35"/>
        <v>No</v>
      </c>
      <c r="L387" s="9">
        <v>4</v>
      </c>
      <c r="M387" s="9">
        <v>4</v>
      </c>
      <c r="N387" s="9">
        <f>AVERAGEIF(F387:F1736,F387,L387:L1736)</f>
        <v>4.0571428571428569</v>
      </c>
      <c r="O387" s="4">
        <v>15034</v>
      </c>
      <c r="P387" s="4">
        <f t="shared" si="36"/>
        <v>16.947105354456802</v>
      </c>
      <c r="Q387" s="18">
        <f t="shared" si="37"/>
        <v>40561732</v>
      </c>
      <c r="R387" s="18">
        <f>Table2[[#This Row],[actual_price]]-Table2[[#This Row],[discounted_price]]</f>
        <v>1247</v>
      </c>
      <c r="S387" s="15" t="str" cm="1">
        <f t="array" ref="S387">_xlfn.IFS(H387&lt;200,"&lt;₹200",H387&lt;=500,"₹200-₹500",H387&gt;500,"&gt;₹500")</f>
        <v>&gt;₹500</v>
      </c>
      <c r="T387" t="s">
        <v>10023</v>
      </c>
      <c r="U387" t="s">
        <v>10027</v>
      </c>
      <c r="V387" t="s">
        <v>10028</v>
      </c>
    </row>
    <row r="388" spans="1:22" x14ac:dyDescent="0.25">
      <c r="A388" t="s">
        <v>4307</v>
      </c>
      <c r="B388" t="s">
        <v>4308</v>
      </c>
      <c r="C388" t="s">
        <v>13075</v>
      </c>
      <c r="D388" t="s">
        <v>13122</v>
      </c>
      <c r="E388" t="s">
        <v>13123</v>
      </c>
      <c r="F388" t="s">
        <v>13124</v>
      </c>
      <c r="G388" t="str">
        <f t="shared" si="34"/>
        <v>In-Ear</v>
      </c>
      <c r="H388" s="17">
        <v>949</v>
      </c>
      <c r="I388" s="17">
        <v>999</v>
      </c>
      <c r="J388" s="8">
        <v>0.05</v>
      </c>
      <c r="K388" s="8" t="str">
        <f t="shared" si="35"/>
        <v>No</v>
      </c>
      <c r="L388" s="9">
        <v>4.2</v>
      </c>
      <c r="M388" s="9">
        <v>4</v>
      </c>
      <c r="N388" s="9">
        <f>AVERAGEIF(F388:F1737,F388,L388:L1737)</f>
        <v>3.7666666666666662</v>
      </c>
      <c r="O388" s="4">
        <v>31539</v>
      </c>
      <c r="P388" s="4">
        <f t="shared" si="36"/>
        <v>16.945712361873195</v>
      </c>
      <c r="Q388" s="18">
        <f t="shared" si="37"/>
        <v>29930511</v>
      </c>
      <c r="R388" s="18">
        <f>Table2[[#This Row],[actual_price]]-Table2[[#This Row],[discounted_price]]</f>
        <v>50</v>
      </c>
      <c r="S388" s="15" t="str" cm="1">
        <f t="array" ref="S388">_xlfn.IFS(H388&lt;200,"&lt;₹200",H388&lt;=500,"₹200-₹500",H388&gt;500,"&gt;₹500")</f>
        <v>&gt;₹500</v>
      </c>
      <c r="T388" t="s">
        <v>4309</v>
      </c>
      <c r="U388" t="s">
        <v>3918</v>
      </c>
      <c r="V388" t="s">
        <v>3919</v>
      </c>
    </row>
    <row r="389" spans="1:22" x14ac:dyDescent="0.25">
      <c r="A389" t="s">
        <v>3673</v>
      </c>
      <c r="B389" t="s">
        <v>3674</v>
      </c>
      <c r="C389" t="s">
        <v>13075</v>
      </c>
      <c r="D389" t="s">
        <v>13113</v>
      </c>
      <c r="E389" t="s">
        <v>13114</v>
      </c>
      <c r="F389" t="s">
        <v>13115</v>
      </c>
      <c r="G389" t="str">
        <f t="shared" si="34"/>
        <v>Chargers</v>
      </c>
      <c r="H389" s="17">
        <v>99</v>
      </c>
      <c r="I389" s="17">
        <v>171</v>
      </c>
      <c r="J389" s="8">
        <v>0.42</v>
      </c>
      <c r="K389" s="8" t="str">
        <f t="shared" si="35"/>
        <v>No</v>
      </c>
      <c r="L389" s="9">
        <v>4.5</v>
      </c>
      <c r="M389" s="9">
        <v>5</v>
      </c>
      <c r="N389" s="9">
        <f>AVERAGEIF(F389:F1738,F389,L389:L1738)</f>
        <v>4.1764705882352944</v>
      </c>
      <c r="O389" s="4">
        <v>11339</v>
      </c>
      <c r="P389" s="4">
        <f t="shared" si="36"/>
        <v>16.933972169031708</v>
      </c>
      <c r="Q389" s="18">
        <f t="shared" si="37"/>
        <v>1122561</v>
      </c>
      <c r="R389" s="18">
        <f>Table2[[#This Row],[actual_price]]-Table2[[#This Row],[discounted_price]]</f>
        <v>72</v>
      </c>
      <c r="S389" s="15" t="str" cm="1">
        <f t="array" ref="S389">_xlfn.IFS(H389&lt;200,"&lt;₹200",H389&lt;=500,"₹200-₹500",H389&gt;500,"&gt;₹500")</f>
        <v>&lt;₹200</v>
      </c>
      <c r="T389" t="s">
        <v>3675</v>
      </c>
      <c r="U389" t="s">
        <v>3679</v>
      </c>
      <c r="V389" t="s">
        <v>3680</v>
      </c>
    </row>
    <row r="390" spans="1:22" x14ac:dyDescent="0.25">
      <c r="A390" t="s">
        <v>5621</v>
      </c>
      <c r="B390" t="s">
        <v>5622</v>
      </c>
      <c r="C390" t="s">
        <v>13152</v>
      </c>
      <c r="D390" t="s">
        <v>13153</v>
      </c>
      <c r="E390" t="s">
        <v>13154</v>
      </c>
      <c r="F390" t="s">
        <v>13155</v>
      </c>
      <c r="G390" t="str">
        <f t="shared" si="34"/>
        <v>Stationery</v>
      </c>
      <c r="H390" s="17">
        <v>157</v>
      </c>
      <c r="I390" s="17">
        <v>160</v>
      </c>
      <c r="J390" s="8">
        <v>0.02</v>
      </c>
      <c r="K390" s="8" t="str">
        <f t="shared" si="35"/>
        <v>No</v>
      </c>
      <c r="L390" s="9">
        <v>4.5</v>
      </c>
      <c r="M390" s="9">
        <v>5</v>
      </c>
      <c r="N390" s="9">
        <f>AVERAGEIF(F390:F1739,F390,L390:L1739)</f>
        <v>4.3</v>
      </c>
      <c r="O390" s="4">
        <v>8618</v>
      </c>
      <c r="P390" s="4">
        <f t="shared" si="36"/>
        <v>16.92246458705992</v>
      </c>
      <c r="Q390" s="18">
        <f t="shared" si="37"/>
        <v>1353026</v>
      </c>
      <c r="R390" s="18">
        <f>Table2[[#This Row],[actual_price]]-Table2[[#This Row],[discounted_price]]</f>
        <v>3</v>
      </c>
      <c r="S390" s="15" t="str" cm="1">
        <f t="array" ref="S390">_xlfn.IFS(H390&lt;200,"&lt;₹200",H390&lt;=500,"₹200-₹500",H390&gt;500,"&gt;₹500")</f>
        <v>&lt;₹200</v>
      </c>
      <c r="T390" t="s">
        <v>5624</v>
      </c>
      <c r="U390" t="s">
        <v>5628</v>
      </c>
      <c r="V390" t="s">
        <v>5629</v>
      </c>
    </row>
    <row r="391" spans="1:22" x14ac:dyDescent="0.25">
      <c r="A391" t="s">
        <v>9335</v>
      </c>
      <c r="B391" t="s">
        <v>9336</v>
      </c>
      <c r="C391" t="s">
        <v>13156</v>
      </c>
      <c r="D391" t="s">
        <v>13247</v>
      </c>
      <c r="E391" t="s">
        <v>13248</v>
      </c>
      <c r="F391" t="s">
        <v>13249</v>
      </c>
      <c r="G391" t="str">
        <f t="shared" si="34"/>
        <v>Kettles&amp;HotWaterDispensers</v>
      </c>
      <c r="H391" s="17">
        <v>899</v>
      </c>
      <c r="I391" s="17">
        <v>1249</v>
      </c>
      <c r="J391" s="8">
        <v>0.28000000000000003</v>
      </c>
      <c r="K391" s="8" t="str">
        <f t="shared" si="35"/>
        <v>No</v>
      </c>
      <c r="L391" s="9">
        <v>3.9</v>
      </c>
      <c r="M391" s="9">
        <v>4</v>
      </c>
      <c r="N391" s="9">
        <f>AVERAGEIF(F391:F1740,F391,L391:L1740)</f>
        <v>3.9888888888888889</v>
      </c>
      <c r="O391" s="4">
        <v>17424</v>
      </c>
      <c r="P391" s="4">
        <f t="shared" si="36"/>
        <v>16.917567005004965</v>
      </c>
      <c r="Q391" s="18">
        <f t="shared" si="37"/>
        <v>15664176</v>
      </c>
      <c r="R391" s="18">
        <f>Table2[[#This Row],[actual_price]]-Table2[[#This Row],[discounted_price]]</f>
        <v>350</v>
      </c>
      <c r="S391" s="15" t="str" cm="1">
        <f t="array" ref="S391">_xlfn.IFS(H391&lt;200,"&lt;₹200",H391&lt;=500,"₹200-₹500",H391&gt;500,"&gt;₹500")</f>
        <v>&gt;₹500</v>
      </c>
      <c r="T391" t="s">
        <v>9337</v>
      </c>
      <c r="U391" t="s">
        <v>9341</v>
      </c>
      <c r="V391" t="s">
        <v>9342</v>
      </c>
    </row>
    <row r="392" spans="1:22" x14ac:dyDescent="0.25">
      <c r="A392" t="s">
        <v>11576</v>
      </c>
      <c r="B392" t="s">
        <v>11577</v>
      </c>
      <c r="C392" t="s">
        <v>13156</v>
      </c>
      <c r="D392" t="s">
        <v>13250</v>
      </c>
      <c r="E392" t="s">
        <v>13263</v>
      </c>
      <c r="F392" t="s">
        <v>13265</v>
      </c>
      <c r="G392" t="str">
        <f t="shared" si="34"/>
        <v>StorageWaterHeaters</v>
      </c>
      <c r="H392" s="17">
        <v>7349</v>
      </c>
      <c r="I392" s="17">
        <v>10900</v>
      </c>
      <c r="J392" s="8">
        <v>0.33</v>
      </c>
      <c r="K392" s="8" t="str">
        <f t="shared" si="35"/>
        <v>No</v>
      </c>
      <c r="L392" s="9">
        <v>4.2</v>
      </c>
      <c r="M392" s="9">
        <v>4</v>
      </c>
      <c r="N392" s="9">
        <f>AVERAGEIF(F392:F1742,F392,L392:L1742)</f>
        <v>4.1454545454545455</v>
      </c>
      <c r="O392" s="4">
        <v>11957</v>
      </c>
      <c r="P392" s="4">
        <f t="shared" si="36"/>
        <v>16.903748167112401</v>
      </c>
      <c r="Q392" s="18">
        <f t="shared" si="37"/>
        <v>87871993</v>
      </c>
      <c r="R392" s="18">
        <f>Table2[[#This Row],[actual_price]]-Table2[[#This Row],[discounted_price]]</f>
        <v>3551</v>
      </c>
      <c r="S392" s="15" t="str" cm="1">
        <f t="array" ref="S392">_xlfn.IFS(H392&lt;200,"&lt;₹200",H392&lt;=500,"₹200-₹500",H392&gt;500,"&gt;₹500")</f>
        <v>&gt;₹500</v>
      </c>
      <c r="T392" t="s">
        <v>11578</v>
      </c>
      <c r="U392" t="s">
        <v>11582</v>
      </c>
      <c r="V392" t="s">
        <v>11583</v>
      </c>
    </row>
    <row r="393" spans="1:22" x14ac:dyDescent="0.25">
      <c r="A393" t="s">
        <v>6917</v>
      </c>
      <c r="B393" t="s">
        <v>6918</v>
      </c>
      <c r="C393" t="s">
        <v>13084</v>
      </c>
      <c r="D393" t="s">
        <v>13085</v>
      </c>
      <c r="E393" t="s">
        <v>13141</v>
      </c>
      <c r="F393" t="s">
        <v>13159</v>
      </c>
      <c r="G393" t="str">
        <f t="shared" si="34"/>
        <v>Keyboard&amp;MouseSets</v>
      </c>
      <c r="H393" s="17">
        <v>1345</v>
      </c>
      <c r="I393" s="17">
        <v>2295</v>
      </c>
      <c r="J393" s="8">
        <v>0.41</v>
      </c>
      <c r="K393" s="8" t="str">
        <f t="shared" si="35"/>
        <v>No</v>
      </c>
      <c r="L393" s="9">
        <v>4.2</v>
      </c>
      <c r="M393" s="9">
        <v>4</v>
      </c>
      <c r="N393" s="9">
        <f t="shared" ref="N393:N401" si="38">AVERAGEIF(F393:F1742,F393,L393:L1742)</f>
        <v>3.9857142857142853</v>
      </c>
      <c r="O393" s="4">
        <v>17413</v>
      </c>
      <c r="P393" s="4">
        <f t="shared" si="36"/>
        <v>16.903009895635055</v>
      </c>
      <c r="Q393" s="18">
        <f t="shared" si="37"/>
        <v>23420485</v>
      </c>
      <c r="R393" s="18">
        <f>Table2[[#This Row],[actual_price]]-Table2[[#This Row],[discounted_price]]</f>
        <v>950</v>
      </c>
      <c r="S393" s="15" t="str" cm="1">
        <f t="array" ref="S393">_xlfn.IFS(H393&lt;200,"&lt;₹200",H393&lt;=500,"₹200-₹500",H393&gt;500,"&gt;₹500")</f>
        <v>&gt;₹500</v>
      </c>
      <c r="T393" t="s">
        <v>6919</v>
      </c>
      <c r="U393" t="s">
        <v>6923</v>
      </c>
      <c r="V393" t="s">
        <v>6924</v>
      </c>
    </row>
    <row r="394" spans="1:22" x14ac:dyDescent="0.25">
      <c r="A394" t="s">
        <v>2642</v>
      </c>
      <c r="B394" t="s">
        <v>2643</v>
      </c>
      <c r="C394" t="s">
        <v>13075</v>
      </c>
      <c r="D394" t="s">
        <v>13091</v>
      </c>
      <c r="E394" t="s">
        <v>13092</v>
      </c>
      <c r="F394" t="s">
        <v>13087</v>
      </c>
      <c r="G394" t="str">
        <f t="shared" si="34"/>
        <v>Cables</v>
      </c>
      <c r="H394" s="17">
        <v>379</v>
      </c>
      <c r="I394" s="17">
        <v>999</v>
      </c>
      <c r="J394" s="8">
        <v>0.62</v>
      </c>
      <c r="K394" s="8" t="str">
        <f t="shared" si="35"/>
        <v>Yes</v>
      </c>
      <c r="L394" s="9">
        <v>4.2</v>
      </c>
      <c r="M394" s="9">
        <v>4</v>
      </c>
      <c r="N394" s="9">
        <f t="shared" si="38"/>
        <v>4.1318518518518532</v>
      </c>
      <c r="O394" s="4">
        <v>12153</v>
      </c>
      <c r="P394" s="4">
        <f t="shared" si="36"/>
        <v>16.87745472308076</v>
      </c>
      <c r="Q394" s="18">
        <f t="shared" si="37"/>
        <v>4605987</v>
      </c>
      <c r="R394" s="18">
        <f>Table2[[#This Row],[actual_price]]-Table2[[#This Row],[discounted_price]]</f>
        <v>620</v>
      </c>
      <c r="S394" s="15" t="str" cm="1">
        <f t="array" ref="S394">_xlfn.IFS(H394&lt;200,"&lt;₹200",H394&lt;=500,"₹200-₹500",H394&gt;500,"&gt;₹500")</f>
        <v>₹200-₹500</v>
      </c>
      <c r="T394" t="s">
        <v>2644</v>
      </c>
      <c r="U394" t="s">
        <v>258</v>
      </c>
      <c r="V394" t="s">
        <v>259</v>
      </c>
    </row>
    <row r="395" spans="1:22" x14ac:dyDescent="0.25">
      <c r="A395" t="s">
        <v>252</v>
      </c>
      <c r="B395" t="s">
        <v>253</v>
      </c>
      <c r="C395" t="s">
        <v>13075</v>
      </c>
      <c r="D395" t="s">
        <v>13091</v>
      </c>
      <c r="E395" t="s">
        <v>13092</v>
      </c>
      <c r="F395" t="s">
        <v>13087</v>
      </c>
      <c r="G395" t="str">
        <f t="shared" si="34"/>
        <v>Cables</v>
      </c>
      <c r="H395" s="17">
        <v>199</v>
      </c>
      <c r="I395" s="17">
        <v>699</v>
      </c>
      <c r="J395" s="8">
        <v>0.72</v>
      </c>
      <c r="K395" s="8" t="str">
        <f t="shared" si="35"/>
        <v>Yes</v>
      </c>
      <c r="L395" s="9">
        <v>4.2</v>
      </c>
      <c r="M395" s="9">
        <v>4</v>
      </c>
      <c r="N395" s="9">
        <f t="shared" si="38"/>
        <v>4.1313432835820914</v>
      </c>
      <c r="O395" s="4">
        <v>12153</v>
      </c>
      <c r="P395" s="4">
        <f t="shared" si="36"/>
        <v>16.875377364488475</v>
      </c>
      <c r="Q395" s="18">
        <f t="shared" si="37"/>
        <v>2418447</v>
      </c>
      <c r="R395" s="18">
        <f>Table2[[#This Row],[actual_price]]-Table2[[#This Row],[discounted_price]]</f>
        <v>500</v>
      </c>
      <c r="S395" s="15" t="str" cm="1">
        <f t="array" ref="S395">_xlfn.IFS(H395&lt;200,"&lt;₹200",H395&lt;=500,"₹200-₹500",H395&gt;500,"&gt;₹500")</f>
        <v>&lt;₹200</v>
      </c>
      <c r="T395" t="s">
        <v>254</v>
      </c>
      <c r="U395" t="s">
        <v>258</v>
      </c>
      <c r="V395" t="s">
        <v>259</v>
      </c>
    </row>
    <row r="396" spans="1:22" x14ac:dyDescent="0.25">
      <c r="A396" t="s">
        <v>9589</v>
      </c>
      <c r="B396" t="s">
        <v>9590</v>
      </c>
      <c r="C396" t="s">
        <v>13156</v>
      </c>
      <c r="D396" t="s">
        <v>13250</v>
      </c>
      <c r="E396" t="s">
        <v>13277</v>
      </c>
      <c r="F396" t="s">
        <v>13285</v>
      </c>
      <c r="G396" t="str">
        <f t="shared" si="34"/>
        <v>ExhaustFans</v>
      </c>
      <c r="H396" s="17">
        <v>999</v>
      </c>
      <c r="I396" s="17">
        <v>1490</v>
      </c>
      <c r="J396" s="8">
        <v>0.33</v>
      </c>
      <c r="K396" s="8" t="str">
        <f t="shared" si="35"/>
        <v>No</v>
      </c>
      <c r="L396" s="9">
        <v>4.0999999999999996</v>
      </c>
      <c r="M396" s="9">
        <v>4</v>
      </c>
      <c r="N396" s="9">
        <f t="shared" si="38"/>
        <v>4.1000000000000005</v>
      </c>
      <c r="O396" s="4">
        <v>12999</v>
      </c>
      <c r="P396" s="4">
        <f t="shared" si="36"/>
        <v>16.867167744458033</v>
      </c>
      <c r="Q396" s="18">
        <f t="shared" si="37"/>
        <v>12986001</v>
      </c>
      <c r="R396" s="18">
        <f>Table2[[#This Row],[actual_price]]-Table2[[#This Row],[discounted_price]]</f>
        <v>491</v>
      </c>
      <c r="S396" s="15" t="str" cm="1">
        <f t="array" ref="S396">_xlfn.IFS(H396&lt;200,"&lt;₹200",H396&lt;=500,"₹200-₹500",H396&gt;500,"&gt;₹500")</f>
        <v>&gt;₹500</v>
      </c>
      <c r="T396" t="s">
        <v>9592</v>
      </c>
      <c r="U396" t="s">
        <v>9596</v>
      </c>
      <c r="V396" t="s">
        <v>9597</v>
      </c>
    </row>
    <row r="397" spans="1:22" x14ac:dyDescent="0.25">
      <c r="A397" t="s">
        <v>2128</v>
      </c>
      <c r="B397" t="s">
        <v>2129</v>
      </c>
      <c r="C397" t="s">
        <v>13075</v>
      </c>
      <c r="D397" t="s">
        <v>13091</v>
      </c>
      <c r="E397" t="s">
        <v>13092</v>
      </c>
      <c r="F397" t="s">
        <v>13087</v>
      </c>
      <c r="G397" t="str">
        <f t="shared" si="34"/>
        <v>Cables</v>
      </c>
      <c r="H397" s="17">
        <v>399</v>
      </c>
      <c r="I397" s="17">
        <v>795</v>
      </c>
      <c r="J397" s="8">
        <v>0.5</v>
      </c>
      <c r="K397" s="8" t="str">
        <f t="shared" si="35"/>
        <v>Yes</v>
      </c>
      <c r="L397" s="9">
        <v>4.4000000000000004</v>
      </c>
      <c r="M397" s="9">
        <v>4</v>
      </c>
      <c r="N397" s="9">
        <f t="shared" si="38"/>
        <v>4.1308270676691743</v>
      </c>
      <c r="O397" s="4">
        <v>12091</v>
      </c>
      <c r="P397" s="4">
        <f t="shared" si="36"/>
        <v>16.86409381424869</v>
      </c>
      <c r="Q397" s="18">
        <f t="shared" si="37"/>
        <v>4824309</v>
      </c>
      <c r="R397" s="18">
        <f>Table2[[#This Row],[actual_price]]-Table2[[#This Row],[discounted_price]]</f>
        <v>396</v>
      </c>
      <c r="S397" s="15" t="str" cm="1">
        <f t="array" ref="S397">_xlfn.IFS(H397&lt;200,"&lt;₹200",H397&lt;=500,"₹200-₹500",H397&gt;500,"&gt;₹500")</f>
        <v>₹200-₹500</v>
      </c>
      <c r="T397" t="s">
        <v>2131</v>
      </c>
      <c r="U397" t="s">
        <v>2135</v>
      </c>
      <c r="V397" t="s">
        <v>2136</v>
      </c>
    </row>
    <row r="398" spans="1:22" x14ac:dyDescent="0.25">
      <c r="A398" t="s">
        <v>8967</v>
      </c>
      <c r="B398" t="s">
        <v>8968</v>
      </c>
      <c r="C398" t="s">
        <v>13156</v>
      </c>
      <c r="D398" t="s">
        <v>13247</v>
      </c>
      <c r="E398" t="s">
        <v>13254</v>
      </c>
      <c r="F398" t="s">
        <v>13272</v>
      </c>
      <c r="G398" t="str">
        <f t="shared" si="34"/>
        <v>Vacuums&amp;FloorCare</v>
      </c>
      <c r="H398" s="17">
        <v>1665</v>
      </c>
      <c r="I398" s="17">
        <v>2099</v>
      </c>
      <c r="J398" s="8">
        <v>0.21</v>
      </c>
      <c r="K398" s="8" t="str">
        <f t="shared" si="35"/>
        <v>No</v>
      </c>
      <c r="L398" s="9">
        <v>4</v>
      </c>
      <c r="M398" s="9">
        <v>4</v>
      </c>
      <c r="N398" s="9">
        <f t="shared" si="38"/>
        <v>4.0555555555555562</v>
      </c>
      <c r="O398" s="4">
        <v>14368</v>
      </c>
      <c r="P398" s="4">
        <f t="shared" si="36"/>
        <v>16.860674320498497</v>
      </c>
      <c r="Q398" s="18">
        <f t="shared" si="37"/>
        <v>23922720</v>
      </c>
      <c r="R398" s="18">
        <f>Table2[[#This Row],[actual_price]]-Table2[[#This Row],[discounted_price]]</f>
        <v>434</v>
      </c>
      <c r="S398" s="15" t="str" cm="1">
        <f t="array" ref="S398">_xlfn.IFS(H398&lt;200,"&lt;₹200",H398&lt;=500,"₹200-₹500",H398&gt;500,"&gt;₹500")</f>
        <v>&gt;₹500</v>
      </c>
      <c r="T398" t="s">
        <v>8970</v>
      </c>
      <c r="U398" t="s">
        <v>8974</v>
      </c>
      <c r="V398" t="s">
        <v>8975</v>
      </c>
    </row>
    <row r="399" spans="1:22" x14ac:dyDescent="0.25">
      <c r="A399" t="s">
        <v>3333</v>
      </c>
      <c r="B399" t="s">
        <v>3334</v>
      </c>
      <c r="C399" t="s">
        <v>13075</v>
      </c>
      <c r="D399" t="s">
        <v>13113</v>
      </c>
      <c r="E399" t="s">
        <v>13117</v>
      </c>
      <c r="F399" t="s">
        <v>13118</v>
      </c>
      <c r="G399" t="str">
        <f t="shared" si="34"/>
        <v>Smartphones</v>
      </c>
      <c r="H399" s="17">
        <v>12999</v>
      </c>
      <c r="I399" s="17">
        <v>15999</v>
      </c>
      <c r="J399" s="8">
        <v>0.19</v>
      </c>
      <c r="K399" s="8" t="str">
        <f t="shared" si="35"/>
        <v>No</v>
      </c>
      <c r="L399" s="9">
        <v>4.2</v>
      </c>
      <c r="M399" s="9">
        <v>4</v>
      </c>
      <c r="N399" s="9">
        <f t="shared" si="38"/>
        <v>4.0875000000000004</v>
      </c>
      <c r="O399" s="4">
        <v>13246</v>
      </c>
      <c r="P399" s="4">
        <f t="shared" si="36"/>
        <v>16.849155429680465</v>
      </c>
      <c r="Q399" s="18">
        <f t="shared" si="37"/>
        <v>172184754</v>
      </c>
      <c r="R399" s="18">
        <f>Table2[[#This Row],[actual_price]]-Table2[[#This Row],[discounted_price]]</f>
        <v>3000</v>
      </c>
      <c r="S399" s="15" t="str" cm="1">
        <f t="array" ref="S399">_xlfn.IFS(H399&lt;200,"&lt;₹200",H399&lt;=500,"₹200-₹500",H399&gt;500,"&gt;₹500")</f>
        <v>&gt;₹500</v>
      </c>
      <c r="T399" t="s">
        <v>3335</v>
      </c>
      <c r="U399" t="s">
        <v>3339</v>
      </c>
      <c r="V399" t="s">
        <v>3340</v>
      </c>
    </row>
    <row r="400" spans="1:22" x14ac:dyDescent="0.25">
      <c r="A400" t="s">
        <v>5304</v>
      </c>
      <c r="B400" t="s">
        <v>5305</v>
      </c>
      <c r="C400" t="s">
        <v>13084</v>
      </c>
      <c r="D400" t="s">
        <v>13085</v>
      </c>
      <c r="E400" t="s">
        <v>13141</v>
      </c>
      <c r="F400" t="s">
        <v>13142</v>
      </c>
      <c r="G400" t="str">
        <f t="shared" si="34"/>
        <v>Mice</v>
      </c>
      <c r="H400" s="17">
        <v>569</v>
      </c>
      <c r="I400" s="17">
        <v>1299</v>
      </c>
      <c r="J400" s="8">
        <v>0.56000000000000005</v>
      </c>
      <c r="K400" s="8" t="str">
        <f t="shared" si="35"/>
        <v>Yes</v>
      </c>
      <c r="L400" s="9">
        <v>4.4000000000000004</v>
      </c>
      <c r="M400" s="9">
        <v>4</v>
      </c>
      <c r="N400" s="9">
        <f t="shared" si="38"/>
        <v>4.2461538461538462</v>
      </c>
      <c r="O400" s="4">
        <v>9275</v>
      </c>
      <c r="P400" s="4">
        <f t="shared" si="36"/>
        <v>16.846024065086187</v>
      </c>
      <c r="Q400" s="18">
        <f t="shared" si="37"/>
        <v>5277475</v>
      </c>
      <c r="R400" s="18">
        <f>Table2[[#This Row],[actual_price]]-Table2[[#This Row],[discounted_price]]</f>
        <v>730</v>
      </c>
      <c r="S400" s="15" t="str" cm="1">
        <f t="array" ref="S400">_xlfn.IFS(H400&lt;200,"&lt;₹200",H400&lt;=500,"₹200-₹500",H400&gt;500,"&gt;₹500")</f>
        <v>&gt;₹500</v>
      </c>
      <c r="T400" t="s">
        <v>5306</v>
      </c>
      <c r="U400" t="s">
        <v>5310</v>
      </c>
      <c r="V400" t="s">
        <v>5311</v>
      </c>
    </row>
    <row r="401" spans="1:22" x14ac:dyDescent="0.25">
      <c r="A401" t="s">
        <v>10244</v>
      </c>
      <c r="B401" t="s">
        <v>10245</v>
      </c>
      <c r="C401" t="s">
        <v>13156</v>
      </c>
      <c r="D401" t="s">
        <v>13247</v>
      </c>
      <c r="E401" t="s">
        <v>13248</v>
      </c>
      <c r="F401" t="s">
        <v>13274</v>
      </c>
      <c r="G401" t="str">
        <f t="shared" si="34"/>
        <v>SandwichMakers</v>
      </c>
      <c r="H401" s="17">
        <v>260</v>
      </c>
      <c r="I401" s="17">
        <v>350</v>
      </c>
      <c r="J401" s="8">
        <v>0.26</v>
      </c>
      <c r="K401" s="8" t="str">
        <f t="shared" si="35"/>
        <v>No</v>
      </c>
      <c r="L401" s="9">
        <v>3.9</v>
      </c>
      <c r="M401" s="9">
        <v>4</v>
      </c>
      <c r="N401" s="9">
        <f t="shared" si="38"/>
        <v>4.09</v>
      </c>
      <c r="O401" s="4">
        <v>13127</v>
      </c>
      <c r="P401" s="4">
        <f t="shared" si="36"/>
        <v>16.843432143304199</v>
      </c>
      <c r="Q401" s="18">
        <f t="shared" si="37"/>
        <v>3413020</v>
      </c>
      <c r="R401" s="18">
        <f>Table2[[#This Row],[actual_price]]-Table2[[#This Row],[discounted_price]]</f>
        <v>90</v>
      </c>
      <c r="S401" s="15" t="str" cm="1">
        <f t="array" ref="S401">_xlfn.IFS(H401&lt;200,"&lt;₹200",H401&lt;=500,"₹200-₹500",H401&gt;500,"&gt;₹500")</f>
        <v>₹200-₹500</v>
      </c>
      <c r="T401" t="s">
        <v>10246</v>
      </c>
      <c r="U401" t="s">
        <v>10250</v>
      </c>
      <c r="V401" t="s">
        <v>10251</v>
      </c>
    </row>
    <row r="402" spans="1:22" x14ac:dyDescent="0.25">
      <c r="A402" t="s">
        <v>12512</v>
      </c>
      <c r="B402" t="s">
        <v>12513</v>
      </c>
      <c r="C402" t="s">
        <v>13156</v>
      </c>
      <c r="D402" t="s">
        <v>13247</v>
      </c>
      <c r="E402" t="s">
        <v>13248</v>
      </c>
      <c r="F402" t="s">
        <v>13261</v>
      </c>
      <c r="G402" t="str">
        <f t="shared" si="34"/>
        <v>HandBlenders</v>
      </c>
      <c r="H402" s="17">
        <v>1745</v>
      </c>
      <c r="I402" s="17">
        <v>2400</v>
      </c>
      <c r="J402" s="8">
        <v>0.27</v>
      </c>
      <c r="K402" s="8" t="str">
        <f t="shared" si="35"/>
        <v>No</v>
      </c>
      <c r="L402" s="9">
        <v>4.2</v>
      </c>
      <c r="M402" s="9">
        <v>4</v>
      </c>
      <c r="N402" s="9">
        <f>AVERAGEIF(F402:F1752,F402,L402:L1752)</f>
        <v>4.0500000000000007</v>
      </c>
      <c r="O402" s="4">
        <v>14160</v>
      </c>
      <c r="P402" s="4">
        <f t="shared" si="36"/>
        <v>16.811930387279499</v>
      </c>
      <c r="Q402" s="18">
        <f t="shared" si="37"/>
        <v>24709200</v>
      </c>
      <c r="R402" s="18">
        <f>Table2[[#This Row],[actual_price]]-Table2[[#This Row],[discounted_price]]</f>
        <v>655</v>
      </c>
      <c r="S402" s="15" t="str" cm="1">
        <f t="array" ref="S402">_xlfn.IFS(H402&lt;200,"&lt;₹200",H402&lt;=500,"₹200-₹500",H402&gt;500,"&gt;₹500")</f>
        <v>&gt;₹500</v>
      </c>
      <c r="T402" t="s">
        <v>12514</v>
      </c>
      <c r="U402" t="s">
        <v>12518</v>
      </c>
      <c r="V402" t="s">
        <v>12519</v>
      </c>
    </row>
    <row r="403" spans="1:22" x14ac:dyDescent="0.25">
      <c r="A403" t="s">
        <v>3095</v>
      </c>
      <c r="B403" t="s">
        <v>3096</v>
      </c>
      <c r="C403" t="s">
        <v>13075</v>
      </c>
      <c r="D403" t="s">
        <v>13113</v>
      </c>
      <c r="E403" t="s">
        <v>13117</v>
      </c>
      <c r="F403" t="s">
        <v>13118</v>
      </c>
      <c r="G403" t="str">
        <f t="shared" si="34"/>
        <v>Smartphones</v>
      </c>
      <c r="H403" s="17">
        <v>8999</v>
      </c>
      <c r="I403" s="17">
        <v>11999</v>
      </c>
      <c r="J403" s="8">
        <v>0.25</v>
      </c>
      <c r="K403" s="8" t="str">
        <f t="shared" si="35"/>
        <v>No</v>
      </c>
      <c r="L403" s="9">
        <v>4</v>
      </c>
      <c r="M403" s="9">
        <v>4</v>
      </c>
      <c r="N403" s="9">
        <f t="shared" ref="N403:N449" si="39">AVERAGEIF(F403:F1752,F403,L403:L1752)</f>
        <v>4.0826086956521745</v>
      </c>
      <c r="O403" s="4">
        <v>12796</v>
      </c>
      <c r="P403" s="4">
        <f t="shared" si="36"/>
        <v>16.767715528616055</v>
      </c>
      <c r="Q403" s="18">
        <f t="shared" si="37"/>
        <v>115151204</v>
      </c>
      <c r="R403" s="18">
        <f>Table2[[#This Row],[actual_price]]-Table2[[#This Row],[discounted_price]]</f>
        <v>3000</v>
      </c>
      <c r="S403" s="15" t="str" cm="1">
        <f t="array" ref="S403">_xlfn.IFS(H403&lt;200,"&lt;₹200",H403&lt;=500,"₹200-₹500",H403&gt;500,"&gt;₹500")</f>
        <v>&gt;₹500</v>
      </c>
      <c r="T403" t="s">
        <v>3097</v>
      </c>
      <c r="U403" t="s">
        <v>3101</v>
      </c>
      <c r="V403" t="s">
        <v>3102</v>
      </c>
    </row>
    <row r="404" spans="1:22" x14ac:dyDescent="0.25">
      <c r="A404" t="s">
        <v>9963</v>
      </c>
      <c r="B404" t="s">
        <v>9964</v>
      </c>
      <c r="C404" t="s">
        <v>13156</v>
      </c>
      <c r="D404" t="s">
        <v>13247</v>
      </c>
      <c r="E404" t="s">
        <v>13248</v>
      </c>
      <c r="F404" t="s">
        <v>13261</v>
      </c>
      <c r="G404" t="str">
        <f t="shared" si="34"/>
        <v>HandBlenders</v>
      </c>
      <c r="H404" s="17">
        <v>1695</v>
      </c>
      <c r="I404" s="17">
        <v>1695</v>
      </c>
      <c r="J404" s="8">
        <v>0</v>
      </c>
      <c r="K404" s="8" t="str">
        <f t="shared" si="35"/>
        <v>No</v>
      </c>
      <c r="L404" s="9">
        <v>4.2</v>
      </c>
      <c r="M404" s="9">
        <v>4</v>
      </c>
      <c r="N404" s="9">
        <f t="shared" si="39"/>
        <v>4.0411764705882351</v>
      </c>
      <c r="O404" s="4">
        <v>14290</v>
      </c>
      <c r="P404" s="4">
        <f t="shared" si="36"/>
        <v>16.791341290628434</v>
      </c>
      <c r="Q404" s="18">
        <f t="shared" si="37"/>
        <v>24221550</v>
      </c>
      <c r="R404" s="18">
        <f>Table2[[#This Row],[actual_price]]-Table2[[#This Row],[discounted_price]]</f>
        <v>0</v>
      </c>
      <c r="S404" s="15" t="str" cm="1">
        <f t="array" ref="S404">_xlfn.IFS(H404&lt;200,"&lt;₹200",H404&lt;=500,"₹200-₹500",H404&gt;500,"&gt;₹500")</f>
        <v>&gt;₹500</v>
      </c>
      <c r="T404" t="s">
        <v>9965</v>
      </c>
      <c r="U404" t="s">
        <v>9969</v>
      </c>
      <c r="V404" t="s">
        <v>9970</v>
      </c>
    </row>
    <row r="405" spans="1:22" x14ac:dyDescent="0.25">
      <c r="A405" t="s">
        <v>3269</v>
      </c>
      <c r="B405" t="s">
        <v>3270</v>
      </c>
      <c r="C405" t="s">
        <v>13075</v>
      </c>
      <c r="D405" t="s">
        <v>13113</v>
      </c>
      <c r="E405" t="s">
        <v>13117</v>
      </c>
      <c r="F405" t="s">
        <v>13118</v>
      </c>
      <c r="G405" t="str">
        <f t="shared" si="34"/>
        <v>Smartphones</v>
      </c>
      <c r="H405" s="17">
        <v>8999</v>
      </c>
      <c r="I405" s="17">
        <v>11999</v>
      </c>
      <c r="J405" s="8">
        <v>0.25</v>
      </c>
      <c r="K405" s="8" t="str">
        <f t="shared" si="35"/>
        <v>No</v>
      </c>
      <c r="L405" s="9">
        <v>4</v>
      </c>
      <c r="M405" s="9">
        <v>4</v>
      </c>
      <c r="N405" s="9">
        <f t="shared" si="39"/>
        <v>4.0863636363636369</v>
      </c>
      <c r="O405" s="4">
        <v>12796</v>
      </c>
      <c r="P405" s="4">
        <f t="shared" si="36"/>
        <v>16.783137476289774</v>
      </c>
      <c r="Q405" s="18">
        <f t="shared" si="37"/>
        <v>115151204</v>
      </c>
      <c r="R405" s="18">
        <f>Table2[[#This Row],[actual_price]]-Table2[[#This Row],[discounted_price]]</f>
        <v>3000</v>
      </c>
      <c r="S405" s="15" t="str" cm="1">
        <f t="array" ref="S405">_xlfn.IFS(H405&lt;200,"&lt;₹200",H405&lt;=500,"₹200-₹500",H405&gt;500,"&gt;₹500")</f>
        <v>&gt;₹500</v>
      </c>
      <c r="T405" t="s">
        <v>3097</v>
      </c>
      <c r="U405" t="s">
        <v>3101</v>
      </c>
      <c r="V405" t="s">
        <v>3102</v>
      </c>
    </row>
    <row r="406" spans="1:22" x14ac:dyDescent="0.25">
      <c r="A406" t="s">
        <v>3319</v>
      </c>
      <c r="B406" t="s">
        <v>3320</v>
      </c>
      <c r="C406" t="s">
        <v>13075</v>
      </c>
      <c r="D406" t="s">
        <v>13113</v>
      </c>
      <c r="E406" t="s">
        <v>13117</v>
      </c>
      <c r="F406" t="s">
        <v>13118</v>
      </c>
      <c r="G406" t="str">
        <f t="shared" si="34"/>
        <v>Smartphones</v>
      </c>
      <c r="H406" s="17">
        <v>8999</v>
      </c>
      <c r="I406" s="17">
        <v>11999</v>
      </c>
      <c r="J406" s="8">
        <v>0.25</v>
      </c>
      <c r="K406" s="8" t="str">
        <f t="shared" si="35"/>
        <v>No</v>
      </c>
      <c r="L406" s="9">
        <v>4</v>
      </c>
      <c r="M406" s="9">
        <v>4</v>
      </c>
      <c r="N406" s="9">
        <f t="shared" si="39"/>
        <v>4.090476190476191</v>
      </c>
      <c r="O406" s="4">
        <v>12796</v>
      </c>
      <c r="P406" s="4">
        <f t="shared" si="36"/>
        <v>16.800028180884802</v>
      </c>
      <c r="Q406" s="18">
        <f t="shared" si="37"/>
        <v>115151204</v>
      </c>
      <c r="R406" s="18">
        <f>Table2[[#This Row],[actual_price]]-Table2[[#This Row],[discounted_price]]</f>
        <v>3000</v>
      </c>
      <c r="S406" s="15" t="str" cm="1">
        <f t="array" ref="S406">_xlfn.IFS(H406&lt;200,"&lt;₹200",H406&lt;=500,"₹200-₹500",H406&gt;500,"&gt;₹500")</f>
        <v>&gt;₹500</v>
      </c>
      <c r="T406" t="s">
        <v>3097</v>
      </c>
      <c r="U406" t="s">
        <v>3101</v>
      </c>
      <c r="V406" t="s">
        <v>3102</v>
      </c>
    </row>
    <row r="407" spans="1:22" x14ac:dyDescent="0.25">
      <c r="A407" t="s">
        <v>2967</v>
      </c>
      <c r="B407" t="s">
        <v>2968</v>
      </c>
      <c r="C407" t="s">
        <v>13075</v>
      </c>
      <c r="D407" t="s">
        <v>13111</v>
      </c>
      <c r="E407" t="s">
        <v>13112</v>
      </c>
      <c r="F407" t="s">
        <v>13112</v>
      </c>
      <c r="G407" t="str">
        <f t="shared" si="34"/>
        <v>SmartWatches</v>
      </c>
      <c r="H407" s="17">
        <v>1999</v>
      </c>
      <c r="I407" s="17">
        <v>7990</v>
      </c>
      <c r="J407" s="8">
        <v>0.75</v>
      </c>
      <c r="K407" s="8" t="str">
        <f t="shared" si="35"/>
        <v>Yes</v>
      </c>
      <c r="L407" s="9">
        <v>3.8</v>
      </c>
      <c r="M407" s="9">
        <v>4</v>
      </c>
      <c r="N407" s="9">
        <f t="shared" si="39"/>
        <v>3.9361111111111109</v>
      </c>
      <c r="O407" s="4">
        <v>17831</v>
      </c>
      <c r="P407" s="4">
        <f t="shared" si="36"/>
        <v>16.733195773900224</v>
      </c>
      <c r="Q407" s="18">
        <f t="shared" si="37"/>
        <v>35644169</v>
      </c>
      <c r="R407" s="18">
        <f>Table2[[#This Row],[actual_price]]-Table2[[#This Row],[discounted_price]]</f>
        <v>5991</v>
      </c>
      <c r="S407" s="15" t="str" cm="1">
        <f t="array" ref="S407">_xlfn.IFS(H407&lt;200,"&lt;₹200",H407&lt;=500,"₹200-₹500",H407&gt;500,"&gt;₹500")</f>
        <v>&gt;₹500</v>
      </c>
      <c r="T407" t="s">
        <v>2969</v>
      </c>
      <c r="U407" t="s">
        <v>2973</v>
      </c>
      <c r="V407" t="s">
        <v>2974</v>
      </c>
    </row>
    <row r="408" spans="1:22" x14ac:dyDescent="0.25">
      <c r="A408" t="s">
        <v>6420</v>
      </c>
      <c r="B408" t="s">
        <v>6421</v>
      </c>
      <c r="C408" t="s">
        <v>13152</v>
      </c>
      <c r="D408" t="s">
        <v>13153</v>
      </c>
      <c r="E408" t="s">
        <v>13154</v>
      </c>
      <c r="F408" t="s">
        <v>13155</v>
      </c>
      <c r="G408" t="str">
        <f t="shared" si="34"/>
        <v>Stationery</v>
      </c>
      <c r="H408" s="17">
        <v>125</v>
      </c>
      <c r="I408" s="17">
        <v>180</v>
      </c>
      <c r="J408" s="8">
        <v>0.31</v>
      </c>
      <c r="K408" s="8" t="str">
        <f t="shared" si="35"/>
        <v>No</v>
      </c>
      <c r="L408" s="9">
        <v>4.4000000000000004</v>
      </c>
      <c r="M408" s="9">
        <v>4</v>
      </c>
      <c r="N408" s="9">
        <f t="shared" si="39"/>
        <v>4.2913043478260864</v>
      </c>
      <c r="O408" s="4">
        <v>8053</v>
      </c>
      <c r="P408" s="4">
        <f t="shared" si="36"/>
        <v>16.761884670186451</v>
      </c>
      <c r="Q408" s="18">
        <f t="shared" si="37"/>
        <v>1006625</v>
      </c>
      <c r="R408" s="18">
        <f>Table2[[#This Row],[actual_price]]-Table2[[#This Row],[discounted_price]]</f>
        <v>55</v>
      </c>
      <c r="S408" s="15" t="str" cm="1">
        <f t="array" ref="S408">_xlfn.IFS(H408&lt;200,"&lt;₹200",H408&lt;=500,"₹200-₹500",H408&gt;500,"&gt;₹500")</f>
        <v>&lt;₹200</v>
      </c>
      <c r="T408" t="s">
        <v>6422</v>
      </c>
      <c r="U408" t="s">
        <v>6426</v>
      </c>
      <c r="V408" t="s">
        <v>6427</v>
      </c>
    </row>
    <row r="409" spans="1:22" x14ac:dyDescent="0.25">
      <c r="A409" t="s">
        <v>3924</v>
      </c>
      <c r="B409" t="s">
        <v>3925</v>
      </c>
      <c r="C409" t="s">
        <v>13075</v>
      </c>
      <c r="D409" t="s">
        <v>13113</v>
      </c>
      <c r="E409" t="s">
        <v>13114</v>
      </c>
      <c r="F409" t="s">
        <v>13131</v>
      </c>
      <c r="G409" t="str">
        <f t="shared" si="34"/>
        <v>Maintenance,Upkeep&amp;Repairs</v>
      </c>
      <c r="H409" s="17">
        <v>999</v>
      </c>
      <c r="I409" s="17">
        <v>2899</v>
      </c>
      <c r="J409" s="8">
        <v>0.66</v>
      </c>
      <c r="K409" s="8" t="str">
        <f t="shared" si="35"/>
        <v>Yes</v>
      </c>
      <c r="L409" s="9">
        <v>4.5999999999999996</v>
      </c>
      <c r="M409" s="9">
        <v>5</v>
      </c>
      <c r="N409" s="9">
        <f t="shared" si="39"/>
        <v>4.4249999999999998</v>
      </c>
      <c r="O409" s="4">
        <v>6129</v>
      </c>
      <c r="P409" s="4">
        <f t="shared" si="36"/>
        <v>16.759512599743985</v>
      </c>
      <c r="Q409" s="18">
        <f t="shared" si="37"/>
        <v>6122871</v>
      </c>
      <c r="R409" s="18">
        <f>Table2[[#This Row],[actual_price]]-Table2[[#This Row],[discounted_price]]</f>
        <v>1900</v>
      </c>
      <c r="S409" s="15" t="str" cm="1">
        <f t="array" ref="S409">_xlfn.IFS(H409&lt;200,"&lt;₹200",H409&lt;=500,"₹200-₹500",H409&gt;500,"&gt;₹500")</f>
        <v>&gt;₹500</v>
      </c>
      <c r="T409" t="s">
        <v>3926</v>
      </c>
      <c r="U409" t="s">
        <v>3930</v>
      </c>
      <c r="V409" t="s">
        <v>13041</v>
      </c>
    </row>
    <row r="410" spans="1:22" x14ac:dyDescent="0.25">
      <c r="A410" t="s">
        <v>9853</v>
      </c>
      <c r="B410" t="s">
        <v>9854</v>
      </c>
      <c r="C410" t="s">
        <v>13156</v>
      </c>
      <c r="D410" t="s">
        <v>13250</v>
      </c>
      <c r="E410" t="s">
        <v>13263</v>
      </c>
      <c r="F410" t="s">
        <v>13264</v>
      </c>
      <c r="G410" t="str">
        <f t="shared" si="34"/>
        <v>InstantWaterHeaters</v>
      </c>
      <c r="H410" s="17">
        <v>2599</v>
      </c>
      <c r="I410" s="17">
        <v>4400</v>
      </c>
      <c r="J410" s="8">
        <v>0.41</v>
      </c>
      <c r="K410" s="8" t="str">
        <f t="shared" si="35"/>
        <v>No</v>
      </c>
      <c r="L410" s="9">
        <v>4.0999999999999996</v>
      </c>
      <c r="M410" s="9">
        <v>4</v>
      </c>
      <c r="N410" s="9">
        <f t="shared" si="39"/>
        <v>4.0142857142857133</v>
      </c>
      <c r="O410" s="4">
        <v>14947</v>
      </c>
      <c r="P410" s="4">
        <f t="shared" si="36"/>
        <v>16.75796925798436</v>
      </c>
      <c r="Q410" s="18">
        <f t="shared" si="37"/>
        <v>38847253</v>
      </c>
      <c r="R410" s="18">
        <f>Table2[[#This Row],[actual_price]]-Table2[[#This Row],[discounted_price]]</f>
        <v>1801</v>
      </c>
      <c r="S410" s="15" t="str" cm="1">
        <f t="array" ref="S410">_xlfn.IFS(H410&lt;200,"&lt;₹200",H410&lt;=500,"₹200-₹500",H410&gt;500,"&gt;₹500")</f>
        <v>&gt;₹500</v>
      </c>
      <c r="T410" t="s">
        <v>9855</v>
      </c>
      <c r="U410" t="s">
        <v>9859</v>
      </c>
      <c r="V410" t="s">
        <v>9860</v>
      </c>
    </row>
    <row r="411" spans="1:22" x14ac:dyDescent="0.25">
      <c r="A411" t="s">
        <v>8102</v>
      </c>
      <c r="B411" t="s">
        <v>8103</v>
      </c>
      <c r="C411" t="s">
        <v>13084</v>
      </c>
      <c r="D411" t="s">
        <v>13085</v>
      </c>
      <c r="E411" t="s">
        <v>13172</v>
      </c>
      <c r="F411" t="s">
        <v>13232</v>
      </c>
      <c r="G411" t="str">
        <f t="shared" si="34"/>
        <v>Headsets</v>
      </c>
      <c r="H411" s="17">
        <v>1990</v>
      </c>
      <c r="I411" s="17">
        <v>2999</v>
      </c>
      <c r="J411" s="8">
        <v>0.34</v>
      </c>
      <c r="K411" s="8" t="str">
        <f t="shared" si="35"/>
        <v>No</v>
      </c>
      <c r="L411" s="9">
        <v>4.3</v>
      </c>
      <c r="M411" s="9">
        <v>4</v>
      </c>
      <c r="N411" s="9">
        <f t="shared" si="39"/>
        <v>4.0333333333333341</v>
      </c>
      <c r="O411" s="4">
        <v>14237</v>
      </c>
      <c r="P411" s="4">
        <f t="shared" si="36"/>
        <v>16.752244254023967</v>
      </c>
      <c r="Q411" s="18">
        <f t="shared" si="37"/>
        <v>28331630</v>
      </c>
      <c r="R411" s="18">
        <f>Table2[[#This Row],[actual_price]]-Table2[[#This Row],[discounted_price]]</f>
        <v>1009</v>
      </c>
      <c r="S411" s="15" t="str" cm="1">
        <f t="array" ref="S411">_xlfn.IFS(H411&lt;200,"&lt;₹200",H411&lt;=500,"₹200-₹500",H411&gt;500,"&gt;₹500")</f>
        <v>&gt;₹500</v>
      </c>
      <c r="T411" t="s">
        <v>8104</v>
      </c>
      <c r="U411" t="s">
        <v>8108</v>
      </c>
      <c r="V411" t="s">
        <v>13063</v>
      </c>
    </row>
    <row r="412" spans="1:22" x14ac:dyDescent="0.25">
      <c r="A412" t="s">
        <v>3851</v>
      </c>
      <c r="B412" t="s">
        <v>3852</v>
      </c>
      <c r="C412" t="s">
        <v>13075</v>
      </c>
      <c r="D412" t="s">
        <v>13111</v>
      </c>
      <c r="E412" t="s">
        <v>13112</v>
      </c>
      <c r="F412" t="s">
        <v>13112</v>
      </c>
      <c r="G412" t="str">
        <f t="shared" si="34"/>
        <v>SmartWatches</v>
      </c>
      <c r="H412" s="17">
        <v>1999</v>
      </c>
      <c r="I412" s="17">
        <v>7990</v>
      </c>
      <c r="J412" s="8">
        <v>0.75</v>
      </c>
      <c r="K412" s="8" t="str">
        <f t="shared" si="35"/>
        <v>Yes</v>
      </c>
      <c r="L412" s="9">
        <v>3.8</v>
      </c>
      <c r="M412" s="9">
        <v>4</v>
      </c>
      <c r="N412" s="9">
        <f t="shared" si="39"/>
        <v>3.9399999999999995</v>
      </c>
      <c r="O412" s="4">
        <v>17833</v>
      </c>
      <c r="P412" s="4">
        <f t="shared" si="36"/>
        <v>16.749920123485026</v>
      </c>
      <c r="Q412" s="18">
        <f t="shared" si="37"/>
        <v>35648167</v>
      </c>
      <c r="R412" s="18">
        <f>Table2[[#This Row],[actual_price]]-Table2[[#This Row],[discounted_price]]</f>
        <v>5991</v>
      </c>
      <c r="S412" s="15" t="str" cm="1">
        <f t="array" ref="S412">_xlfn.IFS(H412&lt;200,"&lt;₹200",H412&lt;=500,"₹200-₹500",H412&gt;500,"&gt;₹500")</f>
        <v>&gt;₹500</v>
      </c>
      <c r="T412" t="s">
        <v>2969</v>
      </c>
      <c r="U412" t="s">
        <v>2973</v>
      </c>
      <c r="V412" t="s">
        <v>2974</v>
      </c>
    </row>
    <row r="413" spans="1:22" x14ac:dyDescent="0.25">
      <c r="A413" t="s">
        <v>5861</v>
      </c>
      <c r="B413" t="s">
        <v>5862</v>
      </c>
      <c r="C413" t="s">
        <v>13084</v>
      </c>
      <c r="D413" t="s">
        <v>13085</v>
      </c>
      <c r="E413" t="s">
        <v>13141</v>
      </c>
      <c r="F413" t="s">
        <v>13159</v>
      </c>
      <c r="G413" t="str">
        <f t="shared" si="34"/>
        <v>Keyboard&amp;MouseSets</v>
      </c>
      <c r="H413" s="17">
        <v>448</v>
      </c>
      <c r="I413" s="17">
        <v>699</v>
      </c>
      <c r="J413" s="8">
        <v>0.36</v>
      </c>
      <c r="K413" s="8" t="str">
        <f t="shared" si="35"/>
        <v>No</v>
      </c>
      <c r="L413" s="9">
        <v>3.9</v>
      </c>
      <c r="M413" s="9">
        <v>4</v>
      </c>
      <c r="N413" s="9">
        <f t="shared" si="39"/>
        <v>3.9499999999999997</v>
      </c>
      <c r="O413" s="4">
        <v>17348</v>
      </c>
      <c r="P413" s="4">
        <f t="shared" si="36"/>
        <v>16.745134065741862</v>
      </c>
      <c r="Q413" s="18">
        <f t="shared" si="37"/>
        <v>7771904</v>
      </c>
      <c r="R413" s="18">
        <f>Table2[[#This Row],[actual_price]]-Table2[[#This Row],[discounted_price]]</f>
        <v>251</v>
      </c>
      <c r="S413" s="15" t="str" cm="1">
        <f t="array" ref="S413">_xlfn.IFS(H413&lt;200,"&lt;₹200",H413&lt;=500,"₹200-₹500",H413&gt;500,"&gt;₹500")</f>
        <v>₹200-₹500</v>
      </c>
      <c r="T413" t="s">
        <v>5863</v>
      </c>
      <c r="U413" t="s">
        <v>5867</v>
      </c>
      <c r="V413" t="s">
        <v>5868</v>
      </c>
    </row>
    <row r="414" spans="1:22" x14ac:dyDescent="0.25">
      <c r="A414" t="s">
        <v>7722</v>
      </c>
      <c r="B414" t="s">
        <v>7723</v>
      </c>
      <c r="C414" t="s">
        <v>13084</v>
      </c>
      <c r="D414" t="s">
        <v>13085</v>
      </c>
      <c r="E414" t="s">
        <v>13136</v>
      </c>
      <c r="F414" t="s">
        <v>13199</v>
      </c>
      <c r="G414" t="str">
        <f t="shared" si="34"/>
        <v>Bags&amp;Sleeves</v>
      </c>
      <c r="H414" s="17">
        <v>449</v>
      </c>
      <c r="I414" s="17">
        <v>999</v>
      </c>
      <c r="J414" s="8">
        <v>0.55000000000000004</v>
      </c>
      <c r="K414" s="8" t="str">
        <f t="shared" si="35"/>
        <v>Yes</v>
      </c>
      <c r="L414" s="9">
        <v>4.3</v>
      </c>
      <c r="M414" s="9">
        <v>4</v>
      </c>
      <c r="N414" s="9">
        <f t="shared" si="39"/>
        <v>4.2</v>
      </c>
      <c r="O414" s="4">
        <v>9701</v>
      </c>
      <c r="P414" s="4">
        <f t="shared" si="36"/>
        <v>16.74481733521819</v>
      </c>
      <c r="Q414" s="18">
        <f t="shared" si="37"/>
        <v>4355749</v>
      </c>
      <c r="R414" s="18">
        <f>Table2[[#This Row],[actual_price]]-Table2[[#This Row],[discounted_price]]</f>
        <v>550</v>
      </c>
      <c r="S414" s="15" t="str" cm="1">
        <f t="array" ref="S414">_xlfn.IFS(H414&lt;200,"&lt;₹200",H414&lt;=500,"₹200-₹500",H414&gt;500,"&gt;₹500")</f>
        <v>₹200-₹500</v>
      </c>
      <c r="T414" t="s">
        <v>7724</v>
      </c>
      <c r="U414" t="s">
        <v>7728</v>
      </c>
      <c r="V414" t="s">
        <v>7729</v>
      </c>
    </row>
    <row r="415" spans="1:22" x14ac:dyDescent="0.25">
      <c r="A415" t="s">
        <v>8656</v>
      </c>
      <c r="B415" t="s">
        <v>8657</v>
      </c>
      <c r="C415" t="s">
        <v>13156</v>
      </c>
      <c r="D415" t="s">
        <v>13247</v>
      </c>
      <c r="E415" t="s">
        <v>13248</v>
      </c>
      <c r="F415" t="s">
        <v>13249</v>
      </c>
      <c r="G415" t="str">
        <f t="shared" si="34"/>
        <v>Kettles&amp;HotWaterDispensers</v>
      </c>
      <c r="H415" s="17">
        <v>1043</v>
      </c>
      <c r="I415" s="17">
        <v>1345</v>
      </c>
      <c r="J415" s="8">
        <v>0.22</v>
      </c>
      <c r="K415" s="8" t="str">
        <f t="shared" si="35"/>
        <v>No</v>
      </c>
      <c r="L415" s="9">
        <v>3.8</v>
      </c>
      <c r="M415" s="9">
        <v>4</v>
      </c>
      <c r="N415" s="9">
        <f t="shared" si="39"/>
        <v>3.9923076923076923</v>
      </c>
      <c r="O415" s="4">
        <v>15592</v>
      </c>
      <c r="P415" s="4">
        <f t="shared" si="36"/>
        <v>16.739465410338571</v>
      </c>
      <c r="Q415" s="18">
        <f t="shared" si="37"/>
        <v>16262456</v>
      </c>
      <c r="R415" s="18">
        <f>Table2[[#This Row],[actual_price]]-Table2[[#This Row],[discounted_price]]</f>
        <v>302</v>
      </c>
      <c r="S415" s="15" t="str" cm="1">
        <f t="array" ref="S415">_xlfn.IFS(H415&lt;200,"&lt;₹200",H415&lt;=500,"₹200-₹500",H415&gt;500,"&gt;₹500")</f>
        <v>&gt;₹500</v>
      </c>
      <c r="T415" t="s">
        <v>8658</v>
      </c>
      <c r="U415" t="s">
        <v>8662</v>
      </c>
      <c r="V415" t="s">
        <v>8663</v>
      </c>
    </row>
    <row r="416" spans="1:22" x14ac:dyDescent="0.25">
      <c r="A416" t="s">
        <v>3616</v>
      </c>
      <c r="B416" t="s">
        <v>3617</v>
      </c>
      <c r="C416" t="s">
        <v>13075</v>
      </c>
      <c r="D416" t="s">
        <v>13111</v>
      </c>
      <c r="E416" t="s">
        <v>13112</v>
      </c>
      <c r="F416" t="s">
        <v>13112</v>
      </c>
      <c r="G416" t="str">
        <f t="shared" si="34"/>
        <v>SmartWatches</v>
      </c>
      <c r="H416" s="17">
        <v>1999</v>
      </c>
      <c r="I416" s="17">
        <v>7990</v>
      </c>
      <c r="J416" s="8">
        <v>0.75</v>
      </c>
      <c r="K416" s="8" t="str">
        <f t="shared" si="35"/>
        <v>Yes</v>
      </c>
      <c r="L416" s="9">
        <v>3.8</v>
      </c>
      <c r="M416" s="9">
        <v>4</v>
      </c>
      <c r="N416" s="9">
        <f t="shared" si="39"/>
        <v>3.9441176470588224</v>
      </c>
      <c r="O416" s="4">
        <v>17831</v>
      </c>
      <c r="P416" s="4">
        <f t="shared" si="36"/>
        <v>16.767233159965276</v>
      </c>
      <c r="Q416" s="18">
        <f t="shared" si="37"/>
        <v>35644169</v>
      </c>
      <c r="R416" s="18">
        <f>Table2[[#This Row],[actual_price]]-Table2[[#This Row],[discounted_price]]</f>
        <v>5991</v>
      </c>
      <c r="S416" s="15" t="str" cm="1">
        <f t="array" ref="S416">_xlfn.IFS(H416&lt;200,"&lt;₹200",H416&lt;=500,"₹200-₹500",H416&gt;500,"&gt;₹500")</f>
        <v>&gt;₹500</v>
      </c>
      <c r="T416" t="s">
        <v>2969</v>
      </c>
      <c r="U416" t="s">
        <v>2973</v>
      </c>
      <c r="V416" t="s">
        <v>2974</v>
      </c>
    </row>
    <row r="417" spans="1:22" x14ac:dyDescent="0.25">
      <c r="A417" t="s">
        <v>5211</v>
      </c>
      <c r="B417" t="s">
        <v>5212</v>
      </c>
      <c r="C417" t="s">
        <v>13152</v>
      </c>
      <c r="D417" t="s">
        <v>13164</v>
      </c>
      <c r="E417" t="s">
        <v>13165</v>
      </c>
      <c r="F417" t="s">
        <v>13165</v>
      </c>
      <c r="G417" t="str">
        <f t="shared" si="34"/>
        <v>Calculators</v>
      </c>
      <c r="H417" s="17">
        <v>1295</v>
      </c>
      <c r="I417" s="17">
        <v>1295</v>
      </c>
      <c r="J417" s="8">
        <v>0</v>
      </c>
      <c r="K417" s="8" t="str">
        <f t="shared" si="35"/>
        <v>No</v>
      </c>
      <c r="L417" s="9">
        <v>4.5</v>
      </c>
      <c r="M417" s="9">
        <v>5</v>
      </c>
      <c r="N417" s="9">
        <f t="shared" si="39"/>
        <v>4.45</v>
      </c>
      <c r="O417" s="4">
        <v>5760</v>
      </c>
      <c r="P417" s="4">
        <f t="shared" si="36"/>
        <v>16.734215544758044</v>
      </c>
      <c r="Q417" s="18">
        <f t="shared" si="37"/>
        <v>7459200</v>
      </c>
      <c r="R417" s="18">
        <f>Table2[[#This Row],[actual_price]]-Table2[[#This Row],[discounted_price]]</f>
        <v>0</v>
      </c>
      <c r="S417" s="15" t="str" cm="1">
        <f t="array" ref="S417">_xlfn.IFS(H417&lt;200,"&lt;₹200",H417&lt;=500,"₹200-₹500",H417&gt;500,"&gt;₹500")</f>
        <v>&gt;₹500</v>
      </c>
      <c r="T417" t="s">
        <v>5214</v>
      </c>
      <c r="U417" t="s">
        <v>5218</v>
      </c>
      <c r="V417" t="s">
        <v>13045</v>
      </c>
    </row>
    <row r="418" spans="1:22" x14ac:dyDescent="0.25">
      <c r="A418" t="s">
        <v>3403</v>
      </c>
      <c r="B418" t="s">
        <v>3404</v>
      </c>
      <c r="C418" t="s">
        <v>13075</v>
      </c>
      <c r="D418" t="s">
        <v>13111</v>
      </c>
      <c r="E418" t="s">
        <v>13112</v>
      </c>
      <c r="F418" t="s">
        <v>13112</v>
      </c>
      <c r="G418" t="str">
        <f t="shared" si="34"/>
        <v>SmartWatches</v>
      </c>
      <c r="H418" s="17">
        <v>1999</v>
      </c>
      <c r="I418" s="17">
        <v>7990</v>
      </c>
      <c r="J418" s="8">
        <v>0.75</v>
      </c>
      <c r="K418" s="8" t="str">
        <f t="shared" si="35"/>
        <v>Yes</v>
      </c>
      <c r="L418" s="9">
        <v>3.8</v>
      </c>
      <c r="M418" s="9">
        <v>4</v>
      </c>
      <c r="N418" s="9">
        <f t="shared" si="39"/>
        <v>3.9484848484848478</v>
      </c>
      <c r="O418" s="4">
        <v>17831</v>
      </c>
      <c r="P418" s="4">
        <f t="shared" si="36"/>
        <v>16.785799006909851</v>
      </c>
      <c r="Q418" s="18">
        <f t="shared" si="37"/>
        <v>35644169</v>
      </c>
      <c r="R418" s="18">
        <f>Table2[[#This Row],[actual_price]]-Table2[[#This Row],[discounted_price]]</f>
        <v>5991</v>
      </c>
      <c r="S418" s="15" t="str" cm="1">
        <f t="array" ref="S418">_xlfn.IFS(H418&lt;200,"&lt;₹200",H418&lt;=500,"₹200-₹500",H418&gt;500,"&gt;₹500")</f>
        <v>&gt;₹500</v>
      </c>
      <c r="T418" t="s">
        <v>2969</v>
      </c>
      <c r="U418" t="s">
        <v>2973</v>
      </c>
      <c r="V418" t="s">
        <v>2974</v>
      </c>
    </row>
    <row r="419" spans="1:22" x14ac:dyDescent="0.25">
      <c r="A419" t="s">
        <v>6209</v>
      </c>
      <c r="B419" t="s">
        <v>6210</v>
      </c>
      <c r="C419" t="s">
        <v>13084</v>
      </c>
      <c r="D419" t="s">
        <v>13139</v>
      </c>
      <c r="E419" t="s">
        <v>13200</v>
      </c>
      <c r="F419" t="s">
        <v>13334</v>
      </c>
      <c r="G419" t="str">
        <f t="shared" si="34"/>
        <v>CardReader</v>
      </c>
      <c r="H419" s="17">
        <v>549</v>
      </c>
      <c r="I419" s="17">
        <v>999</v>
      </c>
      <c r="J419" s="8">
        <v>0.45</v>
      </c>
      <c r="K419" s="8" t="str">
        <f t="shared" si="35"/>
        <v>No</v>
      </c>
      <c r="L419" s="9">
        <v>4.3</v>
      </c>
      <c r="M419" s="9">
        <v>4</v>
      </c>
      <c r="N419" s="9">
        <f t="shared" si="39"/>
        <v>4.3</v>
      </c>
      <c r="O419" s="4">
        <v>7758</v>
      </c>
      <c r="P419" s="4">
        <f t="shared" si="36"/>
        <v>16.726164733032768</v>
      </c>
      <c r="Q419" s="18">
        <f t="shared" si="37"/>
        <v>4259142</v>
      </c>
      <c r="R419" s="18">
        <f>Table2[[#This Row],[actual_price]]-Table2[[#This Row],[discounted_price]]</f>
        <v>450</v>
      </c>
      <c r="S419" s="15" t="str" cm="1">
        <f t="array" ref="S419">_xlfn.IFS(H419&lt;200,"&lt;₹200",H419&lt;=500,"₹200-₹500",H419&gt;500,"&gt;₹500")</f>
        <v>&gt;₹500</v>
      </c>
      <c r="T419" t="s">
        <v>6212</v>
      </c>
      <c r="U419" t="s">
        <v>6216</v>
      </c>
      <c r="V419" t="s">
        <v>6217</v>
      </c>
    </row>
    <row r="420" spans="1:22" x14ac:dyDescent="0.25">
      <c r="A420" t="s">
        <v>5571</v>
      </c>
      <c r="B420" t="s">
        <v>5572</v>
      </c>
      <c r="C420" t="s">
        <v>13084</v>
      </c>
      <c r="D420" t="s">
        <v>13168</v>
      </c>
      <c r="E420" t="s">
        <v>13169</v>
      </c>
      <c r="F420" t="s">
        <v>13170</v>
      </c>
      <c r="G420" t="str">
        <f t="shared" si="34"/>
        <v>InkjetInkCartridges</v>
      </c>
      <c r="H420" s="17">
        <v>309</v>
      </c>
      <c r="I420" s="17">
        <v>404</v>
      </c>
      <c r="J420" s="8">
        <v>0.24</v>
      </c>
      <c r="K420" s="8" t="str">
        <f t="shared" si="35"/>
        <v>No</v>
      </c>
      <c r="L420" s="9">
        <v>4.4000000000000004</v>
      </c>
      <c r="M420" s="9">
        <v>4</v>
      </c>
      <c r="N420" s="9">
        <f t="shared" si="39"/>
        <v>4.25</v>
      </c>
      <c r="O420" s="4">
        <v>8614</v>
      </c>
      <c r="P420" s="4">
        <f t="shared" si="36"/>
        <v>16.724834947582202</v>
      </c>
      <c r="Q420" s="18">
        <f t="shared" si="37"/>
        <v>2661726</v>
      </c>
      <c r="R420" s="18">
        <f>Table2[[#This Row],[actual_price]]-Table2[[#This Row],[discounted_price]]</f>
        <v>95</v>
      </c>
      <c r="S420" s="15" t="str" cm="1">
        <f t="array" ref="S420">_xlfn.IFS(H420&lt;200,"&lt;₹200",H420&lt;=500,"₹200-₹500",H420&gt;500,"&gt;₹500")</f>
        <v>₹200-₹500</v>
      </c>
      <c r="T420" t="s">
        <v>5573</v>
      </c>
      <c r="U420" t="s">
        <v>5577</v>
      </c>
      <c r="V420" t="s">
        <v>5578</v>
      </c>
    </row>
    <row r="421" spans="1:22" x14ac:dyDescent="0.25">
      <c r="A421" t="s">
        <v>3280</v>
      </c>
      <c r="B421" t="s">
        <v>3281</v>
      </c>
      <c r="C421" t="s">
        <v>13075</v>
      </c>
      <c r="D421" t="s">
        <v>13111</v>
      </c>
      <c r="E421" t="s">
        <v>13112</v>
      </c>
      <c r="F421" t="s">
        <v>13112</v>
      </c>
      <c r="G421" t="str">
        <f t="shared" si="34"/>
        <v>SmartWatches</v>
      </c>
      <c r="H421" s="17">
        <v>3999</v>
      </c>
      <c r="I421" s="17">
        <v>16999</v>
      </c>
      <c r="J421" s="8">
        <v>0.76</v>
      </c>
      <c r="K421" s="8" t="str">
        <f t="shared" si="35"/>
        <v>Yes</v>
      </c>
      <c r="L421" s="9">
        <v>4.3</v>
      </c>
      <c r="M421" s="9">
        <v>4</v>
      </c>
      <c r="N421" s="9">
        <f t="shared" si="39"/>
        <v>3.9531249999999996</v>
      </c>
      <c r="O421" s="4">
        <v>17159</v>
      </c>
      <c r="P421" s="4">
        <f t="shared" si="36"/>
        <v>16.739576136386088</v>
      </c>
      <c r="Q421" s="18">
        <f t="shared" si="37"/>
        <v>68618841</v>
      </c>
      <c r="R421" s="18">
        <f>Table2[[#This Row],[actual_price]]-Table2[[#This Row],[discounted_price]]</f>
        <v>13000</v>
      </c>
      <c r="S421" s="15" t="str" cm="1">
        <f t="array" ref="S421">_xlfn.IFS(H421&lt;200,"&lt;₹200",H421&lt;=500,"₹200-₹500",H421&gt;500,"&gt;₹500")</f>
        <v>&gt;₹500</v>
      </c>
      <c r="T421" t="s">
        <v>3282</v>
      </c>
      <c r="U421" t="s">
        <v>3286</v>
      </c>
      <c r="V421" t="s">
        <v>3287</v>
      </c>
    </row>
    <row r="422" spans="1:22" x14ac:dyDescent="0.25">
      <c r="A422" t="s">
        <v>9744</v>
      </c>
      <c r="B422" t="s">
        <v>9745</v>
      </c>
      <c r="C422" t="s">
        <v>13156</v>
      </c>
      <c r="D422" t="s">
        <v>13250</v>
      </c>
      <c r="E422" t="s">
        <v>13263</v>
      </c>
      <c r="F422" t="s">
        <v>13266</v>
      </c>
      <c r="G422" t="str">
        <f t="shared" si="34"/>
        <v>ImmersionRods</v>
      </c>
      <c r="H422" s="17">
        <v>610</v>
      </c>
      <c r="I422" s="17">
        <v>825</v>
      </c>
      <c r="J422" s="8">
        <v>0.26</v>
      </c>
      <c r="K422" s="8" t="str">
        <f t="shared" si="35"/>
        <v>No</v>
      </c>
      <c r="L422" s="9">
        <v>4.0999999999999996</v>
      </c>
      <c r="M422" s="9">
        <v>4</v>
      </c>
      <c r="N422" s="9">
        <f t="shared" si="39"/>
        <v>4.0571428571428569</v>
      </c>
      <c r="O422" s="4">
        <v>13165</v>
      </c>
      <c r="P422" s="4">
        <f t="shared" si="36"/>
        <v>16.713212765924588</v>
      </c>
      <c r="Q422" s="18">
        <f t="shared" si="37"/>
        <v>8030650</v>
      </c>
      <c r="R422" s="18">
        <f>Table2[[#This Row],[actual_price]]-Table2[[#This Row],[discounted_price]]</f>
        <v>215</v>
      </c>
      <c r="S422" s="15" t="str" cm="1">
        <f t="array" ref="S422">_xlfn.IFS(H422&lt;200,"&lt;₹200",H422&lt;=500,"₹200-₹500",H422&gt;500,"&gt;₹500")</f>
        <v>&gt;₹500</v>
      </c>
      <c r="T422" t="s">
        <v>9746</v>
      </c>
      <c r="U422" t="s">
        <v>9750</v>
      </c>
      <c r="V422" t="s">
        <v>9751</v>
      </c>
    </row>
    <row r="423" spans="1:22" x14ac:dyDescent="0.25">
      <c r="A423" t="s">
        <v>7132</v>
      </c>
      <c r="B423" t="s">
        <v>7133</v>
      </c>
      <c r="C423" t="s">
        <v>13084</v>
      </c>
      <c r="D423" t="s">
        <v>13085</v>
      </c>
      <c r="E423" t="s">
        <v>13172</v>
      </c>
      <c r="F423" t="s">
        <v>13173</v>
      </c>
      <c r="G423" t="str">
        <f t="shared" si="34"/>
        <v>GamingMice</v>
      </c>
      <c r="H423" s="17">
        <v>575</v>
      </c>
      <c r="I423" s="17">
        <v>2799</v>
      </c>
      <c r="J423" s="8">
        <v>0.79</v>
      </c>
      <c r="K423" s="8" t="str">
        <f t="shared" si="35"/>
        <v>Yes</v>
      </c>
      <c r="L423" s="9">
        <v>4.2</v>
      </c>
      <c r="M423" s="9">
        <v>4</v>
      </c>
      <c r="N423" s="9">
        <f t="shared" si="39"/>
        <v>4.25</v>
      </c>
      <c r="O423" s="4">
        <v>8537</v>
      </c>
      <c r="P423" s="4">
        <f t="shared" si="36"/>
        <v>16.708263639488695</v>
      </c>
      <c r="Q423" s="18">
        <f t="shared" si="37"/>
        <v>4908775</v>
      </c>
      <c r="R423" s="18">
        <f>Table2[[#This Row],[actual_price]]-Table2[[#This Row],[discounted_price]]</f>
        <v>2224</v>
      </c>
      <c r="S423" s="15" t="str" cm="1">
        <f t="array" ref="S423">_xlfn.IFS(H423&lt;200,"&lt;₹200",H423&lt;=500,"₹200-₹500",H423&gt;500,"&gt;₹500")</f>
        <v>&gt;₹500</v>
      </c>
      <c r="T423" t="s">
        <v>7134</v>
      </c>
      <c r="U423" t="s">
        <v>7138</v>
      </c>
      <c r="V423" t="s">
        <v>13057</v>
      </c>
    </row>
    <row r="424" spans="1:22" x14ac:dyDescent="0.25">
      <c r="A424" t="s">
        <v>9070</v>
      </c>
      <c r="B424" t="s">
        <v>9071</v>
      </c>
      <c r="C424" t="s">
        <v>13156</v>
      </c>
      <c r="D424" t="s">
        <v>13247</v>
      </c>
      <c r="E424" t="s">
        <v>13254</v>
      </c>
      <c r="F424" t="s">
        <v>13255</v>
      </c>
      <c r="G424" t="str">
        <f t="shared" si="34"/>
        <v>Irons,Steamers&amp;Accessories</v>
      </c>
      <c r="H424" s="17">
        <v>549</v>
      </c>
      <c r="I424" s="17">
        <v>1090</v>
      </c>
      <c r="J424" s="8">
        <v>0.5</v>
      </c>
      <c r="K424" s="8" t="str">
        <f t="shared" si="35"/>
        <v>Yes</v>
      </c>
      <c r="L424" s="9">
        <v>4.2</v>
      </c>
      <c r="M424" s="9">
        <v>4</v>
      </c>
      <c r="N424" s="9">
        <f t="shared" si="39"/>
        <v>4.0599999999999987</v>
      </c>
      <c r="O424" s="4">
        <v>13029</v>
      </c>
      <c r="P424" s="4">
        <f t="shared" si="36"/>
        <v>16.706674327793088</v>
      </c>
      <c r="Q424" s="18">
        <f t="shared" si="37"/>
        <v>7152921</v>
      </c>
      <c r="R424" s="18">
        <f>Table2[[#This Row],[actual_price]]-Table2[[#This Row],[discounted_price]]</f>
        <v>541</v>
      </c>
      <c r="S424" s="15" t="str" cm="1">
        <f t="array" ref="S424">_xlfn.IFS(H424&lt;200,"&lt;₹200",H424&lt;=500,"₹200-₹500",H424&gt;500,"&gt;₹500")</f>
        <v>&gt;₹500</v>
      </c>
      <c r="T424" t="s">
        <v>9072</v>
      </c>
      <c r="U424" t="s">
        <v>9076</v>
      </c>
      <c r="V424" t="s">
        <v>9077</v>
      </c>
    </row>
    <row r="425" spans="1:22" x14ac:dyDescent="0.25">
      <c r="A425" t="s">
        <v>4731</v>
      </c>
      <c r="B425" t="s">
        <v>3281</v>
      </c>
      <c r="C425" t="s">
        <v>13075</v>
      </c>
      <c r="D425" t="s">
        <v>13111</v>
      </c>
      <c r="E425" t="s">
        <v>13112</v>
      </c>
      <c r="F425" t="s">
        <v>13112</v>
      </c>
      <c r="G425" t="str">
        <f t="shared" si="34"/>
        <v>SmartWatches</v>
      </c>
      <c r="H425" s="17">
        <v>3999</v>
      </c>
      <c r="I425" s="17">
        <v>17999</v>
      </c>
      <c r="J425" s="8">
        <v>0.78</v>
      </c>
      <c r="K425" s="8" t="str">
        <f t="shared" si="35"/>
        <v>Yes</v>
      </c>
      <c r="L425" s="9">
        <v>4.3</v>
      </c>
      <c r="M425" s="9">
        <v>4</v>
      </c>
      <c r="N425" s="9">
        <f t="shared" si="39"/>
        <v>3.9419354838709673</v>
      </c>
      <c r="O425" s="4">
        <v>17161</v>
      </c>
      <c r="P425" s="4">
        <f t="shared" si="36"/>
        <v>16.692393454550992</v>
      </c>
      <c r="Q425" s="18">
        <f t="shared" si="37"/>
        <v>68626839</v>
      </c>
      <c r="R425" s="18">
        <f>Table2[[#This Row],[actual_price]]-Table2[[#This Row],[discounted_price]]</f>
        <v>14000</v>
      </c>
      <c r="S425" s="15" t="str" cm="1">
        <f t="array" ref="S425">_xlfn.IFS(H425&lt;200,"&lt;₹200",H425&lt;=500,"₹200-₹500",H425&gt;500,"&gt;₹500")</f>
        <v>&gt;₹500</v>
      </c>
      <c r="T425" t="s">
        <v>4732</v>
      </c>
      <c r="U425" t="s">
        <v>3286</v>
      </c>
      <c r="V425" t="s">
        <v>3287</v>
      </c>
    </row>
    <row r="426" spans="1:22" x14ac:dyDescent="0.25">
      <c r="A426" t="s">
        <v>6409</v>
      </c>
      <c r="B426" t="s">
        <v>6410</v>
      </c>
      <c r="C426" t="s">
        <v>13084</v>
      </c>
      <c r="D426" t="s">
        <v>13085</v>
      </c>
      <c r="E426" t="s">
        <v>13203</v>
      </c>
      <c r="F426" t="s">
        <v>13116</v>
      </c>
      <c r="G426" t="str">
        <f t="shared" si="34"/>
        <v>PowerBanks</v>
      </c>
      <c r="H426" s="17">
        <v>3299</v>
      </c>
      <c r="I426" s="17">
        <v>4100</v>
      </c>
      <c r="J426" s="8">
        <v>0.2</v>
      </c>
      <c r="K426" s="8" t="str">
        <f t="shared" si="35"/>
        <v>No</v>
      </c>
      <c r="L426" s="9">
        <v>3.9</v>
      </c>
      <c r="M426" s="9">
        <v>4</v>
      </c>
      <c r="N426" s="9">
        <f t="shared" si="39"/>
        <v>3.9750000000000001</v>
      </c>
      <c r="O426" s="4">
        <v>15783</v>
      </c>
      <c r="P426" s="4">
        <f t="shared" si="36"/>
        <v>16.687912862170435</v>
      </c>
      <c r="Q426" s="18">
        <f t="shared" si="37"/>
        <v>52068117</v>
      </c>
      <c r="R426" s="18">
        <f>Table2[[#This Row],[actual_price]]-Table2[[#This Row],[discounted_price]]</f>
        <v>801</v>
      </c>
      <c r="S426" s="15" t="str" cm="1">
        <f t="array" ref="S426">_xlfn.IFS(H426&lt;200,"&lt;₹200",H426&lt;=500,"₹200-₹500",H426&gt;500,"&gt;₹500")</f>
        <v>&gt;₹500</v>
      </c>
      <c r="T426" t="s">
        <v>6412</v>
      </c>
      <c r="U426" t="s">
        <v>6416</v>
      </c>
      <c r="V426" t="s">
        <v>6417</v>
      </c>
    </row>
    <row r="427" spans="1:22" x14ac:dyDescent="0.25">
      <c r="A427" t="s">
        <v>5314</v>
      </c>
      <c r="B427" t="s">
        <v>5315</v>
      </c>
      <c r="C427" t="s">
        <v>13075</v>
      </c>
      <c r="D427" t="s">
        <v>13122</v>
      </c>
      <c r="E427" t="s">
        <v>13123</v>
      </c>
      <c r="F427" t="s">
        <v>13124</v>
      </c>
      <c r="G427" t="str">
        <f t="shared" si="34"/>
        <v>In-Ear</v>
      </c>
      <c r="H427" s="17">
        <v>1499</v>
      </c>
      <c r="I427" s="17">
        <v>8999</v>
      </c>
      <c r="J427" s="8">
        <v>0.83</v>
      </c>
      <c r="K427" s="8" t="str">
        <f t="shared" si="35"/>
        <v>Yes</v>
      </c>
      <c r="L427" s="9">
        <v>3.7</v>
      </c>
      <c r="M427" s="9">
        <v>4</v>
      </c>
      <c r="N427" s="9">
        <f t="shared" si="39"/>
        <v>3.7478260869565219</v>
      </c>
      <c r="O427" s="4">
        <v>28324</v>
      </c>
      <c r="P427" s="4">
        <f t="shared" si="36"/>
        <v>16.685958564250196</v>
      </c>
      <c r="Q427" s="18">
        <f t="shared" si="37"/>
        <v>42457676</v>
      </c>
      <c r="R427" s="18">
        <f>Table2[[#This Row],[actual_price]]-Table2[[#This Row],[discounted_price]]</f>
        <v>7500</v>
      </c>
      <c r="S427" s="15" t="str" cm="1">
        <f t="array" ref="S427">_xlfn.IFS(H427&lt;200,"&lt;₹200",H427&lt;=500,"₹200-₹500",H427&gt;500,"&gt;₹500")</f>
        <v>&gt;₹500</v>
      </c>
      <c r="T427" t="s">
        <v>5316</v>
      </c>
      <c r="U427" t="s">
        <v>5320</v>
      </c>
      <c r="V427" t="s">
        <v>5321</v>
      </c>
    </row>
    <row r="428" spans="1:22" x14ac:dyDescent="0.25">
      <c r="A428" t="s">
        <v>1641</v>
      </c>
      <c r="B428" t="s">
        <v>1642</v>
      </c>
      <c r="C428" t="s">
        <v>13084</v>
      </c>
      <c r="D428" t="s">
        <v>13085</v>
      </c>
      <c r="E428" t="s">
        <v>13086</v>
      </c>
      <c r="F428" t="s">
        <v>13087</v>
      </c>
      <c r="G428" t="str">
        <f t="shared" si="34"/>
        <v>Cables</v>
      </c>
      <c r="H428" s="17">
        <v>299</v>
      </c>
      <c r="I428" s="17">
        <v>485</v>
      </c>
      <c r="J428" s="8">
        <v>0.38</v>
      </c>
      <c r="K428" s="8" t="str">
        <f t="shared" si="35"/>
        <v>No</v>
      </c>
      <c r="L428" s="9">
        <v>4.3</v>
      </c>
      <c r="M428" s="9">
        <v>4</v>
      </c>
      <c r="N428" s="9">
        <f t="shared" si="39"/>
        <v>4.1287878787878807</v>
      </c>
      <c r="O428" s="4">
        <v>10911</v>
      </c>
      <c r="P428" s="4">
        <f t="shared" si="36"/>
        <v>16.671650566176222</v>
      </c>
      <c r="Q428" s="18">
        <f t="shared" si="37"/>
        <v>3262389</v>
      </c>
      <c r="R428" s="18">
        <f>Table2[[#This Row],[actual_price]]-Table2[[#This Row],[discounted_price]]</f>
        <v>186</v>
      </c>
      <c r="S428" s="15" t="str" cm="1">
        <f t="array" ref="S428">_xlfn.IFS(H428&lt;200,"&lt;₹200",H428&lt;=500,"₹200-₹500",H428&gt;500,"&gt;₹500")</f>
        <v>₹200-₹500</v>
      </c>
      <c r="T428" t="s">
        <v>1643</v>
      </c>
      <c r="U428" t="s">
        <v>1647</v>
      </c>
      <c r="V428" t="s">
        <v>1648</v>
      </c>
    </row>
    <row r="429" spans="1:22" x14ac:dyDescent="0.25">
      <c r="A429" t="s">
        <v>5430</v>
      </c>
      <c r="B429" t="s">
        <v>5431</v>
      </c>
      <c r="C429" t="s">
        <v>13084</v>
      </c>
      <c r="D429" t="s">
        <v>13088</v>
      </c>
      <c r="E429" t="s">
        <v>13179</v>
      </c>
      <c r="F429" t="s">
        <v>13179</v>
      </c>
      <c r="G429" t="str">
        <f t="shared" si="34"/>
        <v>Routers</v>
      </c>
      <c r="H429" s="17">
        <v>1199</v>
      </c>
      <c r="I429" s="17">
        <v>3490</v>
      </c>
      <c r="J429" s="8">
        <v>0.66</v>
      </c>
      <c r="K429" s="8" t="str">
        <f t="shared" si="35"/>
        <v>Yes</v>
      </c>
      <c r="L429" s="9">
        <v>4.0999999999999996</v>
      </c>
      <c r="M429" s="9">
        <v>4</v>
      </c>
      <c r="N429" s="9">
        <f t="shared" si="39"/>
        <v>4.0999999999999996</v>
      </c>
      <c r="O429" s="4">
        <v>11716</v>
      </c>
      <c r="P429" s="4">
        <f t="shared" si="36"/>
        <v>16.6821473626811</v>
      </c>
      <c r="Q429" s="18">
        <f t="shared" si="37"/>
        <v>14047484</v>
      </c>
      <c r="R429" s="18">
        <f>Table2[[#This Row],[actual_price]]-Table2[[#This Row],[discounted_price]]</f>
        <v>2291</v>
      </c>
      <c r="S429" s="15" t="str" cm="1">
        <f t="array" ref="S429">_xlfn.IFS(H429&lt;200,"&lt;₹200",H429&lt;=500,"₹200-₹500",H429&gt;500,"&gt;₹500")</f>
        <v>&gt;₹500</v>
      </c>
      <c r="T429" t="s">
        <v>5433</v>
      </c>
      <c r="U429" t="s">
        <v>5437</v>
      </c>
      <c r="V429" t="s">
        <v>5438</v>
      </c>
    </row>
    <row r="430" spans="1:22" x14ac:dyDescent="0.25">
      <c r="A430" t="s">
        <v>213</v>
      </c>
      <c r="B430" t="s">
        <v>214</v>
      </c>
      <c r="C430" t="s">
        <v>13075</v>
      </c>
      <c r="D430" t="s">
        <v>13091</v>
      </c>
      <c r="E430" t="s">
        <v>13092</v>
      </c>
      <c r="F430" t="s">
        <v>13087</v>
      </c>
      <c r="G430" t="str">
        <f t="shared" si="34"/>
        <v>Cables</v>
      </c>
      <c r="H430" s="17">
        <v>279</v>
      </c>
      <c r="I430" s="17">
        <v>499</v>
      </c>
      <c r="J430" s="8">
        <v>0.44</v>
      </c>
      <c r="K430" s="8" t="str">
        <f t="shared" si="35"/>
        <v>No</v>
      </c>
      <c r="L430" s="9">
        <v>3.7</v>
      </c>
      <c r="M430" s="9">
        <v>4</v>
      </c>
      <c r="N430" s="9">
        <f t="shared" si="39"/>
        <v>4.1274809160305352</v>
      </c>
      <c r="O430" s="4">
        <v>10962</v>
      </c>
      <c r="P430" s="4">
        <f t="shared" si="36"/>
        <v>16.674731558843504</v>
      </c>
      <c r="Q430" s="18">
        <f t="shared" si="37"/>
        <v>3058398</v>
      </c>
      <c r="R430" s="18">
        <f>Table2[[#This Row],[actual_price]]-Table2[[#This Row],[discounted_price]]</f>
        <v>220</v>
      </c>
      <c r="S430" s="15" t="str" cm="1">
        <f t="array" ref="S430">_xlfn.IFS(H430&lt;200,"&lt;₹200",H430&lt;=500,"₹200-₹500",H430&gt;500,"&gt;₹500")</f>
        <v>₹200-₹500</v>
      </c>
      <c r="T430" t="s">
        <v>215</v>
      </c>
      <c r="U430" t="s">
        <v>219</v>
      </c>
      <c r="V430" t="s">
        <v>220</v>
      </c>
    </row>
    <row r="431" spans="1:22" x14ac:dyDescent="0.25">
      <c r="A431" t="s">
        <v>9211</v>
      </c>
      <c r="B431" t="s">
        <v>9212</v>
      </c>
      <c r="C431" t="s">
        <v>13156</v>
      </c>
      <c r="D431" t="s">
        <v>13247</v>
      </c>
      <c r="E431" t="s">
        <v>13248</v>
      </c>
      <c r="F431" t="s">
        <v>13262</v>
      </c>
      <c r="G431" t="str">
        <f t="shared" si="34"/>
        <v>MixerGrinders</v>
      </c>
      <c r="H431" s="17">
        <v>3249</v>
      </c>
      <c r="I431" s="17">
        <v>6295</v>
      </c>
      <c r="J431" s="8">
        <v>0.48</v>
      </c>
      <c r="K431" s="8" t="str">
        <f t="shared" si="35"/>
        <v>No</v>
      </c>
      <c r="L431" s="9">
        <v>3.8</v>
      </c>
      <c r="M431" s="9">
        <v>4</v>
      </c>
      <c r="N431" s="9">
        <f t="shared" si="39"/>
        <v>4.019047619047619</v>
      </c>
      <c r="O431" s="4">
        <v>14062</v>
      </c>
      <c r="P431" s="4">
        <f t="shared" si="36"/>
        <v>16.671322916131214</v>
      </c>
      <c r="Q431" s="18">
        <f t="shared" si="37"/>
        <v>45687438</v>
      </c>
      <c r="R431" s="18">
        <f>Table2[[#This Row],[actual_price]]-Table2[[#This Row],[discounted_price]]</f>
        <v>3046</v>
      </c>
      <c r="S431" s="15" t="str" cm="1">
        <f t="array" ref="S431">_xlfn.IFS(H431&lt;200,"&lt;₹200",H431&lt;=500,"₹200-₹500",H431&gt;500,"&gt;₹500")</f>
        <v>&gt;₹500</v>
      </c>
      <c r="T431" t="s">
        <v>9213</v>
      </c>
      <c r="U431" t="s">
        <v>9217</v>
      </c>
      <c r="V431" t="s">
        <v>9218</v>
      </c>
    </row>
    <row r="432" spans="1:22" x14ac:dyDescent="0.25">
      <c r="A432" t="s">
        <v>9549</v>
      </c>
      <c r="B432" t="s">
        <v>9550</v>
      </c>
      <c r="C432" t="s">
        <v>13156</v>
      </c>
      <c r="D432" t="s">
        <v>13247</v>
      </c>
      <c r="E432" t="s">
        <v>13248</v>
      </c>
      <c r="F432" t="s">
        <v>13249</v>
      </c>
      <c r="G432" t="str">
        <f t="shared" si="34"/>
        <v>Kettles&amp;HotWaterDispensers</v>
      </c>
      <c r="H432" s="17">
        <v>1499</v>
      </c>
      <c r="I432" s="17">
        <v>1775</v>
      </c>
      <c r="J432" s="8">
        <v>0.16</v>
      </c>
      <c r="K432" s="8" t="str">
        <f t="shared" si="35"/>
        <v>No</v>
      </c>
      <c r="L432" s="9">
        <v>3.9</v>
      </c>
      <c r="M432" s="9">
        <v>4</v>
      </c>
      <c r="N432" s="9">
        <f t="shared" si="39"/>
        <v>4</v>
      </c>
      <c r="O432" s="4">
        <v>14667</v>
      </c>
      <c r="P432" s="4">
        <f t="shared" si="36"/>
        <v>16.665483605154261</v>
      </c>
      <c r="Q432" s="18">
        <f t="shared" si="37"/>
        <v>21985833</v>
      </c>
      <c r="R432" s="18">
        <f>Table2[[#This Row],[actual_price]]-Table2[[#This Row],[discounted_price]]</f>
        <v>276</v>
      </c>
      <c r="S432" s="15" t="str" cm="1">
        <f t="array" ref="S432">_xlfn.IFS(H432&lt;200,"&lt;₹200",H432&lt;=500,"₹200-₹500",H432&gt;500,"&gt;₹500")</f>
        <v>&gt;₹500</v>
      </c>
      <c r="T432" t="s">
        <v>9551</v>
      </c>
      <c r="U432" t="s">
        <v>9555</v>
      </c>
      <c r="V432" t="s">
        <v>9556</v>
      </c>
    </row>
    <row r="433" spans="1:22" x14ac:dyDescent="0.25">
      <c r="A433" t="s">
        <v>6690</v>
      </c>
      <c r="B433" t="s">
        <v>6691</v>
      </c>
      <c r="C433" t="s">
        <v>13075</v>
      </c>
      <c r="D433" t="s">
        <v>13098</v>
      </c>
      <c r="E433" t="s">
        <v>13108</v>
      </c>
      <c r="F433" t="s">
        <v>13198</v>
      </c>
      <c r="G433" t="str">
        <f t="shared" si="34"/>
        <v>OutdoorSpeakers</v>
      </c>
      <c r="H433" s="17">
        <v>999</v>
      </c>
      <c r="I433" s="17">
        <v>2490</v>
      </c>
      <c r="J433" s="8">
        <v>0.6</v>
      </c>
      <c r="K433" s="8" t="str">
        <f t="shared" si="35"/>
        <v>Yes</v>
      </c>
      <c r="L433" s="9">
        <v>4.0999999999999996</v>
      </c>
      <c r="M433" s="9">
        <v>4</v>
      </c>
      <c r="N433" s="9">
        <f t="shared" si="39"/>
        <v>3.9</v>
      </c>
      <c r="O433" s="4">
        <v>18331</v>
      </c>
      <c r="P433" s="4">
        <f t="shared" si="36"/>
        <v>16.626518409433722</v>
      </c>
      <c r="Q433" s="18">
        <f t="shared" si="37"/>
        <v>18312669</v>
      </c>
      <c r="R433" s="18">
        <f>Table2[[#This Row],[actual_price]]-Table2[[#This Row],[discounted_price]]</f>
        <v>1491</v>
      </c>
      <c r="S433" s="15" t="str" cm="1">
        <f t="array" ref="S433">_xlfn.IFS(H433&lt;200,"&lt;₹200",H433&lt;=500,"₹200-₹500",H433&gt;500,"&gt;₹500")</f>
        <v>&gt;₹500</v>
      </c>
      <c r="T433" t="s">
        <v>6692</v>
      </c>
      <c r="U433" t="s">
        <v>6696</v>
      </c>
      <c r="V433" t="s">
        <v>6697</v>
      </c>
    </row>
    <row r="434" spans="1:22" x14ac:dyDescent="0.25">
      <c r="A434" t="s">
        <v>9642</v>
      </c>
      <c r="B434" t="s">
        <v>9643</v>
      </c>
      <c r="C434" t="s">
        <v>13156</v>
      </c>
      <c r="D434" t="s">
        <v>13247</v>
      </c>
      <c r="E434" t="s">
        <v>13287</v>
      </c>
      <c r="F434" t="s">
        <v>13289</v>
      </c>
      <c r="G434" t="str">
        <f t="shared" si="34"/>
        <v>WaterCartridges</v>
      </c>
      <c r="H434" s="17">
        <v>1130</v>
      </c>
      <c r="I434" s="17">
        <v>1130</v>
      </c>
      <c r="J434" s="8">
        <v>0</v>
      </c>
      <c r="K434" s="8" t="str">
        <f t="shared" si="35"/>
        <v>No</v>
      </c>
      <c r="L434" s="9">
        <v>4.2</v>
      </c>
      <c r="M434" s="9">
        <v>4</v>
      </c>
      <c r="N434" s="9">
        <f t="shared" si="39"/>
        <v>4.0333333333333341</v>
      </c>
      <c r="O434" s="4">
        <v>13250</v>
      </c>
      <c r="P434" s="4">
        <f t="shared" si="36"/>
        <v>16.626402904378153</v>
      </c>
      <c r="Q434" s="18">
        <f t="shared" si="37"/>
        <v>14972500</v>
      </c>
      <c r="R434" s="18">
        <f>Table2[[#This Row],[actual_price]]-Table2[[#This Row],[discounted_price]]</f>
        <v>0</v>
      </c>
      <c r="S434" s="15" t="str" cm="1">
        <f t="array" ref="S434">_xlfn.IFS(H434&lt;200,"&lt;₹200",H434&lt;=500,"₹200-₹500",H434&gt;500,"&gt;₹500")</f>
        <v>&gt;₹500</v>
      </c>
      <c r="T434" t="s">
        <v>9645</v>
      </c>
      <c r="U434" t="s">
        <v>9649</v>
      </c>
      <c r="V434" t="s">
        <v>9650</v>
      </c>
    </row>
    <row r="435" spans="1:22" x14ac:dyDescent="0.25">
      <c r="A435" t="s">
        <v>2299</v>
      </c>
      <c r="B435" t="s">
        <v>2300</v>
      </c>
      <c r="C435" t="s">
        <v>13084</v>
      </c>
      <c r="D435" t="s">
        <v>13085</v>
      </c>
      <c r="E435" t="s">
        <v>13086</v>
      </c>
      <c r="F435" t="s">
        <v>13087</v>
      </c>
      <c r="G435" t="str">
        <f t="shared" si="34"/>
        <v>Cables</v>
      </c>
      <c r="H435" s="17">
        <v>325</v>
      </c>
      <c r="I435" s="17">
        <v>1099</v>
      </c>
      <c r="J435" s="8">
        <v>0.7</v>
      </c>
      <c r="K435" s="8" t="str">
        <f t="shared" si="35"/>
        <v>Yes</v>
      </c>
      <c r="L435" s="9">
        <v>4.2</v>
      </c>
      <c r="M435" s="9">
        <v>4</v>
      </c>
      <c r="N435" s="9">
        <f t="shared" si="39"/>
        <v>4.1307692307692321</v>
      </c>
      <c r="O435" s="4">
        <v>10576</v>
      </c>
      <c r="P435" s="4">
        <f t="shared" si="36"/>
        <v>16.623712806443947</v>
      </c>
      <c r="Q435" s="18">
        <f t="shared" si="37"/>
        <v>3437200</v>
      </c>
      <c r="R435" s="18">
        <f>Table2[[#This Row],[actual_price]]-Table2[[#This Row],[discounted_price]]</f>
        <v>774</v>
      </c>
      <c r="S435" s="15" t="str" cm="1">
        <f t="array" ref="S435">_xlfn.IFS(H435&lt;200,"&lt;₹200",H435&lt;=500,"₹200-₹500",H435&gt;500,"&gt;₹500")</f>
        <v>₹200-₹500</v>
      </c>
      <c r="T435" t="s">
        <v>2301</v>
      </c>
      <c r="U435" t="s">
        <v>794</v>
      </c>
      <c r="V435" t="s">
        <v>795</v>
      </c>
    </row>
    <row r="436" spans="1:22" x14ac:dyDescent="0.25">
      <c r="A436" t="s">
        <v>788</v>
      </c>
      <c r="B436" t="s">
        <v>789</v>
      </c>
      <c r="C436" t="s">
        <v>13084</v>
      </c>
      <c r="D436" t="s">
        <v>13085</v>
      </c>
      <c r="E436" t="s">
        <v>13086</v>
      </c>
      <c r="F436" t="s">
        <v>13087</v>
      </c>
      <c r="G436" t="str">
        <f t="shared" si="34"/>
        <v>Cables</v>
      </c>
      <c r="H436" s="17">
        <v>325</v>
      </c>
      <c r="I436" s="17">
        <v>1299</v>
      </c>
      <c r="J436" s="8">
        <v>0.75</v>
      </c>
      <c r="K436" s="8" t="str">
        <f t="shared" si="35"/>
        <v>Yes</v>
      </c>
      <c r="L436" s="9">
        <v>4.2</v>
      </c>
      <c r="M436" s="9">
        <v>4</v>
      </c>
      <c r="N436" s="9">
        <f t="shared" si="39"/>
        <v>4.1302325581395349</v>
      </c>
      <c r="O436" s="4">
        <v>10576</v>
      </c>
      <c r="P436" s="4">
        <f t="shared" si="36"/>
        <v>16.621553041235881</v>
      </c>
      <c r="Q436" s="18">
        <f t="shared" si="37"/>
        <v>3437200</v>
      </c>
      <c r="R436" s="18">
        <f>Table2[[#This Row],[actual_price]]-Table2[[#This Row],[discounted_price]]</f>
        <v>974</v>
      </c>
      <c r="S436" s="15" t="str" cm="1">
        <f t="array" ref="S436">_xlfn.IFS(H436&lt;200,"&lt;₹200",H436&lt;=500,"₹200-₹500",H436&gt;500,"&gt;₹500")</f>
        <v>₹200-₹500</v>
      </c>
      <c r="T436" t="s">
        <v>790</v>
      </c>
      <c r="U436" t="s">
        <v>794</v>
      </c>
      <c r="V436" t="s">
        <v>795</v>
      </c>
    </row>
    <row r="437" spans="1:22" x14ac:dyDescent="0.25">
      <c r="A437" t="s">
        <v>1402</v>
      </c>
      <c r="B437" t="s">
        <v>1403</v>
      </c>
      <c r="C437" t="s">
        <v>13075</v>
      </c>
      <c r="D437" t="s">
        <v>13091</v>
      </c>
      <c r="E437" t="s">
        <v>13101</v>
      </c>
      <c r="F437" t="s">
        <v>13101</v>
      </c>
      <c r="G437" t="str">
        <f t="shared" si="34"/>
        <v>Projectors</v>
      </c>
      <c r="H437" s="17">
        <v>9490</v>
      </c>
      <c r="I437" s="17">
        <v>15990</v>
      </c>
      <c r="J437" s="8">
        <v>0.41</v>
      </c>
      <c r="K437" s="8" t="str">
        <f t="shared" si="35"/>
        <v>No</v>
      </c>
      <c r="L437" s="9">
        <v>3.9</v>
      </c>
      <c r="M437" s="9">
        <v>4</v>
      </c>
      <c r="N437" s="9">
        <f t="shared" si="39"/>
        <v>4.1333333333333337</v>
      </c>
      <c r="O437" s="4">
        <v>10480</v>
      </c>
      <c r="P437" s="4">
        <f t="shared" si="36"/>
        <v>16.617664580066695</v>
      </c>
      <c r="Q437" s="18">
        <f t="shared" si="37"/>
        <v>99455200</v>
      </c>
      <c r="R437" s="18">
        <f>Table2[[#This Row],[actual_price]]-Table2[[#This Row],[discounted_price]]</f>
        <v>6500</v>
      </c>
      <c r="S437" s="15" t="str" cm="1">
        <f t="array" ref="S437">_xlfn.IFS(H437&lt;200,"&lt;₹200",H437&lt;=500,"₹200-₹500",H437&gt;500,"&gt;₹500")</f>
        <v>&gt;₹500</v>
      </c>
      <c r="T437" t="s">
        <v>1405</v>
      </c>
      <c r="U437" t="s">
        <v>1409</v>
      </c>
      <c r="V437" t="s">
        <v>1410</v>
      </c>
    </row>
    <row r="438" spans="1:22" x14ac:dyDescent="0.25">
      <c r="A438" t="s">
        <v>11144</v>
      </c>
      <c r="B438" t="s">
        <v>11145</v>
      </c>
      <c r="C438" t="s">
        <v>13156</v>
      </c>
      <c r="D438" t="s">
        <v>13250</v>
      </c>
      <c r="E438" t="s">
        <v>13263</v>
      </c>
      <c r="F438" t="s">
        <v>13265</v>
      </c>
      <c r="G438" t="str">
        <f t="shared" si="34"/>
        <v>StorageWaterHeaters</v>
      </c>
      <c r="H438" s="17">
        <v>6800</v>
      </c>
      <c r="I438" s="17">
        <v>11500</v>
      </c>
      <c r="J438" s="8">
        <v>0.41</v>
      </c>
      <c r="K438" s="8" t="str">
        <f t="shared" si="35"/>
        <v>No</v>
      </c>
      <c r="L438" s="9">
        <v>4.0999999999999996</v>
      </c>
      <c r="M438" s="9">
        <v>4</v>
      </c>
      <c r="N438" s="9">
        <f t="shared" si="39"/>
        <v>4.1400000000000006</v>
      </c>
      <c r="O438" s="4">
        <v>10308</v>
      </c>
      <c r="P438" s="4">
        <f t="shared" si="36"/>
        <v>16.614716474045185</v>
      </c>
      <c r="Q438" s="18">
        <f t="shared" si="37"/>
        <v>70094400</v>
      </c>
      <c r="R438" s="18">
        <f>Table2[[#This Row],[actual_price]]-Table2[[#This Row],[discounted_price]]</f>
        <v>4700</v>
      </c>
      <c r="S438" s="15" t="str" cm="1">
        <f t="array" ref="S438">_xlfn.IFS(H438&lt;200,"&lt;₹200",H438&lt;=500,"₹200-₹500",H438&gt;500,"&gt;₹500")</f>
        <v>&gt;₹500</v>
      </c>
      <c r="T438" t="s">
        <v>11146</v>
      </c>
      <c r="U438" t="s">
        <v>11150</v>
      </c>
      <c r="V438" t="s">
        <v>11151</v>
      </c>
    </row>
    <row r="439" spans="1:22" x14ac:dyDescent="0.25">
      <c r="A439" t="s">
        <v>8760</v>
      </c>
      <c r="B439" t="s">
        <v>8761</v>
      </c>
      <c r="C439" t="s">
        <v>13156</v>
      </c>
      <c r="D439" t="s">
        <v>13247</v>
      </c>
      <c r="E439" t="s">
        <v>13248</v>
      </c>
      <c r="F439" t="s">
        <v>13249</v>
      </c>
      <c r="G439" t="str">
        <f t="shared" si="34"/>
        <v>Kettles&amp;HotWaterDispensers</v>
      </c>
      <c r="H439" s="17">
        <v>1199</v>
      </c>
      <c r="I439" s="17">
        <v>2000</v>
      </c>
      <c r="J439" s="8">
        <v>0.4</v>
      </c>
      <c r="K439" s="8" t="str">
        <f t="shared" si="35"/>
        <v>No</v>
      </c>
      <c r="L439" s="9">
        <v>4</v>
      </c>
      <c r="M439" s="9">
        <v>4</v>
      </c>
      <c r="N439" s="9">
        <f t="shared" si="39"/>
        <v>4.0041666666666673</v>
      </c>
      <c r="O439" s="4">
        <v>14030</v>
      </c>
      <c r="P439" s="4">
        <f t="shared" si="36"/>
        <v>16.605634034448617</v>
      </c>
      <c r="Q439" s="18">
        <f t="shared" si="37"/>
        <v>16821970</v>
      </c>
      <c r="R439" s="18">
        <f>Table2[[#This Row],[actual_price]]-Table2[[#This Row],[discounted_price]]</f>
        <v>801</v>
      </c>
      <c r="S439" s="15" t="str" cm="1">
        <f t="array" ref="S439">_xlfn.IFS(H439&lt;200,"&lt;₹200",H439&lt;=500,"₹200-₹500",H439&gt;500,"&gt;₹500")</f>
        <v>&gt;₹500</v>
      </c>
      <c r="T439" t="s">
        <v>8763</v>
      </c>
      <c r="U439" t="s">
        <v>8767</v>
      </c>
      <c r="V439" t="s">
        <v>8768</v>
      </c>
    </row>
    <row r="440" spans="1:22" x14ac:dyDescent="0.25">
      <c r="A440" t="s">
        <v>5764</v>
      </c>
      <c r="B440" t="s">
        <v>5765</v>
      </c>
      <c r="C440" t="s">
        <v>13075</v>
      </c>
      <c r="D440" t="s">
        <v>13161</v>
      </c>
      <c r="E440" t="s">
        <v>13092</v>
      </c>
      <c r="F440" t="s">
        <v>13185</v>
      </c>
      <c r="G440" t="str">
        <f t="shared" si="34"/>
        <v>Film</v>
      </c>
      <c r="H440" s="17">
        <v>549</v>
      </c>
      <c r="I440" s="17">
        <v>549</v>
      </c>
      <c r="J440" s="8">
        <v>0</v>
      </c>
      <c r="K440" s="8" t="str">
        <f t="shared" si="35"/>
        <v>No</v>
      </c>
      <c r="L440" s="9">
        <v>4.5</v>
      </c>
      <c r="M440" s="9">
        <v>5</v>
      </c>
      <c r="N440" s="9">
        <f t="shared" si="39"/>
        <v>4.5</v>
      </c>
      <c r="O440" s="4">
        <v>4875</v>
      </c>
      <c r="P440" s="4">
        <f t="shared" si="36"/>
        <v>16.596286636258551</v>
      </c>
      <c r="Q440" s="18">
        <f t="shared" si="37"/>
        <v>2676375</v>
      </c>
      <c r="R440" s="18">
        <f>Table2[[#This Row],[actual_price]]-Table2[[#This Row],[discounted_price]]</f>
        <v>0</v>
      </c>
      <c r="S440" s="15" t="str" cm="1">
        <f t="array" ref="S440">_xlfn.IFS(H440&lt;200,"&lt;₹200",H440&lt;=500,"₹200-₹500",H440&gt;500,"&gt;₹500")</f>
        <v>&gt;₹500</v>
      </c>
      <c r="T440" t="s">
        <v>5767</v>
      </c>
      <c r="U440" t="s">
        <v>5771</v>
      </c>
      <c r="V440" t="s">
        <v>5772</v>
      </c>
    </row>
    <row r="441" spans="1:22" x14ac:dyDescent="0.25">
      <c r="A441" t="s">
        <v>6865</v>
      </c>
      <c r="B441" t="s">
        <v>6866</v>
      </c>
      <c r="C441" t="s">
        <v>13152</v>
      </c>
      <c r="D441" t="s">
        <v>13153</v>
      </c>
      <c r="E441" t="s">
        <v>13154</v>
      </c>
      <c r="F441" t="s">
        <v>13155</v>
      </c>
      <c r="G441" t="str">
        <f t="shared" si="34"/>
        <v>Stationery</v>
      </c>
      <c r="H441" s="17">
        <v>90</v>
      </c>
      <c r="I441" s="17">
        <v>175</v>
      </c>
      <c r="J441" s="8">
        <v>0.49</v>
      </c>
      <c r="K441" s="8" t="str">
        <f t="shared" si="35"/>
        <v>No</v>
      </c>
      <c r="L441" s="9">
        <v>4.4000000000000004</v>
      </c>
      <c r="M441" s="9">
        <v>4</v>
      </c>
      <c r="N441" s="9">
        <f t="shared" si="39"/>
        <v>4.2863636363636362</v>
      </c>
      <c r="O441" s="4">
        <v>7429</v>
      </c>
      <c r="P441" s="4">
        <f t="shared" si="36"/>
        <v>16.592465688073737</v>
      </c>
      <c r="Q441" s="18">
        <f t="shared" si="37"/>
        <v>668610</v>
      </c>
      <c r="R441" s="18">
        <f>Table2[[#This Row],[actual_price]]-Table2[[#This Row],[discounted_price]]</f>
        <v>85</v>
      </c>
      <c r="S441" s="15" t="str" cm="1">
        <f t="array" ref="S441">_xlfn.IFS(H441&lt;200,"&lt;₹200",H441&lt;=500,"₹200-₹500",H441&gt;500,"&gt;₹500")</f>
        <v>&lt;₹200</v>
      </c>
      <c r="T441" t="s">
        <v>6867</v>
      </c>
      <c r="U441" t="s">
        <v>6871</v>
      </c>
      <c r="V441" t="s">
        <v>6872</v>
      </c>
    </row>
    <row r="442" spans="1:22" x14ac:dyDescent="0.25">
      <c r="A442" t="s">
        <v>8028</v>
      </c>
      <c r="B442" t="s">
        <v>8029</v>
      </c>
      <c r="C442" t="s">
        <v>13084</v>
      </c>
      <c r="D442" t="s">
        <v>13088</v>
      </c>
      <c r="E442" t="s">
        <v>13179</v>
      </c>
      <c r="F442" t="s">
        <v>13179</v>
      </c>
      <c r="G442" t="str">
        <f t="shared" si="34"/>
        <v>Routers</v>
      </c>
      <c r="H442" s="17">
        <v>1565</v>
      </c>
      <c r="I442" s="17">
        <v>2999</v>
      </c>
      <c r="J442" s="8">
        <v>0.48</v>
      </c>
      <c r="K442" s="8" t="str">
        <f t="shared" si="35"/>
        <v>No</v>
      </c>
      <c r="L442" s="9">
        <v>4</v>
      </c>
      <c r="M442" s="9">
        <v>4</v>
      </c>
      <c r="N442" s="9">
        <f t="shared" si="39"/>
        <v>4.0999999999999996</v>
      </c>
      <c r="O442" s="4">
        <v>11113</v>
      </c>
      <c r="P442" s="4">
        <f t="shared" si="36"/>
        <v>16.588068609042374</v>
      </c>
      <c r="Q442" s="18">
        <f t="shared" si="37"/>
        <v>17391845</v>
      </c>
      <c r="R442" s="18">
        <f>Table2[[#This Row],[actual_price]]-Table2[[#This Row],[discounted_price]]</f>
        <v>1434</v>
      </c>
      <c r="S442" s="15" t="str" cm="1">
        <f t="array" ref="S442">_xlfn.IFS(H442&lt;200,"&lt;₹200",H442&lt;=500,"₹200-₹500",H442&gt;500,"&gt;₹500")</f>
        <v>&gt;₹500</v>
      </c>
      <c r="T442" t="s">
        <v>8030</v>
      </c>
      <c r="U442" t="s">
        <v>8034</v>
      </c>
      <c r="V442" t="s">
        <v>8035</v>
      </c>
    </row>
    <row r="443" spans="1:22" x14ac:dyDescent="0.25">
      <c r="A443" t="s">
        <v>5421</v>
      </c>
      <c r="B443" t="s">
        <v>5422</v>
      </c>
      <c r="C443" t="s">
        <v>13084</v>
      </c>
      <c r="D443" t="s">
        <v>13085</v>
      </c>
      <c r="E443" t="s">
        <v>13141</v>
      </c>
      <c r="F443" t="s">
        <v>13142</v>
      </c>
      <c r="G443" t="str">
        <f t="shared" si="34"/>
        <v>Mice</v>
      </c>
      <c r="H443" s="17">
        <v>681</v>
      </c>
      <c r="I443" s="17">
        <v>1199</v>
      </c>
      <c r="J443" s="8">
        <v>0.43</v>
      </c>
      <c r="K443" s="8" t="str">
        <f t="shared" si="35"/>
        <v>No</v>
      </c>
      <c r="L443" s="9">
        <v>4.2</v>
      </c>
      <c r="M443" s="9">
        <v>4</v>
      </c>
      <c r="N443" s="9">
        <f t="shared" si="39"/>
        <v>4.2333333333333334</v>
      </c>
      <c r="O443" s="4">
        <v>8258</v>
      </c>
      <c r="P443" s="4">
        <f t="shared" si="36"/>
        <v>16.581659606545003</v>
      </c>
      <c r="Q443" s="18">
        <f t="shared" si="37"/>
        <v>5623698</v>
      </c>
      <c r="R443" s="18">
        <f>Table2[[#This Row],[actual_price]]-Table2[[#This Row],[discounted_price]]</f>
        <v>518</v>
      </c>
      <c r="S443" s="15" t="str" cm="1">
        <f t="array" ref="S443">_xlfn.IFS(H443&lt;200,"&lt;₹200",H443&lt;=500,"₹200-₹500",H443&gt;500,"&gt;₹500")</f>
        <v>&gt;₹500</v>
      </c>
      <c r="T443" t="s">
        <v>5423</v>
      </c>
      <c r="U443" t="s">
        <v>5427</v>
      </c>
      <c r="V443" t="s">
        <v>13048</v>
      </c>
    </row>
    <row r="444" spans="1:22" x14ac:dyDescent="0.25">
      <c r="A444" t="s">
        <v>5154</v>
      </c>
      <c r="B444" t="s">
        <v>5155</v>
      </c>
      <c r="C444" t="s">
        <v>13084</v>
      </c>
      <c r="D444" t="s">
        <v>13085</v>
      </c>
      <c r="E444" t="s">
        <v>13141</v>
      </c>
      <c r="F444" t="s">
        <v>13159</v>
      </c>
      <c r="G444" t="str">
        <f t="shared" si="34"/>
        <v>Keyboard&amp;MouseSets</v>
      </c>
      <c r="H444" s="17">
        <v>699</v>
      </c>
      <c r="I444" s="17">
        <v>999</v>
      </c>
      <c r="J444" s="8">
        <v>0.3</v>
      </c>
      <c r="K444" s="8" t="str">
        <f t="shared" si="35"/>
        <v>No</v>
      </c>
      <c r="L444" s="9">
        <v>3.5</v>
      </c>
      <c r="M444" s="9">
        <v>4</v>
      </c>
      <c r="N444" s="9">
        <f t="shared" si="39"/>
        <v>3.9599999999999995</v>
      </c>
      <c r="O444" s="4">
        <v>15295</v>
      </c>
      <c r="P444" s="4">
        <f t="shared" si="36"/>
        <v>16.570928384730816</v>
      </c>
      <c r="Q444" s="18">
        <f t="shared" si="37"/>
        <v>10691205</v>
      </c>
      <c r="R444" s="18">
        <f>Table2[[#This Row],[actual_price]]-Table2[[#This Row],[discounted_price]]</f>
        <v>300</v>
      </c>
      <c r="S444" s="15" t="str" cm="1">
        <f t="array" ref="S444">_xlfn.IFS(H444&lt;200,"&lt;₹200",H444&lt;=500,"₹200-₹500",H444&gt;500,"&gt;₹500")</f>
        <v>&gt;₹500</v>
      </c>
      <c r="T444" t="s">
        <v>5156</v>
      </c>
      <c r="U444" t="s">
        <v>5160</v>
      </c>
      <c r="V444" t="s">
        <v>5161</v>
      </c>
    </row>
    <row r="445" spans="1:22" x14ac:dyDescent="0.25">
      <c r="A445" t="s">
        <v>1983</v>
      </c>
      <c r="B445" t="s">
        <v>1984</v>
      </c>
      <c r="C445" t="s">
        <v>13075</v>
      </c>
      <c r="D445" t="s">
        <v>13091</v>
      </c>
      <c r="E445" t="s">
        <v>13103</v>
      </c>
      <c r="F445" t="s">
        <v>13104</v>
      </c>
      <c r="G445" t="str">
        <f t="shared" si="34"/>
        <v>SatelliteReceivers</v>
      </c>
      <c r="H445" s="17">
        <v>1249</v>
      </c>
      <c r="I445" s="17">
        <v>2299</v>
      </c>
      <c r="J445" s="8">
        <v>0.46</v>
      </c>
      <c r="K445" s="8" t="str">
        <f t="shared" si="35"/>
        <v>No</v>
      </c>
      <c r="L445" s="9">
        <v>4.3</v>
      </c>
      <c r="M445" s="9">
        <v>4</v>
      </c>
      <c r="N445" s="9">
        <f t="shared" si="39"/>
        <v>4.2666666666666666</v>
      </c>
      <c r="O445" s="4">
        <v>7636</v>
      </c>
      <c r="P445" s="4">
        <f t="shared" si="36"/>
        <v>16.567137239904422</v>
      </c>
      <c r="Q445" s="18">
        <f t="shared" si="37"/>
        <v>9537364</v>
      </c>
      <c r="R445" s="18">
        <f>Table2[[#This Row],[actual_price]]-Table2[[#This Row],[discounted_price]]</f>
        <v>1050</v>
      </c>
      <c r="S445" s="15" t="str" cm="1">
        <f t="array" ref="S445">_xlfn.IFS(H445&lt;200,"&lt;₹200",H445&lt;=500,"₹200-₹500",H445&gt;500,"&gt;₹500")</f>
        <v>&gt;₹500</v>
      </c>
      <c r="T445" t="s">
        <v>1986</v>
      </c>
      <c r="U445" t="s">
        <v>1990</v>
      </c>
      <c r="V445" t="s">
        <v>1991</v>
      </c>
    </row>
    <row r="446" spans="1:22" x14ac:dyDescent="0.25">
      <c r="A446" t="s">
        <v>7325</v>
      </c>
      <c r="B446" t="s">
        <v>7326</v>
      </c>
      <c r="C446" t="s">
        <v>13084</v>
      </c>
      <c r="D446" t="s">
        <v>13085</v>
      </c>
      <c r="E446" t="s">
        <v>13196</v>
      </c>
      <c r="F446" t="s">
        <v>13206</v>
      </c>
      <c r="G446" t="str">
        <f t="shared" si="34"/>
        <v>Webcams&amp;VoIPEquipment</v>
      </c>
      <c r="H446" s="17">
        <v>1890</v>
      </c>
      <c r="I446" s="17">
        <v>5490</v>
      </c>
      <c r="J446" s="8">
        <v>0.66</v>
      </c>
      <c r="K446" s="8" t="str">
        <f t="shared" si="35"/>
        <v>Yes</v>
      </c>
      <c r="L446" s="9">
        <v>4.0999999999999996</v>
      </c>
      <c r="M446" s="9">
        <v>4</v>
      </c>
      <c r="N446" s="9">
        <f t="shared" si="39"/>
        <v>4.0999999999999996</v>
      </c>
      <c r="O446" s="4">
        <v>10976</v>
      </c>
      <c r="P446" s="4">
        <f t="shared" si="36"/>
        <v>16.565983023245703</v>
      </c>
      <c r="Q446" s="18">
        <f t="shared" si="37"/>
        <v>20744640</v>
      </c>
      <c r="R446" s="18">
        <f>Table2[[#This Row],[actual_price]]-Table2[[#This Row],[discounted_price]]</f>
        <v>3600</v>
      </c>
      <c r="S446" s="15" t="str" cm="1">
        <f t="array" ref="S446">_xlfn.IFS(H446&lt;200,"&lt;₹200",H446&lt;=500,"₹200-₹500",H446&gt;500,"&gt;₹500")</f>
        <v>&gt;₹500</v>
      </c>
      <c r="T446" t="s">
        <v>7327</v>
      </c>
      <c r="U446" t="s">
        <v>7331</v>
      </c>
      <c r="V446" t="s">
        <v>7332</v>
      </c>
    </row>
    <row r="447" spans="1:22" x14ac:dyDescent="0.25">
      <c r="A447" t="s">
        <v>5717</v>
      </c>
      <c r="B447" t="s">
        <v>5718</v>
      </c>
      <c r="C447" t="s">
        <v>13075</v>
      </c>
      <c r="D447" t="s">
        <v>13122</v>
      </c>
      <c r="E447" t="s">
        <v>13123</v>
      </c>
      <c r="F447" t="s">
        <v>13135</v>
      </c>
      <c r="G447" t="str">
        <f t="shared" si="34"/>
        <v>On-Ear</v>
      </c>
      <c r="H447" s="17">
        <v>745</v>
      </c>
      <c r="I447" s="17">
        <v>795</v>
      </c>
      <c r="J447" s="8">
        <v>0.06</v>
      </c>
      <c r="K447" s="8" t="str">
        <f t="shared" si="35"/>
        <v>No</v>
      </c>
      <c r="L447" s="9">
        <v>4</v>
      </c>
      <c r="M447" s="9">
        <v>4</v>
      </c>
      <c r="N447" s="9">
        <f t="shared" si="39"/>
        <v>4</v>
      </c>
      <c r="O447" s="4">
        <v>13797</v>
      </c>
      <c r="P447" s="4">
        <f t="shared" si="36"/>
        <v>16.559264562442305</v>
      </c>
      <c r="Q447" s="18">
        <f t="shared" si="37"/>
        <v>10278765</v>
      </c>
      <c r="R447" s="18">
        <f>Table2[[#This Row],[actual_price]]-Table2[[#This Row],[discounted_price]]</f>
        <v>50</v>
      </c>
      <c r="S447" s="15" t="str" cm="1">
        <f t="array" ref="S447">_xlfn.IFS(H447&lt;200,"&lt;₹200",H447&lt;=500,"₹200-₹500",H447&gt;500,"&gt;₹500")</f>
        <v>&gt;₹500</v>
      </c>
      <c r="T447" t="s">
        <v>5719</v>
      </c>
      <c r="U447" t="s">
        <v>5723</v>
      </c>
      <c r="V447" t="s">
        <v>5724</v>
      </c>
    </row>
    <row r="448" spans="1:22" x14ac:dyDescent="0.25">
      <c r="A448" t="s">
        <v>3542</v>
      </c>
      <c r="B448" t="s">
        <v>3543</v>
      </c>
      <c r="C448" t="s">
        <v>13075</v>
      </c>
      <c r="D448" t="s">
        <v>13113</v>
      </c>
      <c r="E448" t="s">
        <v>13117</v>
      </c>
      <c r="F448" t="s">
        <v>13118</v>
      </c>
      <c r="G448" t="str">
        <f t="shared" si="34"/>
        <v>Smartphones</v>
      </c>
      <c r="H448" s="17">
        <v>34999</v>
      </c>
      <c r="I448" s="17">
        <v>38999</v>
      </c>
      <c r="J448" s="8">
        <v>0.1</v>
      </c>
      <c r="K448" s="8" t="str">
        <f t="shared" si="35"/>
        <v>No</v>
      </c>
      <c r="L448" s="9">
        <v>4.2</v>
      </c>
      <c r="M448" s="9">
        <v>4</v>
      </c>
      <c r="N448" s="9">
        <f t="shared" si="39"/>
        <v>4.0949999999999998</v>
      </c>
      <c r="O448" s="4">
        <v>11029</v>
      </c>
      <c r="P448" s="4">
        <f t="shared" si="36"/>
        <v>16.554346723442581</v>
      </c>
      <c r="Q448" s="18">
        <f t="shared" si="37"/>
        <v>386003971</v>
      </c>
      <c r="R448" s="18">
        <f>Table2[[#This Row],[actual_price]]-Table2[[#This Row],[discounted_price]]</f>
        <v>4000</v>
      </c>
      <c r="S448" s="15" t="str" cm="1">
        <f t="array" ref="S448">_xlfn.IFS(H448&lt;200,"&lt;₹200",H448&lt;=500,"₹200-₹500",H448&gt;500,"&gt;₹500")</f>
        <v>&gt;₹500</v>
      </c>
      <c r="T448" t="s">
        <v>3544</v>
      </c>
      <c r="U448" t="s">
        <v>3548</v>
      </c>
      <c r="V448" t="s">
        <v>3549</v>
      </c>
    </row>
    <row r="449" spans="1:22" x14ac:dyDescent="0.25">
      <c r="A449" t="s">
        <v>6440</v>
      </c>
      <c r="B449" t="s">
        <v>6441</v>
      </c>
      <c r="C449" t="s">
        <v>13075</v>
      </c>
      <c r="D449" t="s">
        <v>13122</v>
      </c>
      <c r="E449" t="s">
        <v>13123</v>
      </c>
      <c r="F449" t="s">
        <v>13124</v>
      </c>
      <c r="G449" t="str">
        <f t="shared" si="34"/>
        <v>In-Ear</v>
      </c>
      <c r="H449" s="17">
        <v>1199</v>
      </c>
      <c r="I449" s="17">
        <v>7999</v>
      </c>
      <c r="J449" s="8">
        <v>0.85</v>
      </c>
      <c r="K449" s="8" t="str">
        <f t="shared" si="35"/>
        <v>Yes</v>
      </c>
      <c r="L449" s="9">
        <v>3.6</v>
      </c>
      <c r="M449" s="9">
        <v>4</v>
      </c>
      <c r="N449" s="9">
        <f t="shared" si="39"/>
        <v>3.7500000000000004</v>
      </c>
      <c r="O449" s="4">
        <v>25910</v>
      </c>
      <c r="P449" s="4">
        <f t="shared" si="36"/>
        <v>16.550565653690278</v>
      </c>
      <c r="Q449" s="18">
        <f t="shared" si="37"/>
        <v>31066090</v>
      </c>
      <c r="R449" s="18">
        <f>Table2[[#This Row],[actual_price]]-Table2[[#This Row],[discounted_price]]</f>
        <v>6800</v>
      </c>
      <c r="S449" s="15" t="str" cm="1">
        <f t="array" ref="S449">_xlfn.IFS(H449&lt;200,"&lt;₹200",H449&lt;=500,"₹200-₹500",H449&gt;500,"&gt;₹500")</f>
        <v>&gt;₹500</v>
      </c>
      <c r="T449" t="s">
        <v>6442</v>
      </c>
      <c r="U449" t="s">
        <v>6446</v>
      </c>
      <c r="V449" t="s">
        <v>6447</v>
      </c>
    </row>
    <row r="450" spans="1:22" x14ac:dyDescent="0.25">
      <c r="A450" t="s">
        <v>11746</v>
      </c>
      <c r="B450" t="s">
        <v>11747</v>
      </c>
      <c r="C450" t="s">
        <v>13156</v>
      </c>
      <c r="D450" t="s">
        <v>13247</v>
      </c>
      <c r="E450" t="s">
        <v>13254</v>
      </c>
      <c r="F450" t="s">
        <v>13272</v>
      </c>
      <c r="G450" t="str">
        <f t="shared" ref="G450:G513" si="40">IF(F450=" ","Unknown", F450)</f>
        <v>Vacuums&amp;FloorCare</v>
      </c>
      <c r="H450" s="17">
        <v>3799</v>
      </c>
      <c r="I450" s="17">
        <v>6000</v>
      </c>
      <c r="J450" s="8">
        <v>0.37</v>
      </c>
      <c r="K450" s="8" t="str">
        <f t="shared" ref="K450:K513" si="41">IF(J450&gt;=50%,"Yes","No")</f>
        <v>No</v>
      </c>
      <c r="L450" s="9">
        <v>4.2</v>
      </c>
      <c r="M450" s="9">
        <v>4</v>
      </c>
      <c r="N450" s="9">
        <f>AVERAGEIF(F450:F1800,F450,L450:L1800)</f>
        <v>4.0588235294117654</v>
      </c>
      <c r="O450" s="4">
        <v>11935</v>
      </c>
      <c r="P450" s="4">
        <f t="shared" ref="P450:P513" si="42">N450*LOG10(O450+1)</f>
        <v>16.547250464639585</v>
      </c>
      <c r="Q450" s="18">
        <f t="shared" ref="Q450:Q513" si="43">H450*O450</f>
        <v>45341065</v>
      </c>
      <c r="R450" s="18">
        <f>Table2[[#This Row],[actual_price]]-Table2[[#This Row],[discounted_price]]</f>
        <v>2201</v>
      </c>
      <c r="S450" s="15" t="str" cm="1">
        <f t="array" ref="S450">_xlfn.IFS(H450&lt;200,"&lt;₹200",H450&lt;=500,"₹200-₹500",H450&gt;500,"&gt;₹500")</f>
        <v>&gt;₹500</v>
      </c>
      <c r="T450" t="s">
        <v>11748</v>
      </c>
      <c r="U450" t="s">
        <v>11752</v>
      </c>
      <c r="V450" t="s">
        <v>11753</v>
      </c>
    </row>
    <row r="451" spans="1:22" x14ac:dyDescent="0.25">
      <c r="A451" t="s">
        <v>7744</v>
      </c>
      <c r="B451" t="s">
        <v>7745</v>
      </c>
      <c r="C451" t="s">
        <v>13084</v>
      </c>
      <c r="D451" t="s">
        <v>13088</v>
      </c>
      <c r="E451" t="s">
        <v>13179</v>
      </c>
      <c r="F451" t="s">
        <v>13179</v>
      </c>
      <c r="G451" t="str">
        <f t="shared" si="40"/>
        <v>Routers</v>
      </c>
      <c r="H451" s="17">
        <v>1199</v>
      </c>
      <c r="I451" s="17">
        <v>2999</v>
      </c>
      <c r="J451" s="8">
        <v>0.6</v>
      </c>
      <c r="K451" s="8" t="str">
        <f t="shared" si="41"/>
        <v>Yes</v>
      </c>
      <c r="L451" s="9">
        <v>4.0999999999999996</v>
      </c>
      <c r="M451" s="9">
        <v>4</v>
      </c>
      <c r="N451" s="9">
        <f t="shared" ref="N451:N483" si="44">AVERAGEIF(F451:F1800,F451,L451:L1800)</f>
        <v>4.1333333333333329</v>
      </c>
      <c r="O451" s="4">
        <v>10725</v>
      </c>
      <c r="P451" s="4">
        <f t="shared" si="42"/>
        <v>16.659142876191801</v>
      </c>
      <c r="Q451" s="18">
        <f t="shared" si="43"/>
        <v>12859275</v>
      </c>
      <c r="R451" s="18">
        <f>Table2[[#This Row],[actual_price]]-Table2[[#This Row],[discounted_price]]</f>
        <v>1800</v>
      </c>
      <c r="S451" s="15" t="str" cm="1">
        <f t="array" ref="S451">_xlfn.IFS(H451&lt;200,"&lt;₹200",H451&lt;=500,"₹200-₹500",H451&gt;500,"&gt;₹500")</f>
        <v>&gt;₹500</v>
      </c>
      <c r="T451" t="s">
        <v>7746</v>
      </c>
      <c r="U451" t="s">
        <v>7750</v>
      </c>
      <c r="V451" t="s">
        <v>13060</v>
      </c>
    </row>
    <row r="452" spans="1:22" x14ac:dyDescent="0.25">
      <c r="A452" t="s">
        <v>7481</v>
      </c>
      <c r="B452" t="s">
        <v>7482</v>
      </c>
      <c r="C452" t="s">
        <v>13075</v>
      </c>
      <c r="D452" t="s">
        <v>13113</v>
      </c>
      <c r="E452" t="s">
        <v>13114</v>
      </c>
      <c r="F452" t="s">
        <v>13133</v>
      </c>
      <c r="G452" t="str">
        <f t="shared" si="40"/>
        <v>StylusPens</v>
      </c>
      <c r="H452" s="17">
        <v>2025</v>
      </c>
      <c r="I452" s="17">
        <v>5999</v>
      </c>
      <c r="J452" s="8">
        <v>0.66</v>
      </c>
      <c r="K452" s="8" t="str">
        <f t="shared" si="41"/>
        <v>Yes</v>
      </c>
      <c r="L452" s="9">
        <v>4.2</v>
      </c>
      <c r="M452" s="9">
        <v>4</v>
      </c>
      <c r="N452" s="9">
        <f t="shared" si="44"/>
        <v>4.3499999999999996</v>
      </c>
      <c r="O452" s="4">
        <v>6233</v>
      </c>
      <c r="P452" s="4">
        <f t="shared" si="42"/>
        <v>16.507235571042571</v>
      </c>
      <c r="Q452" s="18">
        <f t="shared" si="43"/>
        <v>12621825</v>
      </c>
      <c r="R452" s="18">
        <f>Table2[[#This Row],[actual_price]]-Table2[[#This Row],[discounted_price]]</f>
        <v>3974</v>
      </c>
      <c r="S452" s="15" t="str" cm="1">
        <f t="array" ref="S452">_xlfn.IFS(H452&lt;200,"&lt;₹200",H452&lt;=500,"₹200-₹500",H452&gt;500,"&gt;₹500")</f>
        <v>&gt;₹500</v>
      </c>
      <c r="T452" t="s">
        <v>7483</v>
      </c>
      <c r="U452" t="s">
        <v>7487</v>
      </c>
      <c r="V452" t="s">
        <v>7488</v>
      </c>
    </row>
    <row r="453" spans="1:22" x14ac:dyDescent="0.25">
      <c r="A453" t="s">
        <v>435</v>
      </c>
      <c r="B453" t="s">
        <v>436</v>
      </c>
      <c r="C453" t="s">
        <v>13084</v>
      </c>
      <c r="D453" t="s">
        <v>13085</v>
      </c>
      <c r="E453" t="s">
        <v>13086</v>
      </c>
      <c r="F453" t="s">
        <v>13087</v>
      </c>
      <c r="G453" t="str">
        <f t="shared" si="40"/>
        <v>Cables</v>
      </c>
      <c r="H453" s="17">
        <v>333</v>
      </c>
      <c r="I453" s="17">
        <v>999</v>
      </c>
      <c r="J453" s="8">
        <v>0.67</v>
      </c>
      <c r="K453" s="8" t="str">
        <f t="shared" si="41"/>
        <v>Yes</v>
      </c>
      <c r="L453" s="9">
        <v>3.3</v>
      </c>
      <c r="M453" s="9">
        <v>3</v>
      </c>
      <c r="N453" s="9">
        <f t="shared" si="44"/>
        <v>4.1296874999999993</v>
      </c>
      <c r="O453" s="4">
        <v>9792</v>
      </c>
      <c r="P453" s="4">
        <f t="shared" si="42"/>
        <v>16.481234904936844</v>
      </c>
      <c r="Q453" s="18">
        <f t="shared" si="43"/>
        <v>3260736</v>
      </c>
      <c r="R453" s="18">
        <f>Table2[[#This Row],[actual_price]]-Table2[[#This Row],[discounted_price]]</f>
        <v>666</v>
      </c>
      <c r="S453" s="15" t="str" cm="1">
        <f t="array" ref="S453">_xlfn.IFS(H453&lt;200,"&lt;₹200",H453&lt;=500,"₹200-₹500",H453&gt;500,"&gt;₹500")</f>
        <v>₹200-₹500</v>
      </c>
      <c r="T453" t="s">
        <v>437</v>
      </c>
      <c r="U453" t="s">
        <v>441</v>
      </c>
      <c r="V453" t="s">
        <v>442</v>
      </c>
    </row>
    <row r="454" spans="1:22" x14ac:dyDescent="0.25">
      <c r="A454" t="s">
        <v>9911</v>
      </c>
      <c r="B454" t="s">
        <v>9912</v>
      </c>
      <c r="C454" t="s">
        <v>13156</v>
      </c>
      <c r="D454" t="s">
        <v>13247</v>
      </c>
      <c r="E454" t="s">
        <v>13248</v>
      </c>
      <c r="F454" t="s">
        <v>13260</v>
      </c>
      <c r="G454" t="str">
        <f t="shared" si="40"/>
        <v>InductionCooktop</v>
      </c>
      <c r="H454" s="17">
        <v>2089</v>
      </c>
      <c r="I454" s="17">
        <v>4000</v>
      </c>
      <c r="J454" s="8">
        <v>0.48</v>
      </c>
      <c r="K454" s="8" t="str">
        <f t="shared" si="41"/>
        <v>No</v>
      </c>
      <c r="L454" s="9">
        <v>4.2</v>
      </c>
      <c r="M454" s="9">
        <v>4</v>
      </c>
      <c r="N454" s="9">
        <f t="shared" si="44"/>
        <v>4.0666666666666664</v>
      </c>
      <c r="O454" s="4">
        <v>11199</v>
      </c>
      <c r="P454" s="4">
        <f t="shared" si="42"/>
        <v>16.466819958858739</v>
      </c>
      <c r="Q454" s="18">
        <f t="shared" si="43"/>
        <v>23394711</v>
      </c>
      <c r="R454" s="18">
        <f>Table2[[#This Row],[actual_price]]-Table2[[#This Row],[discounted_price]]</f>
        <v>1911</v>
      </c>
      <c r="S454" s="15" t="str" cm="1">
        <f t="array" ref="S454">_xlfn.IFS(H454&lt;200,"&lt;₹200",H454&lt;=500,"₹200-₹500",H454&gt;500,"&gt;₹500")</f>
        <v>&gt;₹500</v>
      </c>
      <c r="T454" t="s">
        <v>9913</v>
      </c>
      <c r="U454" t="s">
        <v>9917</v>
      </c>
      <c r="V454" t="s">
        <v>9918</v>
      </c>
    </row>
    <row r="455" spans="1:22" x14ac:dyDescent="0.25">
      <c r="A455" t="s">
        <v>762</v>
      </c>
      <c r="B455" t="s">
        <v>763</v>
      </c>
      <c r="C455" t="s">
        <v>13084</v>
      </c>
      <c r="D455" t="s">
        <v>13085</v>
      </c>
      <c r="E455" t="s">
        <v>13086</v>
      </c>
      <c r="F455" t="s">
        <v>13087</v>
      </c>
      <c r="G455" t="str">
        <f t="shared" si="40"/>
        <v>Cables</v>
      </c>
      <c r="H455" s="17">
        <v>139</v>
      </c>
      <c r="I455" s="17">
        <v>249</v>
      </c>
      <c r="J455" s="8">
        <v>0.44</v>
      </c>
      <c r="K455" s="8" t="str">
        <f t="shared" si="41"/>
        <v>No</v>
      </c>
      <c r="L455" s="9">
        <v>4</v>
      </c>
      <c r="M455" s="9">
        <v>4</v>
      </c>
      <c r="N455" s="9">
        <f t="shared" si="44"/>
        <v>4.1362204724409439</v>
      </c>
      <c r="O455" s="4">
        <v>9378</v>
      </c>
      <c r="P455" s="4">
        <f t="shared" si="42"/>
        <v>16.429715183362138</v>
      </c>
      <c r="Q455" s="18">
        <f t="shared" si="43"/>
        <v>1303542</v>
      </c>
      <c r="R455" s="18">
        <f>Table2[[#This Row],[actual_price]]-Table2[[#This Row],[discounted_price]]</f>
        <v>110</v>
      </c>
      <c r="S455" s="15" t="str" cm="1">
        <f t="array" ref="S455">_xlfn.IFS(H455&lt;200,"&lt;₹200",H455&lt;=500,"₹200-₹500",H455&gt;500,"&gt;₹500")</f>
        <v>&lt;₹200</v>
      </c>
      <c r="T455" t="s">
        <v>764</v>
      </c>
      <c r="U455" t="s">
        <v>239</v>
      </c>
      <c r="V455" t="s">
        <v>765</v>
      </c>
    </row>
    <row r="456" spans="1:22" x14ac:dyDescent="0.25">
      <c r="A456" t="s">
        <v>1724</v>
      </c>
      <c r="B456" t="s">
        <v>1725</v>
      </c>
      <c r="C456" t="s">
        <v>13084</v>
      </c>
      <c r="D456" t="s">
        <v>13085</v>
      </c>
      <c r="E456" t="s">
        <v>13086</v>
      </c>
      <c r="F456" t="s">
        <v>13087</v>
      </c>
      <c r="G456" t="str">
        <f t="shared" si="40"/>
        <v>Cables</v>
      </c>
      <c r="H456" s="17">
        <v>129</v>
      </c>
      <c r="I456" s="17">
        <v>249</v>
      </c>
      <c r="J456" s="8">
        <v>0.48</v>
      </c>
      <c r="K456" s="8" t="str">
        <f t="shared" si="41"/>
        <v>No</v>
      </c>
      <c r="L456" s="9">
        <v>4</v>
      </c>
      <c r="M456" s="9">
        <v>4</v>
      </c>
      <c r="N456" s="9">
        <f t="shared" si="44"/>
        <v>4.1373015873015868</v>
      </c>
      <c r="O456" s="4">
        <v>9378</v>
      </c>
      <c r="P456" s="4">
        <f t="shared" si="42"/>
        <v>16.434009540821855</v>
      </c>
      <c r="Q456" s="18">
        <f t="shared" si="43"/>
        <v>1209762</v>
      </c>
      <c r="R456" s="18">
        <f>Table2[[#This Row],[actual_price]]-Table2[[#This Row],[discounted_price]]</f>
        <v>120</v>
      </c>
      <c r="S456" s="15" t="str" cm="1">
        <f t="array" ref="S456">_xlfn.IFS(H456&lt;200,"&lt;₹200",H456&lt;=500,"₹200-₹500",H456&gt;500,"&gt;₹500")</f>
        <v>&lt;₹200</v>
      </c>
      <c r="T456" t="s">
        <v>1726</v>
      </c>
      <c r="U456" t="s">
        <v>239</v>
      </c>
      <c r="V456" t="s">
        <v>240</v>
      </c>
    </row>
    <row r="457" spans="1:22" x14ac:dyDescent="0.25">
      <c r="A457" t="s">
        <v>4050</v>
      </c>
      <c r="B457" t="s">
        <v>4051</v>
      </c>
      <c r="C457" t="s">
        <v>13084</v>
      </c>
      <c r="D457" t="s">
        <v>13085</v>
      </c>
      <c r="E457" t="s">
        <v>13086</v>
      </c>
      <c r="F457" t="s">
        <v>13087</v>
      </c>
      <c r="G457" t="str">
        <f t="shared" si="40"/>
        <v>Cables</v>
      </c>
      <c r="H457" s="17">
        <v>139</v>
      </c>
      <c r="I457" s="17">
        <v>249</v>
      </c>
      <c r="J457" s="8">
        <v>0.44</v>
      </c>
      <c r="K457" s="8" t="str">
        <f t="shared" si="41"/>
        <v>No</v>
      </c>
      <c r="L457" s="9">
        <v>4</v>
      </c>
      <c r="M457" s="9">
        <v>4</v>
      </c>
      <c r="N457" s="9">
        <f t="shared" si="44"/>
        <v>4.1383999999999999</v>
      </c>
      <c r="O457" s="4">
        <v>9377</v>
      </c>
      <c r="P457" s="4">
        <f t="shared" si="42"/>
        <v>16.438180969222273</v>
      </c>
      <c r="Q457" s="18">
        <f t="shared" si="43"/>
        <v>1303403</v>
      </c>
      <c r="R457" s="18">
        <f>Table2[[#This Row],[actual_price]]-Table2[[#This Row],[discounted_price]]</f>
        <v>110</v>
      </c>
      <c r="S457" s="15" t="str" cm="1">
        <f t="array" ref="S457">_xlfn.IFS(H457&lt;200,"&lt;₹200",H457&lt;=500,"₹200-₹500",H457&gt;500,"&gt;₹500")</f>
        <v>&lt;₹200</v>
      </c>
      <c r="T457" t="s">
        <v>764</v>
      </c>
      <c r="U457" t="s">
        <v>239</v>
      </c>
      <c r="V457" t="s">
        <v>240</v>
      </c>
    </row>
    <row r="458" spans="1:22" x14ac:dyDescent="0.25">
      <c r="A458" t="s">
        <v>7315</v>
      </c>
      <c r="B458" t="s">
        <v>7316</v>
      </c>
      <c r="C458" t="s">
        <v>13084</v>
      </c>
      <c r="D458" t="s">
        <v>13085</v>
      </c>
      <c r="E458" t="s">
        <v>13141</v>
      </c>
      <c r="F458" t="s">
        <v>13143</v>
      </c>
      <c r="G458" t="str">
        <f t="shared" si="40"/>
        <v>GraphicTablets</v>
      </c>
      <c r="H458" s="17">
        <v>3303</v>
      </c>
      <c r="I458" s="17">
        <v>4699</v>
      </c>
      <c r="J458" s="8">
        <v>0.3</v>
      </c>
      <c r="K458" s="8" t="str">
        <f t="shared" si="41"/>
        <v>No</v>
      </c>
      <c r="L458" s="9">
        <v>4.4000000000000004</v>
      </c>
      <c r="M458" s="9">
        <v>4</v>
      </c>
      <c r="N458" s="9">
        <f t="shared" si="44"/>
        <v>3.9818181818181824</v>
      </c>
      <c r="O458" s="4">
        <v>13544</v>
      </c>
      <c r="P458" s="4">
        <f t="shared" si="42"/>
        <v>16.451992782760946</v>
      </c>
      <c r="Q458" s="18">
        <f t="shared" si="43"/>
        <v>44735832</v>
      </c>
      <c r="R458" s="18">
        <f>Table2[[#This Row],[actual_price]]-Table2[[#This Row],[discounted_price]]</f>
        <v>1396</v>
      </c>
      <c r="S458" s="15" t="str" cm="1">
        <f t="array" ref="S458">_xlfn.IFS(H458&lt;200,"&lt;₹200",H458&lt;=500,"₹200-₹500",H458&gt;500,"&gt;₹500")</f>
        <v>&gt;₹500</v>
      </c>
      <c r="T458" t="s">
        <v>7317</v>
      </c>
      <c r="U458" t="s">
        <v>7321</v>
      </c>
      <c r="V458" t="s">
        <v>7322</v>
      </c>
    </row>
    <row r="459" spans="1:22" x14ac:dyDescent="0.25">
      <c r="A459" t="s">
        <v>1570</v>
      </c>
      <c r="B459" t="s">
        <v>1571</v>
      </c>
      <c r="C459" t="s">
        <v>13084</v>
      </c>
      <c r="D459" t="s">
        <v>13085</v>
      </c>
      <c r="E459" t="s">
        <v>13086</v>
      </c>
      <c r="F459" t="s">
        <v>13087</v>
      </c>
      <c r="G459" t="str">
        <f t="shared" si="40"/>
        <v>Cables</v>
      </c>
      <c r="H459" s="17">
        <v>88</v>
      </c>
      <c r="I459" s="17">
        <v>299</v>
      </c>
      <c r="J459" s="8">
        <v>0.71</v>
      </c>
      <c r="K459" s="8" t="str">
        <f t="shared" si="41"/>
        <v>Yes</v>
      </c>
      <c r="L459" s="9">
        <v>4</v>
      </c>
      <c r="M459" s="9">
        <v>4</v>
      </c>
      <c r="N459" s="9">
        <f t="shared" si="44"/>
        <v>4.1395161290322573</v>
      </c>
      <c r="O459" s="4">
        <v>9378</v>
      </c>
      <c r="P459" s="4">
        <f t="shared" si="42"/>
        <v>16.442806047231272</v>
      </c>
      <c r="Q459" s="18">
        <f t="shared" si="43"/>
        <v>825264</v>
      </c>
      <c r="R459" s="18">
        <f>Table2[[#This Row],[actual_price]]-Table2[[#This Row],[discounted_price]]</f>
        <v>211</v>
      </c>
      <c r="S459" s="15" t="str" cm="1">
        <f t="array" ref="S459">_xlfn.IFS(H459&lt;200,"&lt;₹200",H459&lt;=500,"₹200-₹500",H459&gt;500,"&gt;₹500")</f>
        <v>&lt;₹200</v>
      </c>
      <c r="T459" t="s">
        <v>1572</v>
      </c>
      <c r="U459" t="s">
        <v>239</v>
      </c>
      <c r="V459" t="s">
        <v>1573</v>
      </c>
    </row>
    <row r="460" spans="1:22" x14ac:dyDescent="0.25">
      <c r="A460" t="s">
        <v>1581</v>
      </c>
      <c r="B460" t="s">
        <v>1582</v>
      </c>
      <c r="C460" t="s">
        <v>13084</v>
      </c>
      <c r="D460" t="s">
        <v>13085</v>
      </c>
      <c r="E460" t="s">
        <v>13086</v>
      </c>
      <c r="F460" t="s">
        <v>13087</v>
      </c>
      <c r="G460" t="str">
        <f t="shared" si="40"/>
        <v>Cables</v>
      </c>
      <c r="H460" s="17">
        <v>57.89</v>
      </c>
      <c r="I460" s="17">
        <v>199</v>
      </c>
      <c r="J460" s="8">
        <v>0.71</v>
      </c>
      <c r="K460" s="8" t="str">
        <f t="shared" si="41"/>
        <v>Yes</v>
      </c>
      <c r="L460" s="9">
        <v>4</v>
      </c>
      <c r="M460" s="9">
        <v>4</v>
      </c>
      <c r="N460" s="9">
        <f t="shared" si="44"/>
        <v>4.1406504065040641</v>
      </c>
      <c r="O460" s="4">
        <v>9378</v>
      </c>
      <c r="P460" s="4">
        <f t="shared" si="42"/>
        <v>16.447311574904386</v>
      </c>
      <c r="Q460" s="18">
        <f t="shared" si="43"/>
        <v>542892.42000000004</v>
      </c>
      <c r="R460" s="18">
        <f>Table2[[#This Row],[actual_price]]-Table2[[#This Row],[discounted_price]]</f>
        <v>141.11000000000001</v>
      </c>
      <c r="S460" s="15" t="str" cm="1">
        <f t="array" ref="S460">_xlfn.IFS(H460&lt;200,"&lt;₹200",H460&lt;=500,"₹200-₹500",H460&gt;500,"&gt;₹500")</f>
        <v>&lt;₹200</v>
      </c>
      <c r="T460" t="s">
        <v>1583</v>
      </c>
      <c r="U460" t="s">
        <v>239</v>
      </c>
      <c r="V460" t="s">
        <v>240</v>
      </c>
    </row>
    <row r="461" spans="1:22" x14ac:dyDescent="0.25">
      <c r="A461" t="s">
        <v>430</v>
      </c>
      <c r="B461" t="s">
        <v>431</v>
      </c>
      <c r="C461" t="s">
        <v>13084</v>
      </c>
      <c r="D461" t="s">
        <v>13085</v>
      </c>
      <c r="E461" t="s">
        <v>13086</v>
      </c>
      <c r="F461" t="s">
        <v>13087</v>
      </c>
      <c r="G461" t="str">
        <f t="shared" si="40"/>
        <v>Cables</v>
      </c>
      <c r="H461" s="17">
        <v>59</v>
      </c>
      <c r="I461" s="17">
        <v>199</v>
      </c>
      <c r="J461" s="8">
        <v>0.7</v>
      </c>
      <c r="K461" s="8" t="str">
        <f t="shared" si="41"/>
        <v>Yes</v>
      </c>
      <c r="L461" s="9">
        <v>4</v>
      </c>
      <c r="M461" s="9">
        <v>4</v>
      </c>
      <c r="N461" s="9">
        <f t="shared" si="44"/>
        <v>4.1418032786885242</v>
      </c>
      <c r="O461" s="4">
        <v>9378</v>
      </c>
      <c r="P461" s="4">
        <f t="shared" si="42"/>
        <v>16.4518909636869</v>
      </c>
      <c r="Q461" s="18">
        <f t="shared" si="43"/>
        <v>553302</v>
      </c>
      <c r="R461" s="18">
        <f>Table2[[#This Row],[actual_price]]-Table2[[#This Row],[discounted_price]]</f>
        <v>140</v>
      </c>
      <c r="S461" s="15" t="str" cm="1">
        <f t="array" ref="S461">_xlfn.IFS(H461&lt;200,"&lt;₹200",H461&lt;=500,"₹200-₹500",H461&gt;500,"&gt;₹500")</f>
        <v>&lt;₹200</v>
      </c>
      <c r="T461" t="s">
        <v>432</v>
      </c>
      <c r="U461" t="s">
        <v>239</v>
      </c>
      <c r="V461" t="s">
        <v>240</v>
      </c>
    </row>
    <row r="462" spans="1:22" x14ac:dyDescent="0.25">
      <c r="A462" t="s">
        <v>233</v>
      </c>
      <c r="B462" t="s">
        <v>234</v>
      </c>
      <c r="C462" t="s">
        <v>13084</v>
      </c>
      <c r="D462" t="s">
        <v>13085</v>
      </c>
      <c r="E462" t="s">
        <v>13086</v>
      </c>
      <c r="F462" t="s">
        <v>13087</v>
      </c>
      <c r="G462" t="str">
        <f t="shared" si="40"/>
        <v>Cables</v>
      </c>
      <c r="H462" s="17">
        <v>59</v>
      </c>
      <c r="I462" s="17">
        <v>199</v>
      </c>
      <c r="J462" s="8">
        <v>0.7</v>
      </c>
      <c r="K462" s="8" t="str">
        <f t="shared" si="41"/>
        <v>Yes</v>
      </c>
      <c r="L462" s="9">
        <v>4</v>
      </c>
      <c r="M462" s="9">
        <v>4</v>
      </c>
      <c r="N462" s="9">
        <f t="shared" si="44"/>
        <v>4.1429752066115695</v>
      </c>
      <c r="O462" s="4">
        <v>9378</v>
      </c>
      <c r="P462" s="4">
        <f t="shared" si="42"/>
        <v>16.456546044845982</v>
      </c>
      <c r="Q462" s="18">
        <f t="shared" si="43"/>
        <v>553302</v>
      </c>
      <c r="R462" s="18">
        <f>Table2[[#This Row],[actual_price]]-Table2[[#This Row],[discounted_price]]</f>
        <v>140</v>
      </c>
      <c r="S462" s="15" t="str" cm="1">
        <f t="array" ref="S462">_xlfn.IFS(H462&lt;200,"&lt;₹200",H462&lt;=500,"₹200-₹500",H462&gt;500,"&gt;₹500")</f>
        <v>&lt;₹200</v>
      </c>
      <c r="T462" t="s">
        <v>235</v>
      </c>
      <c r="U462" t="s">
        <v>239</v>
      </c>
      <c r="V462" t="s">
        <v>240</v>
      </c>
    </row>
    <row r="463" spans="1:22" x14ac:dyDescent="0.25">
      <c r="A463" t="s">
        <v>2241</v>
      </c>
      <c r="B463" t="s">
        <v>2242</v>
      </c>
      <c r="C463" t="s">
        <v>13084</v>
      </c>
      <c r="D463" t="s">
        <v>13085</v>
      </c>
      <c r="E463" t="s">
        <v>13086</v>
      </c>
      <c r="F463" t="s">
        <v>13087</v>
      </c>
      <c r="G463" t="str">
        <f t="shared" si="40"/>
        <v>Cables</v>
      </c>
      <c r="H463" s="17">
        <v>182</v>
      </c>
      <c r="I463" s="17">
        <v>599</v>
      </c>
      <c r="J463" s="8">
        <v>0.7</v>
      </c>
      <c r="K463" s="8" t="str">
        <f t="shared" si="41"/>
        <v>Yes</v>
      </c>
      <c r="L463" s="9">
        <v>4</v>
      </c>
      <c r="M463" s="9">
        <v>4</v>
      </c>
      <c r="N463" s="9">
        <f t="shared" si="44"/>
        <v>4.1441666666666661</v>
      </c>
      <c r="O463" s="4">
        <v>9378</v>
      </c>
      <c r="P463" s="4">
        <f t="shared" si="42"/>
        <v>16.461278710691051</v>
      </c>
      <c r="Q463" s="18">
        <f t="shared" si="43"/>
        <v>1706796</v>
      </c>
      <c r="R463" s="18">
        <f>Table2[[#This Row],[actual_price]]-Table2[[#This Row],[discounted_price]]</f>
        <v>417</v>
      </c>
      <c r="S463" s="15" t="str" cm="1">
        <f t="array" ref="S463">_xlfn.IFS(H463&lt;200,"&lt;₹200",H463&lt;=500,"₹200-₹500",H463&gt;500,"&gt;₹500")</f>
        <v>&lt;₹200</v>
      </c>
      <c r="T463" t="s">
        <v>2243</v>
      </c>
      <c r="U463" t="s">
        <v>239</v>
      </c>
      <c r="V463" t="s">
        <v>1573</v>
      </c>
    </row>
    <row r="464" spans="1:22" x14ac:dyDescent="0.25">
      <c r="A464" t="s">
        <v>9241</v>
      </c>
      <c r="B464" t="s">
        <v>9242</v>
      </c>
      <c r="C464" t="s">
        <v>13156</v>
      </c>
      <c r="D464" t="s">
        <v>13247</v>
      </c>
      <c r="E464" t="s">
        <v>13248</v>
      </c>
      <c r="F464" t="s">
        <v>13256</v>
      </c>
      <c r="G464" t="str">
        <f t="shared" si="40"/>
        <v>DigitalKitchenScales</v>
      </c>
      <c r="H464" s="17">
        <v>799</v>
      </c>
      <c r="I464" s="17">
        <v>1500</v>
      </c>
      <c r="J464" s="8">
        <v>0.47</v>
      </c>
      <c r="K464" s="8" t="str">
        <f t="shared" si="41"/>
        <v>No</v>
      </c>
      <c r="L464" s="9">
        <v>4.3</v>
      </c>
      <c r="M464" s="9">
        <v>4</v>
      </c>
      <c r="N464" s="9">
        <f t="shared" si="44"/>
        <v>4.1199999999999992</v>
      </c>
      <c r="O464" s="4">
        <v>9695</v>
      </c>
      <c r="P464" s="4">
        <f t="shared" si="42"/>
        <v>16.424761540107507</v>
      </c>
      <c r="Q464" s="18">
        <f t="shared" si="43"/>
        <v>7746305</v>
      </c>
      <c r="R464" s="18">
        <f>Table2[[#This Row],[actual_price]]-Table2[[#This Row],[discounted_price]]</f>
        <v>701</v>
      </c>
      <c r="S464" s="15" t="str" cm="1">
        <f t="array" ref="S464">_xlfn.IFS(H464&lt;200,"&lt;₹200",H464&lt;=500,"₹200-₹500",H464&gt;500,"&gt;₹500")</f>
        <v>&gt;₹500</v>
      </c>
      <c r="T464" t="s">
        <v>9244</v>
      </c>
      <c r="U464" t="s">
        <v>9248</v>
      </c>
      <c r="V464" t="s">
        <v>9249</v>
      </c>
    </row>
    <row r="465" spans="1:22" x14ac:dyDescent="0.25">
      <c r="A465" t="s">
        <v>7962</v>
      </c>
      <c r="B465" t="s">
        <v>7963</v>
      </c>
      <c r="C465" t="s">
        <v>13084</v>
      </c>
      <c r="D465" t="s">
        <v>13085</v>
      </c>
      <c r="E465" t="s">
        <v>13141</v>
      </c>
      <c r="F465" t="s">
        <v>13171</v>
      </c>
      <c r="G465" t="str">
        <f t="shared" si="40"/>
        <v>Keyboard&amp;MiceAccessories</v>
      </c>
      <c r="H465" s="17">
        <v>999</v>
      </c>
      <c r="I465" s="17">
        <v>1995</v>
      </c>
      <c r="J465" s="8">
        <v>0.5</v>
      </c>
      <c r="K465" s="8" t="str">
        <f t="shared" si="41"/>
        <v>Yes</v>
      </c>
      <c r="L465" s="9">
        <v>4.5</v>
      </c>
      <c r="M465" s="9">
        <v>5</v>
      </c>
      <c r="N465" s="9">
        <f t="shared" si="44"/>
        <v>4.25</v>
      </c>
      <c r="O465" s="4">
        <v>7317</v>
      </c>
      <c r="P465" s="4">
        <f t="shared" si="42"/>
        <v>16.423667721890002</v>
      </c>
      <c r="Q465" s="18">
        <f t="shared" si="43"/>
        <v>7309683</v>
      </c>
      <c r="R465" s="18">
        <f>Table2[[#This Row],[actual_price]]-Table2[[#This Row],[discounted_price]]</f>
        <v>996</v>
      </c>
      <c r="S465" s="15" t="str" cm="1">
        <f t="array" ref="S465">_xlfn.IFS(H465&lt;200,"&lt;₹200",H465&lt;=500,"₹200-₹500",H465&gt;500,"&gt;₹500")</f>
        <v>&gt;₹500</v>
      </c>
      <c r="T465" t="s">
        <v>7964</v>
      </c>
      <c r="U465" t="s">
        <v>7968</v>
      </c>
      <c r="V465" t="s">
        <v>7969</v>
      </c>
    </row>
    <row r="466" spans="1:22" x14ac:dyDescent="0.25">
      <c r="A466" t="s">
        <v>9663</v>
      </c>
      <c r="B466" t="s">
        <v>9664</v>
      </c>
      <c r="C466" t="s">
        <v>13156</v>
      </c>
      <c r="D466" t="s">
        <v>13247</v>
      </c>
      <c r="E466" t="s">
        <v>13248</v>
      </c>
      <c r="F466" t="s">
        <v>13262</v>
      </c>
      <c r="G466" t="str">
        <f t="shared" si="40"/>
        <v>MixerGrinders</v>
      </c>
      <c r="H466" s="17">
        <v>3599</v>
      </c>
      <c r="I466" s="17">
        <v>9455</v>
      </c>
      <c r="J466" s="8">
        <v>0.62</v>
      </c>
      <c r="K466" s="8" t="str">
        <f t="shared" si="41"/>
        <v>Yes</v>
      </c>
      <c r="L466" s="9">
        <v>4.0999999999999996</v>
      </c>
      <c r="M466" s="9">
        <v>4</v>
      </c>
      <c r="N466" s="9">
        <f t="shared" si="44"/>
        <v>4.03</v>
      </c>
      <c r="O466" s="4">
        <v>11828</v>
      </c>
      <c r="P466" s="4">
        <f t="shared" si="42"/>
        <v>16.413980568125332</v>
      </c>
      <c r="Q466" s="18">
        <f t="shared" si="43"/>
        <v>42568972</v>
      </c>
      <c r="R466" s="18">
        <f>Table2[[#This Row],[actual_price]]-Table2[[#This Row],[discounted_price]]</f>
        <v>5856</v>
      </c>
      <c r="S466" s="15" t="str" cm="1">
        <f t="array" ref="S466">_xlfn.IFS(H466&lt;200,"&lt;₹200",H466&lt;=500,"₹200-₹500",H466&gt;500,"&gt;₹500")</f>
        <v>&gt;₹500</v>
      </c>
      <c r="T466" t="s">
        <v>9665</v>
      </c>
      <c r="U466" t="s">
        <v>9669</v>
      </c>
      <c r="V466" t="s">
        <v>9670</v>
      </c>
    </row>
    <row r="467" spans="1:22" x14ac:dyDescent="0.25">
      <c r="A467" t="s">
        <v>3160</v>
      </c>
      <c r="B467" t="s">
        <v>3161</v>
      </c>
      <c r="C467" t="s">
        <v>13075</v>
      </c>
      <c r="D467" t="s">
        <v>13113</v>
      </c>
      <c r="E467" t="s">
        <v>13114</v>
      </c>
      <c r="F467" t="s">
        <v>13115</v>
      </c>
      <c r="G467" t="str">
        <f t="shared" si="40"/>
        <v>Chargers</v>
      </c>
      <c r="H467" s="17">
        <v>1219</v>
      </c>
      <c r="I467" s="17">
        <v>1699</v>
      </c>
      <c r="J467" s="8">
        <v>0.28000000000000003</v>
      </c>
      <c r="K467" s="8" t="str">
        <f t="shared" si="41"/>
        <v>No</v>
      </c>
      <c r="L467" s="9">
        <v>4.4000000000000004</v>
      </c>
      <c r="M467" s="9">
        <v>4</v>
      </c>
      <c r="N467" s="9">
        <f t="shared" si="44"/>
        <v>4.15625</v>
      </c>
      <c r="O467" s="4">
        <v>8891</v>
      </c>
      <c r="P467" s="4">
        <f t="shared" si="42"/>
        <v>16.413028980799524</v>
      </c>
      <c r="Q467" s="18">
        <f t="shared" si="43"/>
        <v>10838129</v>
      </c>
      <c r="R467" s="18">
        <f>Table2[[#This Row],[actual_price]]-Table2[[#This Row],[discounted_price]]</f>
        <v>480</v>
      </c>
      <c r="S467" s="15" t="str" cm="1">
        <f t="array" ref="S467">_xlfn.IFS(H467&lt;200,"&lt;₹200",H467&lt;=500,"₹200-₹500",H467&gt;500,"&gt;₹500")</f>
        <v>&gt;₹500</v>
      </c>
      <c r="T467" t="s">
        <v>3163</v>
      </c>
      <c r="U467" t="s">
        <v>3167</v>
      </c>
      <c r="V467" t="s">
        <v>3168</v>
      </c>
    </row>
    <row r="468" spans="1:22" x14ac:dyDescent="0.25">
      <c r="A468" t="s">
        <v>7419</v>
      </c>
      <c r="B468" t="s">
        <v>7420</v>
      </c>
      <c r="C468" t="s">
        <v>13084</v>
      </c>
      <c r="D468" t="s">
        <v>13085</v>
      </c>
      <c r="E468" t="s">
        <v>13141</v>
      </c>
      <c r="F468" t="s">
        <v>13159</v>
      </c>
      <c r="G468" t="str">
        <f t="shared" si="40"/>
        <v>Keyboard&amp;MouseSets</v>
      </c>
      <c r="H468" s="17">
        <v>1149</v>
      </c>
      <c r="I468" s="17">
        <v>1499</v>
      </c>
      <c r="J468" s="8">
        <v>0.23</v>
      </c>
      <c r="K468" s="8" t="str">
        <f t="shared" si="41"/>
        <v>No</v>
      </c>
      <c r="L468" s="9">
        <v>4.0999999999999996</v>
      </c>
      <c r="M468" s="9">
        <v>4</v>
      </c>
      <c r="N468" s="9">
        <f t="shared" si="44"/>
        <v>4.0749999999999993</v>
      </c>
      <c r="O468" s="4">
        <v>10443</v>
      </c>
      <c r="P468" s="4">
        <f t="shared" si="42"/>
        <v>16.376882467339943</v>
      </c>
      <c r="Q468" s="18">
        <f t="shared" si="43"/>
        <v>11999007</v>
      </c>
      <c r="R468" s="18">
        <f>Table2[[#This Row],[actual_price]]-Table2[[#This Row],[discounted_price]]</f>
        <v>350</v>
      </c>
      <c r="S468" s="15" t="str" cm="1">
        <f t="array" ref="S468">_xlfn.IFS(H468&lt;200,"&lt;₹200",H468&lt;=500,"₹200-₹500",H468&gt;500,"&gt;₹500")</f>
        <v>&gt;₹500</v>
      </c>
      <c r="T468" t="s">
        <v>7421</v>
      </c>
      <c r="U468" t="s">
        <v>7425</v>
      </c>
      <c r="V468" t="s">
        <v>7426</v>
      </c>
    </row>
    <row r="469" spans="1:22" x14ac:dyDescent="0.25">
      <c r="A469" t="s">
        <v>6635</v>
      </c>
      <c r="B469" t="s">
        <v>6636</v>
      </c>
      <c r="C469" t="s">
        <v>13147</v>
      </c>
      <c r="D469" t="s">
        <v>13148</v>
      </c>
      <c r="E469" t="s">
        <v>13149</v>
      </c>
      <c r="F469" t="s">
        <v>13149</v>
      </c>
      <c r="G469" t="str">
        <f t="shared" si="40"/>
        <v>Condenser</v>
      </c>
      <c r="H469" s="17">
        <v>478</v>
      </c>
      <c r="I469" s="17">
        <v>699</v>
      </c>
      <c r="J469" s="8">
        <v>0.32</v>
      </c>
      <c r="K469" s="8" t="str">
        <f t="shared" si="41"/>
        <v>No</v>
      </c>
      <c r="L469" s="9">
        <v>3.8</v>
      </c>
      <c r="M469" s="9">
        <v>4</v>
      </c>
      <c r="N469" s="9">
        <f t="shared" si="44"/>
        <v>3.8</v>
      </c>
      <c r="O469" s="4">
        <v>20218</v>
      </c>
      <c r="P469" s="4">
        <f t="shared" si="42"/>
        <v>16.361886754598721</v>
      </c>
      <c r="Q469" s="18">
        <f t="shared" si="43"/>
        <v>9664204</v>
      </c>
      <c r="R469" s="18">
        <f>Table2[[#This Row],[actual_price]]-Table2[[#This Row],[discounted_price]]</f>
        <v>221</v>
      </c>
      <c r="S469" s="15" t="str" cm="1">
        <f t="array" ref="S469">_xlfn.IFS(H469&lt;200,"&lt;₹200",H469&lt;=500,"₹200-₹500",H469&gt;500,"&gt;₹500")</f>
        <v>₹200-₹500</v>
      </c>
      <c r="T469" t="s">
        <v>6637</v>
      </c>
      <c r="U469" t="s">
        <v>6641</v>
      </c>
      <c r="V469" t="s">
        <v>6642</v>
      </c>
    </row>
    <row r="470" spans="1:22" x14ac:dyDescent="0.25">
      <c r="A470" t="s">
        <v>9262</v>
      </c>
      <c r="B470" t="s">
        <v>9263</v>
      </c>
      <c r="C470" t="s">
        <v>13156</v>
      </c>
      <c r="D470" t="s">
        <v>13247</v>
      </c>
      <c r="E470" t="s">
        <v>13248</v>
      </c>
      <c r="F470" t="s">
        <v>13262</v>
      </c>
      <c r="G470" t="str">
        <f t="shared" si="40"/>
        <v>MixerGrinders</v>
      </c>
      <c r="H470" s="17">
        <v>6999</v>
      </c>
      <c r="I470" s="17">
        <v>10590</v>
      </c>
      <c r="J470" s="8">
        <v>0.34</v>
      </c>
      <c r="K470" s="8" t="str">
        <f t="shared" si="41"/>
        <v>No</v>
      </c>
      <c r="L470" s="9">
        <v>4.4000000000000004</v>
      </c>
      <c r="M470" s="9">
        <v>4</v>
      </c>
      <c r="N470" s="9">
        <f t="shared" si="44"/>
        <v>4.0263157894736841</v>
      </c>
      <c r="O470" s="4">
        <v>11499</v>
      </c>
      <c r="P470" s="4">
        <f t="shared" si="42"/>
        <v>16.349651830897436</v>
      </c>
      <c r="Q470" s="18">
        <f t="shared" si="43"/>
        <v>80481501</v>
      </c>
      <c r="R470" s="18">
        <f>Table2[[#This Row],[actual_price]]-Table2[[#This Row],[discounted_price]]</f>
        <v>3591</v>
      </c>
      <c r="S470" s="15" t="str" cm="1">
        <f t="array" ref="S470">_xlfn.IFS(H470&lt;200,"&lt;₹200",H470&lt;=500,"₹200-₹500",H470&gt;500,"&gt;₹500")</f>
        <v>&gt;₹500</v>
      </c>
      <c r="T470" t="s">
        <v>9264</v>
      </c>
      <c r="U470" t="s">
        <v>9268</v>
      </c>
      <c r="V470" t="s">
        <v>9269</v>
      </c>
    </row>
    <row r="471" spans="1:22" x14ac:dyDescent="0.25">
      <c r="A471" t="s">
        <v>8719</v>
      </c>
      <c r="B471" t="s">
        <v>8720</v>
      </c>
      <c r="C471" t="s">
        <v>13156</v>
      </c>
      <c r="D471" t="s">
        <v>13250</v>
      </c>
      <c r="E471" t="s">
        <v>13263</v>
      </c>
      <c r="F471" t="s">
        <v>13264</v>
      </c>
      <c r="G471" t="str">
        <f t="shared" si="40"/>
        <v>InstantWaterHeaters</v>
      </c>
      <c r="H471" s="17">
        <v>3600</v>
      </c>
      <c r="I471" s="17">
        <v>6190</v>
      </c>
      <c r="J471" s="8">
        <v>0.42</v>
      </c>
      <c r="K471" s="8" t="str">
        <f t="shared" si="41"/>
        <v>No</v>
      </c>
      <c r="L471" s="9">
        <v>4.3</v>
      </c>
      <c r="M471" s="9">
        <v>4</v>
      </c>
      <c r="N471" s="9">
        <f t="shared" si="44"/>
        <v>4.01</v>
      </c>
      <c r="O471" s="4">
        <v>11924</v>
      </c>
      <c r="P471" s="4">
        <f t="shared" si="42"/>
        <v>16.346598134725728</v>
      </c>
      <c r="Q471" s="18">
        <f t="shared" si="43"/>
        <v>42926400</v>
      </c>
      <c r="R471" s="18">
        <f>Table2[[#This Row],[actual_price]]-Table2[[#This Row],[discounted_price]]</f>
        <v>2590</v>
      </c>
      <c r="S471" s="15" t="str" cm="1">
        <f t="array" ref="S471">_xlfn.IFS(H471&lt;200,"&lt;₹200",H471&lt;=500,"₹200-₹500",H471&gt;500,"&gt;₹500")</f>
        <v>&gt;₹500</v>
      </c>
      <c r="T471" t="s">
        <v>8722</v>
      </c>
      <c r="U471" t="s">
        <v>8726</v>
      </c>
      <c r="V471" t="s">
        <v>8727</v>
      </c>
    </row>
    <row r="472" spans="1:22" x14ac:dyDescent="0.25">
      <c r="A472" t="s">
        <v>9794</v>
      </c>
      <c r="B472" t="s">
        <v>9795</v>
      </c>
      <c r="C472" t="s">
        <v>13156</v>
      </c>
      <c r="D472" t="s">
        <v>13247</v>
      </c>
      <c r="E472" t="s">
        <v>13248</v>
      </c>
      <c r="F472" t="s">
        <v>13290</v>
      </c>
      <c r="G472" t="str">
        <f t="shared" si="40"/>
        <v>Rice&amp;PastaCookers</v>
      </c>
      <c r="H472" s="17">
        <v>2719</v>
      </c>
      <c r="I472" s="17">
        <v>3945</v>
      </c>
      <c r="J472" s="8">
        <v>0.31</v>
      </c>
      <c r="K472" s="8" t="str">
        <f t="shared" si="41"/>
        <v>No</v>
      </c>
      <c r="L472" s="9">
        <v>3.7</v>
      </c>
      <c r="M472" s="9">
        <v>4</v>
      </c>
      <c r="N472" s="9">
        <f t="shared" si="44"/>
        <v>3.9599999999999995</v>
      </c>
      <c r="O472" s="4">
        <v>13406</v>
      </c>
      <c r="P472" s="4">
        <f t="shared" si="42"/>
        <v>16.344233173144886</v>
      </c>
      <c r="Q472" s="18">
        <f t="shared" si="43"/>
        <v>36450914</v>
      </c>
      <c r="R472" s="18">
        <f>Table2[[#This Row],[actual_price]]-Table2[[#This Row],[discounted_price]]</f>
        <v>1226</v>
      </c>
      <c r="S472" s="15" t="str" cm="1">
        <f t="array" ref="S472">_xlfn.IFS(H472&lt;200,"&lt;₹200",H472&lt;=500,"₹200-₹500",H472&gt;500,"&gt;₹500")</f>
        <v>&gt;₹500</v>
      </c>
      <c r="T472" t="s">
        <v>9796</v>
      </c>
      <c r="U472" t="s">
        <v>9800</v>
      </c>
      <c r="V472" t="s">
        <v>9801</v>
      </c>
    </row>
    <row r="473" spans="1:22" x14ac:dyDescent="0.25">
      <c r="A473" t="s">
        <v>6721</v>
      </c>
      <c r="B473" t="s">
        <v>6722</v>
      </c>
      <c r="C473" t="s">
        <v>13084</v>
      </c>
      <c r="D473" t="s">
        <v>13088</v>
      </c>
      <c r="E473" t="s">
        <v>13179</v>
      </c>
      <c r="F473" t="s">
        <v>13179</v>
      </c>
      <c r="G473" t="str">
        <f t="shared" si="40"/>
        <v>Routers</v>
      </c>
      <c r="H473" s="17">
        <v>1499</v>
      </c>
      <c r="I473" s="17">
        <v>2999</v>
      </c>
      <c r="J473" s="8">
        <v>0.5</v>
      </c>
      <c r="K473" s="8" t="str">
        <f t="shared" si="41"/>
        <v>Yes</v>
      </c>
      <c r="L473" s="9">
        <v>4.5</v>
      </c>
      <c r="M473" s="9">
        <v>5</v>
      </c>
      <c r="N473" s="9">
        <f t="shared" si="44"/>
        <v>4.1500000000000004</v>
      </c>
      <c r="O473" s="4">
        <v>8656</v>
      </c>
      <c r="P473" s="4">
        <f t="shared" si="42"/>
        <v>16.340074782696753</v>
      </c>
      <c r="Q473" s="18">
        <f t="shared" si="43"/>
        <v>12975344</v>
      </c>
      <c r="R473" s="18">
        <f>Table2[[#This Row],[actual_price]]-Table2[[#This Row],[discounted_price]]</f>
        <v>1500</v>
      </c>
      <c r="S473" s="15" t="str" cm="1">
        <f t="array" ref="S473">_xlfn.IFS(H473&lt;200,"&lt;₹200",H473&lt;=500,"₹200-₹500",H473&gt;500,"&gt;₹500")</f>
        <v>&gt;₹500</v>
      </c>
      <c r="T473" t="s">
        <v>6723</v>
      </c>
      <c r="U473" t="s">
        <v>6727</v>
      </c>
      <c r="V473" t="s">
        <v>6728</v>
      </c>
    </row>
    <row r="474" spans="1:22" x14ac:dyDescent="0.25">
      <c r="A474" t="s">
        <v>10103</v>
      </c>
      <c r="B474" t="s">
        <v>10104</v>
      </c>
      <c r="C474" t="s">
        <v>13156</v>
      </c>
      <c r="D474" t="s">
        <v>13250</v>
      </c>
      <c r="E474" t="s">
        <v>13277</v>
      </c>
      <c r="F474" t="s">
        <v>13278</v>
      </c>
      <c r="G474" t="str">
        <f t="shared" si="40"/>
        <v>CeilingFans</v>
      </c>
      <c r="H474" s="17">
        <v>2199</v>
      </c>
      <c r="I474" s="17">
        <v>3190</v>
      </c>
      <c r="J474" s="8">
        <v>0.31</v>
      </c>
      <c r="K474" s="8" t="str">
        <f t="shared" si="41"/>
        <v>No</v>
      </c>
      <c r="L474" s="9">
        <v>4.3</v>
      </c>
      <c r="M474" s="9">
        <v>4</v>
      </c>
      <c r="N474" s="9">
        <f t="shared" si="44"/>
        <v>4.0999999999999996</v>
      </c>
      <c r="O474" s="4">
        <v>9650</v>
      </c>
      <c r="P474" s="4">
        <f t="shared" si="42"/>
        <v>16.33674649404869</v>
      </c>
      <c r="Q474" s="18">
        <f t="shared" si="43"/>
        <v>21220350</v>
      </c>
      <c r="R474" s="18">
        <f>Table2[[#This Row],[actual_price]]-Table2[[#This Row],[discounted_price]]</f>
        <v>991</v>
      </c>
      <c r="S474" s="15" t="str" cm="1">
        <f t="array" ref="S474">_xlfn.IFS(H474&lt;200,"&lt;₹200",H474&lt;=500,"₹200-₹500",H474&gt;500,"&gt;₹500")</f>
        <v>&gt;₹500</v>
      </c>
      <c r="T474" t="s">
        <v>10105</v>
      </c>
      <c r="U474" t="s">
        <v>10109</v>
      </c>
      <c r="V474" t="s">
        <v>10110</v>
      </c>
    </row>
    <row r="475" spans="1:22" x14ac:dyDescent="0.25">
      <c r="A475" t="s">
        <v>2289</v>
      </c>
      <c r="B475" t="s">
        <v>2290</v>
      </c>
      <c r="C475" t="s">
        <v>13075</v>
      </c>
      <c r="D475" t="s">
        <v>13091</v>
      </c>
      <c r="E475" t="s">
        <v>13092</v>
      </c>
      <c r="F475" t="s">
        <v>13087</v>
      </c>
      <c r="G475" t="str">
        <f t="shared" si="40"/>
        <v>Cables</v>
      </c>
      <c r="H475" s="17">
        <v>299</v>
      </c>
      <c r="I475" s="17">
        <v>700</v>
      </c>
      <c r="J475" s="8">
        <v>0.56999999999999995</v>
      </c>
      <c r="K475" s="8" t="str">
        <f t="shared" si="41"/>
        <v>Yes</v>
      </c>
      <c r="L475" s="9">
        <v>4.4000000000000004</v>
      </c>
      <c r="M475" s="9">
        <v>4</v>
      </c>
      <c r="N475" s="9">
        <f t="shared" si="44"/>
        <v>4.1453781512605037</v>
      </c>
      <c r="O475" s="4">
        <v>8714</v>
      </c>
      <c r="P475" s="4">
        <f t="shared" si="42"/>
        <v>16.333898354624516</v>
      </c>
      <c r="Q475" s="18">
        <f t="shared" si="43"/>
        <v>2605486</v>
      </c>
      <c r="R475" s="18">
        <f>Table2[[#This Row],[actual_price]]-Table2[[#This Row],[discounted_price]]</f>
        <v>401</v>
      </c>
      <c r="S475" s="15" t="str" cm="1">
        <f t="array" ref="S475">_xlfn.IFS(H475&lt;200,"&lt;₹200",H475&lt;=500,"₹200-₹500",H475&gt;500,"&gt;₹500")</f>
        <v>₹200-₹500</v>
      </c>
      <c r="T475" t="s">
        <v>2291</v>
      </c>
      <c r="U475" t="s">
        <v>2295</v>
      </c>
      <c r="V475" t="s">
        <v>2296</v>
      </c>
    </row>
    <row r="476" spans="1:22" x14ac:dyDescent="0.25">
      <c r="A476" t="s">
        <v>5952</v>
      </c>
      <c r="B476" t="s">
        <v>5953</v>
      </c>
      <c r="C476" t="s">
        <v>13152</v>
      </c>
      <c r="D476" t="s">
        <v>13153</v>
      </c>
      <c r="E476" t="s">
        <v>13154</v>
      </c>
      <c r="F476" t="s">
        <v>13155</v>
      </c>
      <c r="G476" t="str">
        <f t="shared" si="40"/>
        <v>Stationery</v>
      </c>
      <c r="H476" s="17">
        <v>137</v>
      </c>
      <c r="I476" s="17">
        <v>160</v>
      </c>
      <c r="J476" s="8">
        <v>0.14000000000000001</v>
      </c>
      <c r="K476" s="8" t="str">
        <f t="shared" si="41"/>
        <v>No</v>
      </c>
      <c r="L476" s="9">
        <v>4.4000000000000004</v>
      </c>
      <c r="M476" s="9">
        <v>4</v>
      </c>
      <c r="N476" s="9">
        <f t="shared" si="44"/>
        <v>4.2809523809523808</v>
      </c>
      <c r="O476" s="4">
        <v>6537</v>
      </c>
      <c r="P476" s="4">
        <f t="shared" si="42"/>
        <v>16.333737998588909</v>
      </c>
      <c r="Q476" s="18">
        <f t="shared" si="43"/>
        <v>895569</v>
      </c>
      <c r="R476" s="18">
        <f>Table2[[#This Row],[actual_price]]-Table2[[#This Row],[discounted_price]]</f>
        <v>23</v>
      </c>
      <c r="S476" s="15" t="str" cm="1">
        <f t="array" ref="S476">_xlfn.IFS(H476&lt;200,"&lt;₹200",H476&lt;=500,"₹200-₹500",H476&gt;500,"&gt;₹500")</f>
        <v>&lt;₹200</v>
      </c>
      <c r="T476" t="s">
        <v>5954</v>
      </c>
      <c r="U476" t="s">
        <v>5958</v>
      </c>
      <c r="V476" t="s">
        <v>5959</v>
      </c>
    </row>
    <row r="477" spans="1:22" x14ac:dyDescent="0.25">
      <c r="A477" t="s">
        <v>10860</v>
      </c>
      <c r="B477" t="s">
        <v>10861</v>
      </c>
      <c r="C477" t="s">
        <v>13156</v>
      </c>
      <c r="D477" t="s">
        <v>13247</v>
      </c>
      <c r="E477" t="s">
        <v>13248</v>
      </c>
      <c r="F477" t="s">
        <v>13261</v>
      </c>
      <c r="G477" t="str">
        <f t="shared" si="40"/>
        <v>HandBlenders</v>
      </c>
      <c r="H477" s="17">
        <v>2742</v>
      </c>
      <c r="I477" s="17">
        <v>3995</v>
      </c>
      <c r="J477" s="8">
        <v>0.31</v>
      </c>
      <c r="K477" s="8" t="str">
        <f t="shared" si="41"/>
        <v>No</v>
      </c>
      <c r="L477" s="9">
        <v>4.4000000000000004</v>
      </c>
      <c r="M477" s="9">
        <v>4</v>
      </c>
      <c r="N477" s="9">
        <f t="shared" si="44"/>
        <v>4.03125</v>
      </c>
      <c r="O477" s="4">
        <v>11148</v>
      </c>
      <c r="P477" s="4">
        <f t="shared" si="42"/>
        <v>16.315419784196841</v>
      </c>
      <c r="Q477" s="18">
        <f t="shared" si="43"/>
        <v>30567816</v>
      </c>
      <c r="R477" s="18">
        <f>Table2[[#This Row],[actual_price]]-Table2[[#This Row],[discounted_price]]</f>
        <v>1253</v>
      </c>
      <c r="S477" s="15" t="str" cm="1">
        <f t="array" ref="S477">_xlfn.IFS(H477&lt;200,"&lt;₹200",H477&lt;=500,"₹200-₹500",H477&gt;500,"&gt;₹500")</f>
        <v>&gt;₹500</v>
      </c>
      <c r="T477" t="s">
        <v>10862</v>
      </c>
      <c r="U477" t="s">
        <v>10866</v>
      </c>
      <c r="V477" t="s">
        <v>10867</v>
      </c>
    </row>
    <row r="478" spans="1:22" x14ac:dyDescent="0.25">
      <c r="A478" t="s">
        <v>7941</v>
      </c>
      <c r="B478" t="s">
        <v>7942</v>
      </c>
      <c r="C478" t="s">
        <v>13075</v>
      </c>
      <c r="D478" t="s">
        <v>13161</v>
      </c>
      <c r="E478" t="s">
        <v>13092</v>
      </c>
      <c r="F478" t="s">
        <v>13236</v>
      </c>
      <c r="G478" t="str">
        <f t="shared" si="40"/>
        <v>PhotoStudio&amp;Lighting</v>
      </c>
      <c r="H478" s="17">
        <v>699</v>
      </c>
      <c r="I478" s="17">
        <v>1299</v>
      </c>
      <c r="J478" s="8">
        <v>0.46</v>
      </c>
      <c r="K478" s="8" t="str">
        <f t="shared" si="41"/>
        <v>No</v>
      </c>
      <c r="L478" s="9">
        <v>4.3</v>
      </c>
      <c r="M478" s="9">
        <v>4</v>
      </c>
      <c r="N478" s="9">
        <f t="shared" si="44"/>
        <v>4.3</v>
      </c>
      <c r="O478" s="4">
        <v>6183</v>
      </c>
      <c r="P478" s="4">
        <f t="shared" si="42"/>
        <v>16.302458767914153</v>
      </c>
      <c r="Q478" s="18">
        <f t="shared" si="43"/>
        <v>4321917</v>
      </c>
      <c r="R478" s="18">
        <f>Table2[[#This Row],[actual_price]]-Table2[[#This Row],[discounted_price]]</f>
        <v>600</v>
      </c>
      <c r="S478" s="15" t="str" cm="1">
        <f t="array" ref="S478">_xlfn.IFS(H478&lt;200,"&lt;₹200",H478&lt;=500,"₹200-₹500",H478&gt;500,"&gt;₹500")</f>
        <v>&gt;₹500</v>
      </c>
      <c r="T478" t="s">
        <v>7944</v>
      </c>
      <c r="U478" t="s">
        <v>7948</v>
      </c>
      <c r="V478" t="s">
        <v>7949</v>
      </c>
    </row>
    <row r="479" spans="1:22" x14ac:dyDescent="0.25">
      <c r="A479" t="s">
        <v>1878</v>
      </c>
      <c r="B479" t="s">
        <v>1879</v>
      </c>
      <c r="C479" t="s">
        <v>13084</v>
      </c>
      <c r="D479" t="s">
        <v>13085</v>
      </c>
      <c r="E479" t="s">
        <v>13086</v>
      </c>
      <c r="F479" t="s">
        <v>13087</v>
      </c>
      <c r="G479" t="str">
        <f t="shared" si="40"/>
        <v>Cables</v>
      </c>
      <c r="H479" s="17">
        <v>799</v>
      </c>
      <c r="I479" s="17">
        <v>1999</v>
      </c>
      <c r="J479" s="8">
        <v>0.6</v>
      </c>
      <c r="K479" s="8" t="str">
        <f t="shared" si="41"/>
        <v>Yes</v>
      </c>
      <c r="L479" s="9">
        <v>4.2</v>
      </c>
      <c r="M479" s="9">
        <v>4</v>
      </c>
      <c r="N479" s="9">
        <f t="shared" si="44"/>
        <v>4.14322033898305</v>
      </c>
      <c r="O479" s="4">
        <v>8583</v>
      </c>
      <c r="P479" s="4">
        <f t="shared" si="42"/>
        <v>16.298143209402664</v>
      </c>
      <c r="Q479" s="18">
        <f t="shared" si="43"/>
        <v>6857817</v>
      </c>
      <c r="R479" s="18">
        <f>Table2[[#This Row],[actual_price]]-Table2[[#This Row],[discounted_price]]</f>
        <v>1200</v>
      </c>
      <c r="S479" s="15" t="str" cm="1">
        <f t="array" ref="S479">_xlfn.IFS(H479&lt;200,"&lt;₹200",H479&lt;=500,"₹200-₹500",H479&gt;500,"&gt;₹500")</f>
        <v>&gt;₹500</v>
      </c>
      <c r="T479" t="s">
        <v>1880</v>
      </c>
      <c r="U479" t="s">
        <v>1884</v>
      </c>
      <c r="V479" t="s">
        <v>1885</v>
      </c>
    </row>
    <row r="480" spans="1:22" x14ac:dyDescent="0.25">
      <c r="A480" t="s">
        <v>4910</v>
      </c>
      <c r="B480" t="s">
        <v>4911</v>
      </c>
      <c r="C480" t="s">
        <v>13075</v>
      </c>
      <c r="D480" t="s">
        <v>13122</v>
      </c>
      <c r="E480" t="s">
        <v>13123</v>
      </c>
      <c r="F480" t="s">
        <v>13124</v>
      </c>
      <c r="G480" t="str">
        <f t="shared" si="40"/>
        <v>In-Ear</v>
      </c>
      <c r="H480" s="17">
        <v>149</v>
      </c>
      <c r="I480" s="17">
        <v>399</v>
      </c>
      <c r="J480" s="8">
        <v>0.63</v>
      </c>
      <c r="K480" s="8" t="str">
        <f t="shared" si="41"/>
        <v>Yes</v>
      </c>
      <c r="L480" s="9">
        <v>3.5</v>
      </c>
      <c r="M480" s="9">
        <v>4</v>
      </c>
      <c r="N480" s="9">
        <f t="shared" si="44"/>
        <v>3.7571428571428576</v>
      </c>
      <c r="O480" s="4">
        <v>21764</v>
      </c>
      <c r="P480" s="4">
        <f t="shared" si="42"/>
        <v>16.297579008610985</v>
      </c>
      <c r="Q480" s="18">
        <f t="shared" si="43"/>
        <v>3242836</v>
      </c>
      <c r="R480" s="18">
        <f>Table2[[#This Row],[actual_price]]-Table2[[#This Row],[discounted_price]]</f>
        <v>250</v>
      </c>
      <c r="S480" s="15" t="str" cm="1">
        <f t="array" ref="S480">_xlfn.IFS(H480&lt;200,"&lt;₹200",H480&lt;=500,"₹200-₹500",H480&gt;500,"&gt;₹500")</f>
        <v>&lt;₹200</v>
      </c>
      <c r="T480" t="s">
        <v>4912</v>
      </c>
      <c r="U480" t="s">
        <v>4916</v>
      </c>
      <c r="V480" t="s">
        <v>4917</v>
      </c>
    </row>
    <row r="481" spans="1:22" x14ac:dyDescent="0.25">
      <c r="A481" t="s">
        <v>3451</v>
      </c>
      <c r="B481" t="s">
        <v>3452</v>
      </c>
      <c r="C481" t="s">
        <v>13075</v>
      </c>
      <c r="D481" t="s">
        <v>13113</v>
      </c>
      <c r="E481" t="s">
        <v>13114</v>
      </c>
      <c r="F481" t="s">
        <v>13115</v>
      </c>
      <c r="G481" t="str">
        <f t="shared" si="40"/>
        <v>Chargers</v>
      </c>
      <c r="H481" s="17">
        <v>529</v>
      </c>
      <c r="I481" s="17">
        <v>1499</v>
      </c>
      <c r="J481" s="8">
        <v>0.65</v>
      </c>
      <c r="K481" s="8" t="str">
        <f t="shared" si="41"/>
        <v>Yes</v>
      </c>
      <c r="L481" s="9">
        <v>4.0999999999999996</v>
      </c>
      <c r="M481" s="9">
        <v>4</v>
      </c>
      <c r="N481" s="9">
        <f t="shared" si="44"/>
        <v>4.1399999999999997</v>
      </c>
      <c r="O481" s="4">
        <v>8599</v>
      </c>
      <c r="P481" s="4">
        <f t="shared" si="42"/>
        <v>16.288823588148368</v>
      </c>
      <c r="Q481" s="18">
        <f t="shared" si="43"/>
        <v>4548871</v>
      </c>
      <c r="R481" s="18">
        <f>Table2[[#This Row],[actual_price]]-Table2[[#This Row],[discounted_price]]</f>
        <v>970</v>
      </c>
      <c r="S481" s="15" t="str" cm="1">
        <f t="array" ref="S481">_xlfn.IFS(H481&lt;200,"&lt;₹200",H481&lt;=500,"₹200-₹500",H481&gt;500,"&gt;₹500")</f>
        <v>&gt;₹500</v>
      </c>
      <c r="T481" t="s">
        <v>3453</v>
      </c>
      <c r="U481" t="s">
        <v>3457</v>
      </c>
      <c r="V481" t="s">
        <v>3458</v>
      </c>
    </row>
    <row r="482" spans="1:22" x14ac:dyDescent="0.25">
      <c r="A482" t="s">
        <v>2946</v>
      </c>
      <c r="B482" t="s">
        <v>2947</v>
      </c>
      <c r="C482" t="s">
        <v>13075</v>
      </c>
      <c r="D482" t="s">
        <v>13111</v>
      </c>
      <c r="E482" t="s">
        <v>13112</v>
      </c>
      <c r="F482" t="s">
        <v>13112</v>
      </c>
      <c r="G482" t="str">
        <f t="shared" si="40"/>
        <v>SmartWatches</v>
      </c>
      <c r="H482" s="17">
        <v>1799</v>
      </c>
      <c r="I482" s="17">
        <v>19999</v>
      </c>
      <c r="J482" s="8">
        <v>0.91</v>
      </c>
      <c r="K482" s="8" t="str">
        <f t="shared" si="41"/>
        <v>Yes</v>
      </c>
      <c r="L482" s="9">
        <v>4.2</v>
      </c>
      <c r="M482" s="9">
        <v>4</v>
      </c>
      <c r="N482" s="9">
        <f t="shared" si="44"/>
        <v>3.9299999999999997</v>
      </c>
      <c r="O482" s="4">
        <v>13937</v>
      </c>
      <c r="P482" s="4">
        <f t="shared" si="42"/>
        <v>16.286707808522642</v>
      </c>
      <c r="Q482" s="18">
        <f t="shared" si="43"/>
        <v>25072663</v>
      </c>
      <c r="R482" s="18">
        <f>Table2[[#This Row],[actual_price]]-Table2[[#This Row],[discounted_price]]</f>
        <v>18200</v>
      </c>
      <c r="S482" s="15" t="str" cm="1">
        <f t="array" ref="S482">_xlfn.IFS(H482&lt;200,"&lt;₹200",H482&lt;=500,"₹200-₹500",H482&gt;500,"&gt;₹500")</f>
        <v>&gt;₹500</v>
      </c>
      <c r="T482" t="s">
        <v>2949</v>
      </c>
      <c r="U482" t="s">
        <v>2953</v>
      </c>
      <c r="V482" t="s">
        <v>2954</v>
      </c>
    </row>
    <row r="483" spans="1:22" x14ac:dyDescent="0.25">
      <c r="A483" t="s">
        <v>8337</v>
      </c>
      <c r="B483" t="s">
        <v>8338</v>
      </c>
      <c r="C483" t="s">
        <v>13084</v>
      </c>
      <c r="D483" t="s">
        <v>13085</v>
      </c>
      <c r="E483" t="s">
        <v>13187</v>
      </c>
      <c r="F483" t="s">
        <v>13188</v>
      </c>
      <c r="G483" t="str">
        <f t="shared" si="40"/>
        <v>Lamps</v>
      </c>
      <c r="H483" s="17">
        <v>39</v>
      </c>
      <c r="I483" s="17">
        <v>39</v>
      </c>
      <c r="J483" s="8">
        <v>0</v>
      </c>
      <c r="K483" s="8" t="str">
        <f t="shared" si="41"/>
        <v>No</v>
      </c>
      <c r="L483" s="9">
        <v>3.6</v>
      </c>
      <c r="M483" s="9">
        <v>4</v>
      </c>
      <c r="N483" s="9">
        <f t="shared" si="44"/>
        <v>3.94</v>
      </c>
      <c r="O483" s="4">
        <v>13572</v>
      </c>
      <c r="P483" s="4">
        <f t="shared" si="42"/>
        <v>16.28274284542627</v>
      </c>
      <c r="Q483" s="18">
        <f t="shared" si="43"/>
        <v>529308</v>
      </c>
      <c r="R483" s="18">
        <f>Table2[[#This Row],[actual_price]]-Table2[[#This Row],[discounted_price]]</f>
        <v>0</v>
      </c>
      <c r="S483" s="15" t="str" cm="1">
        <f t="array" ref="S483">_xlfn.IFS(H483&lt;200,"&lt;₹200",H483&lt;=500,"₹200-₹500",H483&gt;500,"&gt;₹500")</f>
        <v>&lt;₹200</v>
      </c>
      <c r="T483" t="s">
        <v>8155</v>
      </c>
      <c r="U483" t="s">
        <v>8342</v>
      </c>
      <c r="V483" t="s">
        <v>8343</v>
      </c>
    </row>
    <row r="484" spans="1:22" x14ac:dyDescent="0.25">
      <c r="A484" t="s">
        <v>12742</v>
      </c>
      <c r="B484" t="s">
        <v>12743</v>
      </c>
      <c r="C484" t="s">
        <v>13156</v>
      </c>
      <c r="D484" t="s">
        <v>13247</v>
      </c>
      <c r="E484" t="s">
        <v>13254</v>
      </c>
      <c r="F484" t="s">
        <v>13272</v>
      </c>
      <c r="G484" t="str">
        <f t="shared" si="40"/>
        <v>Vacuums&amp;FloorCare</v>
      </c>
      <c r="H484" s="17">
        <v>6199</v>
      </c>
      <c r="I484" s="17">
        <v>10999</v>
      </c>
      <c r="J484" s="8">
        <v>0.44</v>
      </c>
      <c r="K484" s="8" t="str">
        <f t="shared" si="41"/>
        <v>No</v>
      </c>
      <c r="L484" s="9">
        <v>4.2</v>
      </c>
      <c r="M484" s="9">
        <v>4</v>
      </c>
      <c r="N484" s="9">
        <f>AVERAGEIF(F484:F1834,F484,L484:L1834)</f>
        <v>4.05</v>
      </c>
      <c r="O484" s="4">
        <v>10429</v>
      </c>
      <c r="P484" s="4">
        <f t="shared" si="42"/>
        <v>16.274051449127448</v>
      </c>
      <c r="Q484" s="18">
        <f t="shared" si="43"/>
        <v>64649371</v>
      </c>
      <c r="R484" s="18">
        <f>Table2[[#This Row],[actual_price]]-Table2[[#This Row],[discounted_price]]</f>
        <v>4800</v>
      </c>
      <c r="S484" s="15" t="str" cm="1">
        <f t="array" ref="S484">_xlfn.IFS(H484&lt;200,"&lt;₹200",H484&lt;=500,"₹200-₹500",H484&gt;500,"&gt;₹500")</f>
        <v>&gt;₹500</v>
      </c>
      <c r="T484" t="s">
        <v>12744</v>
      </c>
      <c r="U484" t="s">
        <v>12748</v>
      </c>
      <c r="V484" t="s">
        <v>12749</v>
      </c>
    </row>
    <row r="485" spans="1:22" x14ac:dyDescent="0.25">
      <c r="A485" t="s">
        <v>4136</v>
      </c>
      <c r="B485" t="s">
        <v>4137</v>
      </c>
      <c r="C485" t="s">
        <v>13075</v>
      </c>
      <c r="D485" t="s">
        <v>13113</v>
      </c>
      <c r="E485" t="s">
        <v>13117</v>
      </c>
      <c r="F485" t="s">
        <v>13118</v>
      </c>
      <c r="G485" t="str">
        <f t="shared" si="40"/>
        <v>Smartphones</v>
      </c>
      <c r="H485" s="17">
        <v>20999</v>
      </c>
      <c r="I485" s="17">
        <v>29990</v>
      </c>
      <c r="J485" s="8">
        <v>0.3</v>
      </c>
      <c r="K485" s="8" t="str">
        <f t="shared" si="41"/>
        <v>No</v>
      </c>
      <c r="L485" s="9">
        <v>4.3</v>
      </c>
      <c r="M485" s="9">
        <v>4</v>
      </c>
      <c r="N485" s="9">
        <f>AVERAGEIF(F485:F1834,F485,L485:L1834)</f>
        <v>4.0894736842105255</v>
      </c>
      <c r="O485" s="4">
        <v>9499</v>
      </c>
      <c r="P485" s="4">
        <f t="shared" si="42"/>
        <v>16.266796006891759</v>
      </c>
      <c r="Q485" s="18">
        <f t="shared" si="43"/>
        <v>199469501</v>
      </c>
      <c r="R485" s="18">
        <f>Table2[[#This Row],[actual_price]]-Table2[[#This Row],[discounted_price]]</f>
        <v>8991</v>
      </c>
      <c r="S485" s="15" t="str" cm="1">
        <f t="array" ref="S485">_xlfn.IFS(H485&lt;200,"&lt;₹200",H485&lt;=500,"₹200-₹500",H485&gt;500,"&gt;₹500")</f>
        <v>&gt;₹500</v>
      </c>
      <c r="T485" t="s">
        <v>3801</v>
      </c>
      <c r="U485" t="s">
        <v>3805</v>
      </c>
      <c r="V485" t="s">
        <v>3806</v>
      </c>
    </row>
    <row r="486" spans="1:22" x14ac:dyDescent="0.25">
      <c r="A486" t="s">
        <v>12492</v>
      </c>
      <c r="B486" t="s">
        <v>12493</v>
      </c>
      <c r="C486" t="s">
        <v>13156</v>
      </c>
      <c r="D486" t="s">
        <v>13247</v>
      </c>
      <c r="E486" t="s">
        <v>13287</v>
      </c>
      <c r="F486" t="s">
        <v>13297</v>
      </c>
      <c r="G486" t="str">
        <f t="shared" si="40"/>
        <v>WaterFilters&amp;Purifiers</v>
      </c>
      <c r="H486" s="17">
        <v>8699</v>
      </c>
      <c r="I486" s="17">
        <v>13049</v>
      </c>
      <c r="J486" s="8">
        <v>0.33</v>
      </c>
      <c r="K486" s="8" t="str">
        <f t="shared" si="41"/>
        <v>No</v>
      </c>
      <c r="L486" s="9">
        <v>4.3</v>
      </c>
      <c r="M486" s="9">
        <v>4</v>
      </c>
      <c r="N486" s="9">
        <f>AVERAGEIF(F486:F1836,F486,L486:L1836)</f>
        <v>4.3142857142857141</v>
      </c>
      <c r="O486" s="4">
        <v>5891</v>
      </c>
      <c r="P486" s="4">
        <f t="shared" si="42"/>
        <v>16.26599067039313</v>
      </c>
      <c r="Q486" s="18">
        <f t="shared" si="43"/>
        <v>51245809</v>
      </c>
      <c r="R486" s="18">
        <f>Table2[[#This Row],[actual_price]]-Table2[[#This Row],[discounted_price]]</f>
        <v>4350</v>
      </c>
      <c r="S486" s="15" t="str" cm="1">
        <f t="array" ref="S486">_xlfn.IFS(H486&lt;200,"&lt;₹200",H486&lt;=500,"₹200-₹500",H486&gt;500,"&gt;₹500")</f>
        <v>&gt;₹500</v>
      </c>
      <c r="T486" t="s">
        <v>12494</v>
      </c>
      <c r="U486" t="s">
        <v>12498</v>
      </c>
      <c r="V486" t="s">
        <v>12499</v>
      </c>
    </row>
    <row r="487" spans="1:22" x14ac:dyDescent="0.25">
      <c r="A487" t="s">
        <v>8561</v>
      </c>
      <c r="B487" t="s">
        <v>8562</v>
      </c>
      <c r="C487" t="s">
        <v>13156</v>
      </c>
      <c r="D487" t="s">
        <v>13250</v>
      </c>
      <c r="E487" t="s">
        <v>13251</v>
      </c>
      <c r="F487" t="s">
        <v>13253</v>
      </c>
      <c r="G487" t="str">
        <f t="shared" si="40"/>
        <v>FanHeaters</v>
      </c>
      <c r="H487" s="17">
        <v>1199</v>
      </c>
      <c r="I487" s="17">
        <v>2000</v>
      </c>
      <c r="J487" s="8">
        <v>0.4</v>
      </c>
      <c r="K487" s="8" t="str">
        <f t="shared" si="41"/>
        <v>No</v>
      </c>
      <c r="L487" s="9">
        <v>4</v>
      </c>
      <c r="M487" s="9">
        <v>4</v>
      </c>
      <c r="N487" s="9">
        <f t="shared" ref="N487:N492" si="45">AVERAGEIF(F487:F1836,F487,L487:L1836)</f>
        <v>3.8099999999999987</v>
      </c>
      <c r="O487" s="4">
        <v>18543</v>
      </c>
      <c r="P487" s="4">
        <f t="shared" si="42"/>
        <v>16.26185502494037</v>
      </c>
      <c r="Q487" s="18">
        <f t="shared" si="43"/>
        <v>22233057</v>
      </c>
      <c r="R487" s="18">
        <f>Table2[[#This Row],[actual_price]]-Table2[[#This Row],[discounted_price]]</f>
        <v>801</v>
      </c>
      <c r="S487" s="15" t="str" cm="1">
        <f t="array" ref="S487">_xlfn.IFS(H487&lt;200,"&lt;₹200",H487&lt;=500,"₹200-₹500",H487&gt;500,"&gt;₹500")</f>
        <v>&gt;₹500</v>
      </c>
      <c r="T487" t="s">
        <v>8564</v>
      </c>
      <c r="U487" t="s">
        <v>8568</v>
      </c>
      <c r="V487" t="s">
        <v>8569</v>
      </c>
    </row>
    <row r="488" spans="1:22" x14ac:dyDescent="0.25">
      <c r="A488" t="s">
        <v>5067</v>
      </c>
      <c r="B488" t="s">
        <v>5068</v>
      </c>
      <c r="C488" t="s">
        <v>13156</v>
      </c>
      <c r="D488" t="s">
        <v>13157</v>
      </c>
      <c r="E488" t="s">
        <v>13158</v>
      </c>
      <c r="F488" t="s">
        <v>13083</v>
      </c>
      <c r="G488" t="str">
        <f t="shared" si="40"/>
        <v>Tape</v>
      </c>
      <c r="H488" s="17">
        <v>130</v>
      </c>
      <c r="I488" s="17">
        <v>165</v>
      </c>
      <c r="J488" s="8">
        <v>0.21</v>
      </c>
      <c r="K488" s="8" t="str">
        <f t="shared" si="41"/>
        <v>No</v>
      </c>
      <c r="L488" s="9">
        <v>3.9</v>
      </c>
      <c r="M488" s="9">
        <v>4</v>
      </c>
      <c r="N488" s="9">
        <f t="shared" si="45"/>
        <v>3.9</v>
      </c>
      <c r="O488" s="4">
        <v>14778</v>
      </c>
      <c r="P488" s="4">
        <f t="shared" si="42"/>
        <v>16.261615691626325</v>
      </c>
      <c r="Q488" s="18">
        <f t="shared" si="43"/>
        <v>1921140</v>
      </c>
      <c r="R488" s="18">
        <f>Table2[[#This Row],[actual_price]]-Table2[[#This Row],[discounted_price]]</f>
        <v>35</v>
      </c>
      <c r="S488" s="15" t="str" cm="1">
        <f t="array" ref="S488">_xlfn.IFS(H488&lt;200,"&lt;₹200",H488&lt;=500,"₹200-₹500",H488&gt;500,"&gt;₹500")</f>
        <v>&lt;₹200</v>
      </c>
      <c r="T488" t="s">
        <v>5070</v>
      </c>
      <c r="U488" t="s">
        <v>5074</v>
      </c>
      <c r="V488" t="s">
        <v>5075</v>
      </c>
    </row>
    <row r="489" spans="1:22" x14ac:dyDescent="0.25">
      <c r="A489" t="s">
        <v>6338</v>
      </c>
      <c r="B489" t="s">
        <v>6339</v>
      </c>
      <c r="C489" t="s">
        <v>13084</v>
      </c>
      <c r="D489" t="s">
        <v>13085</v>
      </c>
      <c r="E489" t="s">
        <v>13086</v>
      </c>
      <c r="F489" t="s">
        <v>13087</v>
      </c>
      <c r="G489" t="str">
        <f t="shared" si="40"/>
        <v>Cables</v>
      </c>
      <c r="H489" s="17">
        <v>238</v>
      </c>
      <c r="I489" s="17">
        <v>699</v>
      </c>
      <c r="J489" s="8">
        <v>0.66</v>
      </c>
      <c r="K489" s="8" t="str">
        <f t="shared" si="41"/>
        <v>Yes</v>
      </c>
      <c r="L489" s="9">
        <v>4.4000000000000004</v>
      </c>
      <c r="M489" s="9">
        <v>4</v>
      </c>
      <c r="N489" s="9">
        <f t="shared" si="45"/>
        <v>4.1427350427350422</v>
      </c>
      <c r="O489" s="4">
        <v>8372</v>
      </c>
      <c r="P489" s="4">
        <f t="shared" si="42"/>
        <v>16.251456965031281</v>
      </c>
      <c r="Q489" s="18">
        <f t="shared" si="43"/>
        <v>1992536</v>
      </c>
      <c r="R489" s="18">
        <f>Table2[[#This Row],[actual_price]]-Table2[[#This Row],[discounted_price]]</f>
        <v>461</v>
      </c>
      <c r="S489" s="15" t="str" cm="1">
        <f t="array" ref="S489">_xlfn.IFS(H489&lt;200,"&lt;₹200",H489&lt;=500,"₹200-₹500",H489&gt;500,"&gt;₹500")</f>
        <v>₹200-₹500</v>
      </c>
      <c r="T489" t="s">
        <v>6341</v>
      </c>
      <c r="U489" t="s">
        <v>6345</v>
      </c>
      <c r="V489" t="s">
        <v>6346</v>
      </c>
    </row>
    <row r="490" spans="1:22" x14ac:dyDescent="0.25">
      <c r="A490" t="s">
        <v>3216</v>
      </c>
      <c r="B490" t="s">
        <v>2947</v>
      </c>
      <c r="C490" t="s">
        <v>13075</v>
      </c>
      <c r="D490" t="s">
        <v>13111</v>
      </c>
      <c r="E490" t="s">
        <v>13112</v>
      </c>
      <c r="F490" t="s">
        <v>13112</v>
      </c>
      <c r="G490" t="str">
        <f t="shared" si="40"/>
        <v>SmartWatches</v>
      </c>
      <c r="H490" s="17">
        <v>1799</v>
      </c>
      <c r="I490" s="17">
        <v>19999</v>
      </c>
      <c r="J490" s="8">
        <v>0.91</v>
      </c>
      <c r="K490" s="8" t="str">
        <f t="shared" si="41"/>
        <v>Yes</v>
      </c>
      <c r="L490" s="9">
        <v>4.2</v>
      </c>
      <c r="M490" s="9">
        <v>4</v>
      </c>
      <c r="N490" s="9">
        <f t="shared" si="45"/>
        <v>3.9206896551724131</v>
      </c>
      <c r="O490" s="4">
        <v>13937</v>
      </c>
      <c r="P490" s="4">
        <f t="shared" si="42"/>
        <v>16.248123873203689</v>
      </c>
      <c r="Q490" s="18">
        <f t="shared" si="43"/>
        <v>25072663</v>
      </c>
      <c r="R490" s="18">
        <f>Table2[[#This Row],[actual_price]]-Table2[[#This Row],[discounted_price]]</f>
        <v>18200</v>
      </c>
      <c r="S490" s="15" t="str" cm="1">
        <f t="array" ref="S490">_xlfn.IFS(H490&lt;200,"&lt;₹200",H490&lt;=500,"₹200-₹500",H490&gt;500,"&gt;₹500")</f>
        <v>&gt;₹500</v>
      </c>
      <c r="T490" t="s">
        <v>3217</v>
      </c>
      <c r="U490" t="s">
        <v>2953</v>
      </c>
      <c r="V490" t="s">
        <v>2954</v>
      </c>
    </row>
    <row r="491" spans="1:22" x14ac:dyDescent="0.25">
      <c r="A491" t="s">
        <v>1823</v>
      </c>
      <c r="B491" t="s">
        <v>1824</v>
      </c>
      <c r="C491" t="s">
        <v>13084</v>
      </c>
      <c r="D491" t="s">
        <v>13085</v>
      </c>
      <c r="E491" t="s">
        <v>13086</v>
      </c>
      <c r="F491" t="s">
        <v>13087</v>
      </c>
      <c r="G491" t="str">
        <f t="shared" si="40"/>
        <v>Cables</v>
      </c>
      <c r="H491" s="17">
        <v>350</v>
      </c>
      <c r="I491" s="17">
        <v>599</v>
      </c>
      <c r="J491" s="8">
        <v>0.42</v>
      </c>
      <c r="K491" s="8" t="str">
        <f t="shared" si="41"/>
        <v>No</v>
      </c>
      <c r="L491" s="9">
        <v>3.9</v>
      </c>
      <c r="M491" s="9">
        <v>4</v>
      </c>
      <c r="N491" s="9">
        <f t="shared" si="45"/>
        <v>4.1405172413793103</v>
      </c>
      <c r="O491" s="4">
        <v>8314</v>
      </c>
      <c r="P491" s="4">
        <f t="shared" si="42"/>
        <v>16.230257244678665</v>
      </c>
      <c r="Q491" s="18">
        <f t="shared" si="43"/>
        <v>2909900</v>
      </c>
      <c r="R491" s="18">
        <f>Table2[[#This Row],[actual_price]]-Table2[[#This Row],[discounted_price]]</f>
        <v>249</v>
      </c>
      <c r="S491" s="15" t="str" cm="1">
        <f t="array" ref="S491">_xlfn.IFS(H491&lt;200,"&lt;₹200",H491&lt;=500,"₹200-₹500",H491&gt;500,"&gt;₹500")</f>
        <v>₹200-₹500</v>
      </c>
      <c r="T491" t="s">
        <v>1825</v>
      </c>
      <c r="U491" t="s">
        <v>1829</v>
      </c>
      <c r="V491" t="s">
        <v>1830</v>
      </c>
    </row>
    <row r="492" spans="1:22" x14ac:dyDescent="0.25">
      <c r="A492" t="s">
        <v>4160</v>
      </c>
      <c r="B492" t="s">
        <v>4161</v>
      </c>
      <c r="C492" t="s">
        <v>13075</v>
      </c>
      <c r="D492" t="s">
        <v>13113</v>
      </c>
      <c r="E492" t="s">
        <v>13117</v>
      </c>
      <c r="F492" t="s">
        <v>13118</v>
      </c>
      <c r="G492" t="str">
        <f t="shared" si="40"/>
        <v>Smartphones</v>
      </c>
      <c r="H492" s="17">
        <v>19999</v>
      </c>
      <c r="I492" s="17">
        <v>27990</v>
      </c>
      <c r="J492" s="8">
        <v>0.28999999999999998</v>
      </c>
      <c r="K492" s="8" t="str">
        <f t="shared" si="41"/>
        <v>No</v>
      </c>
      <c r="L492" s="9">
        <v>4.3</v>
      </c>
      <c r="M492" s="9">
        <v>4</v>
      </c>
      <c r="N492" s="9">
        <f t="shared" si="45"/>
        <v>4.0777777777777775</v>
      </c>
      <c r="O492" s="4">
        <v>9499</v>
      </c>
      <c r="P492" s="4">
        <f t="shared" si="42"/>
        <v>16.220272923788965</v>
      </c>
      <c r="Q492" s="18">
        <f t="shared" si="43"/>
        <v>189970501</v>
      </c>
      <c r="R492" s="18">
        <f>Table2[[#This Row],[actual_price]]-Table2[[#This Row],[discounted_price]]</f>
        <v>7991</v>
      </c>
      <c r="S492" s="15" t="str" cm="1">
        <f t="array" ref="S492">_xlfn.IFS(H492&lt;200,"&lt;₹200",H492&lt;=500,"₹200-₹500",H492&gt;500,"&gt;₹500")</f>
        <v>&gt;₹500</v>
      </c>
      <c r="T492" t="s">
        <v>4162</v>
      </c>
      <c r="U492" t="s">
        <v>3805</v>
      </c>
      <c r="V492" t="s">
        <v>3806</v>
      </c>
    </row>
    <row r="493" spans="1:22" x14ac:dyDescent="0.25">
      <c r="A493" t="s">
        <v>12884</v>
      </c>
      <c r="B493" t="s">
        <v>12885</v>
      </c>
      <c r="C493" t="s">
        <v>13156</v>
      </c>
      <c r="D493" t="s">
        <v>13247</v>
      </c>
      <c r="E493" t="s">
        <v>13248</v>
      </c>
      <c r="F493" t="s">
        <v>13302</v>
      </c>
      <c r="G493" t="str">
        <f t="shared" si="40"/>
        <v>HandMixers</v>
      </c>
      <c r="H493" s="17">
        <v>1499</v>
      </c>
      <c r="I493" s="17">
        <v>2199</v>
      </c>
      <c r="J493" s="8">
        <v>0.32</v>
      </c>
      <c r="K493" s="8" t="str">
        <f t="shared" si="41"/>
        <v>No</v>
      </c>
      <c r="L493" s="9">
        <v>4.4000000000000004</v>
      </c>
      <c r="M493" s="9">
        <v>4</v>
      </c>
      <c r="N493" s="9">
        <f>AVERAGEIF(F493:F1843,F493,L493:L1843)</f>
        <v>4.25</v>
      </c>
      <c r="O493" s="4">
        <v>6531</v>
      </c>
      <c r="P493" s="4">
        <f t="shared" si="42"/>
        <v>16.213946248274681</v>
      </c>
      <c r="Q493" s="18">
        <f t="shared" si="43"/>
        <v>9789969</v>
      </c>
      <c r="R493" s="18">
        <f>Table2[[#This Row],[actual_price]]-Table2[[#This Row],[discounted_price]]</f>
        <v>700</v>
      </c>
      <c r="S493" s="15" t="str" cm="1">
        <f t="array" ref="S493">_xlfn.IFS(H493&lt;200,"&lt;₹200",H493&lt;=500,"₹200-₹500",H493&gt;500,"&gt;₹500")</f>
        <v>&gt;₹500</v>
      </c>
      <c r="T493" t="s">
        <v>12886</v>
      </c>
      <c r="U493" t="s">
        <v>12890</v>
      </c>
      <c r="V493" t="s">
        <v>12891</v>
      </c>
    </row>
    <row r="494" spans="1:22" x14ac:dyDescent="0.25">
      <c r="A494" t="s">
        <v>8296</v>
      </c>
      <c r="B494" t="s">
        <v>8297</v>
      </c>
      <c r="C494" t="s">
        <v>13152</v>
      </c>
      <c r="D494" t="s">
        <v>13153</v>
      </c>
      <c r="E494" t="s">
        <v>13154</v>
      </c>
      <c r="F494" t="s">
        <v>13155</v>
      </c>
      <c r="G494" t="str">
        <f t="shared" si="40"/>
        <v>Stationery</v>
      </c>
      <c r="H494" s="17">
        <v>90</v>
      </c>
      <c r="I494" s="17">
        <v>100</v>
      </c>
      <c r="J494" s="8">
        <v>0.1</v>
      </c>
      <c r="K494" s="8" t="str">
        <f t="shared" si="41"/>
        <v>No</v>
      </c>
      <c r="L494" s="9">
        <v>4.0999999999999996</v>
      </c>
      <c r="M494" s="9">
        <v>4</v>
      </c>
      <c r="N494" s="9">
        <f t="shared" ref="N494:N499" si="46">AVERAGEIF(F494:F1843,F494,L494:L1843)</f>
        <v>4.2749999999999995</v>
      </c>
      <c r="O494" s="4">
        <v>6199</v>
      </c>
      <c r="P494" s="4">
        <f t="shared" si="42"/>
        <v>16.212474472605034</v>
      </c>
      <c r="Q494" s="18">
        <f t="shared" si="43"/>
        <v>557910</v>
      </c>
      <c r="R494" s="18">
        <f>Table2[[#This Row],[actual_price]]-Table2[[#This Row],[discounted_price]]</f>
        <v>10</v>
      </c>
      <c r="S494" s="15" t="str" cm="1">
        <f t="array" ref="S494">_xlfn.IFS(H494&lt;200,"&lt;₹200",H494&lt;=500,"₹200-₹500",H494&gt;500,"&gt;₹500")</f>
        <v>&lt;₹200</v>
      </c>
      <c r="T494" t="s">
        <v>8299</v>
      </c>
      <c r="U494" t="s">
        <v>8303</v>
      </c>
      <c r="V494" t="s">
        <v>8304</v>
      </c>
    </row>
    <row r="495" spans="1:22" x14ac:dyDescent="0.25">
      <c r="A495" t="s">
        <v>496</v>
      </c>
      <c r="B495" t="s">
        <v>497</v>
      </c>
      <c r="C495" t="s">
        <v>13084</v>
      </c>
      <c r="D495" t="s">
        <v>13085</v>
      </c>
      <c r="E495" t="s">
        <v>13086</v>
      </c>
      <c r="F495" t="s">
        <v>13087</v>
      </c>
      <c r="G495" t="str">
        <f t="shared" si="40"/>
        <v>Cables</v>
      </c>
      <c r="H495" s="17">
        <v>799</v>
      </c>
      <c r="I495" s="17">
        <v>2100</v>
      </c>
      <c r="J495" s="8">
        <v>0.62</v>
      </c>
      <c r="K495" s="8" t="str">
        <f t="shared" si="41"/>
        <v>Yes</v>
      </c>
      <c r="L495" s="9">
        <v>4.3</v>
      </c>
      <c r="M495" s="9">
        <v>4</v>
      </c>
      <c r="N495" s="9">
        <f t="shared" si="46"/>
        <v>4.1426086956521742</v>
      </c>
      <c r="O495" s="4">
        <v>8188</v>
      </c>
      <c r="P495" s="4">
        <f t="shared" si="42"/>
        <v>16.210984234769569</v>
      </c>
      <c r="Q495" s="18">
        <f t="shared" si="43"/>
        <v>6542212</v>
      </c>
      <c r="R495" s="18">
        <f>Table2[[#This Row],[actual_price]]-Table2[[#This Row],[discounted_price]]</f>
        <v>1301</v>
      </c>
      <c r="S495" s="15" t="str" cm="1">
        <f t="array" ref="S495">_xlfn.IFS(H495&lt;200,"&lt;₹200",H495&lt;=500,"₹200-₹500",H495&gt;500,"&gt;₹500")</f>
        <v>&gt;₹500</v>
      </c>
      <c r="T495" t="s">
        <v>498</v>
      </c>
      <c r="U495" t="s">
        <v>502</v>
      </c>
      <c r="V495" t="s">
        <v>503</v>
      </c>
    </row>
    <row r="496" spans="1:22" x14ac:dyDescent="0.25">
      <c r="A496" t="s">
        <v>3245</v>
      </c>
      <c r="B496" t="s">
        <v>2947</v>
      </c>
      <c r="C496" t="s">
        <v>13075</v>
      </c>
      <c r="D496" t="s">
        <v>13111</v>
      </c>
      <c r="E496" t="s">
        <v>13112</v>
      </c>
      <c r="F496" t="s">
        <v>13112</v>
      </c>
      <c r="G496" t="str">
        <f t="shared" si="40"/>
        <v>SmartWatches</v>
      </c>
      <c r="H496" s="17">
        <v>1799</v>
      </c>
      <c r="I496" s="17">
        <v>19999</v>
      </c>
      <c r="J496" s="8">
        <v>0.91</v>
      </c>
      <c r="K496" s="8" t="str">
        <f t="shared" si="41"/>
        <v>Yes</v>
      </c>
      <c r="L496" s="9">
        <v>4.2</v>
      </c>
      <c r="M496" s="9">
        <v>4</v>
      </c>
      <c r="N496" s="9">
        <f t="shared" si="46"/>
        <v>3.9107142857142847</v>
      </c>
      <c r="O496" s="4">
        <v>13937</v>
      </c>
      <c r="P496" s="4">
        <f t="shared" si="42"/>
        <v>16.20678394250481</v>
      </c>
      <c r="Q496" s="18">
        <f t="shared" si="43"/>
        <v>25072663</v>
      </c>
      <c r="R496" s="18">
        <f>Table2[[#This Row],[actual_price]]-Table2[[#This Row],[discounted_price]]</f>
        <v>18200</v>
      </c>
      <c r="S496" s="15" t="str" cm="1">
        <f t="array" ref="S496">_xlfn.IFS(H496&lt;200,"&lt;₹200",H496&lt;=500,"₹200-₹500",H496&gt;500,"&gt;₹500")</f>
        <v>&gt;₹500</v>
      </c>
      <c r="T496" t="s">
        <v>3217</v>
      </c>
      <c r="U496" t="s">
        <v>2953</v>
      </c>
      <c r="V496" t="s">
        <v>2954</v>
      </c>
    </row>
    <row r="497" spans="1:22" x14ac:dyDescent="0.25">
      <c r="A497" t="s">
        <v>5260</v>
      </c>
      <c r="B497" t="s">
        <v>5261</v>
      </c>
      <c r="C497" t="s">
        <v>13084</v>
      </c>
      <c r="D497" t="s">
        <v>13168</v>
      </c>
      <c r="E497" t="s">
        <v>13169</v>
      </c>
      <c r="F497" t="s">
        <v>13170</v>
      </c>
      <c r="G497" t="str">
        <f t="shared" si="40"/>
        <v>InkjetInkCartridges</v>
      </c>
      <c r="H497" s="17">
        <v>717</v>
      </c>
      <c r="I497" s="17">
        <v>761</v>
      </c>
      <c r="J497" s="8">
        <v>0.06</v>
      </c>
      <c r="K497" s="8" t="str">
        <f t="shared" si="41"/>
        <v>No</v>
      </c>
      <c r="L497" s="9">
        <v>4</v>
      </c>
      <c r="M497" s="9">
        <v>4</v>
      </c>
      <c r="N497" s="9">
        <f t="shared" si="46"/>
        <v>4.2</v>
      </c>
      <c r="O497" s="4">
        <v>7199</v>
      </c>
      <c r="P497" s="4">
        <f t="shared" si="42"/>
        <v>16.200796485011328</v>
      </c>
      <c r="Q497" s="18">
        <f t="shared" si="43"/>
        <v>5161683</v>
      </c>
      <c r="R497" s="18">
        <f>Table2[[#This Row],[actual_price]]-Table2[[#This Row],[discounted_price]]</f>
        <v>44</v>
      </c>
      <c r="S497" s="15" t="str" cm="1">
        <f t="array" ref="S497">_xlfn.IFS(H497&lt;200,"&lt;₹200",H497&lt;=500,"₹200-₹500",H497&gt;500,"&gt;₹500")</f>
        <v>&gt;₹500</v>
      </c>
      <c r="T497" t="s">
        <v>5263</v>
      </c>
      <c r="U497" t="s">
        <v>5267</v>
      </c>
      <c r="V497" t="s">
        <v>5268</v>
      </c>
    </row>
    <row r="498" spans="1:22" x14ac:dyDescent="0.25">
      <c r="A498" t="s">
        <v>798</v>
      </c>
      <c r="B498" t="s">
        <v>799</v>
      </c>
      <c r="C498" t="s">
        <v>13075</v>
      </c>
      <c r="D498" t="s">
        <v>13091</v>
      </c>
      <c r="E498" t="s">
        <v>13093</v>
      </c>
      <c r="F498" t="s">
        <v>13094</v>
      </c>
      <c r="G498" t="str">
        <f t="shared" si="40"/>
        <v>SmartTelevisions</v>
      </c>
      <c r="H498" s="17">
        <v>29999</v>
      </c>
      <c r="I498" s="17">
        <v>39999</v>
      </c>
      <c r="J498" s="8">
        <v>0.25</v>
      </c>
      <c r="K498" s="8" t="str">
        <f t="shared" si="41"/>
        <v>No</v>
      </c>
      <c r="L498" s="9">
        <v>4.2</v>
      </c>
      <c r="M498" s="9">
        <v>4</v>
      </c>
      <c r="N498" s="9">
        <f t="shared" si="46"/>
        <v>4.1928571428571431</v>
      </c>
      <c r="O498" s="4">
        <v>7298</v>
      </c>
      <c r="P498" s="4">
        <f t="shared" si="42"/>
        <v>16.19811138902023</v>
      </c>
      <c r="Q498" s="18">
        <f t="shared" si="43"/>
        <v>218932702</v>
      </c>
      <c r="R498" s="18">
        <f>Table2[[#This Row],[actual_price]]-Table2[[#This Row],[discounted_price]]</f>
        <v>10000</v>
      </c>
      <c r="S498" s="15" t="str" cm="1">
        <f t="array" ref="S498">_xlfn.IFS(H498&lt;200,"&lt;₹200",H498&lt;=500,"₹200-₹500",H498&gt;500,"&gt;₹500")</f>
        <v>&gt;₹500</v>
      </c>
      <c r="T498" t="s">
        <v>800</v>
      </c>
      <c r="U498" t="s">
        <v>382</v>
      </c>
      <c r="V498" t="s">
        <v>383</v>
      </c>
    </row>
    <row r="499" spans="1:22" x14ac:dyDescent="0.25">
      <c r="A499" t="s">
        <v>376</v>
      </c>
      <c r="B499" t="s">
        <v>377</v>
      </c>
      <c r="C499" t="s">
        <v>13075</v>
      </c>
      <c r="D499" t="s">
        <v>13091</v>
      </c>
      <c r="E499" t="s">
        <v>13093</v>
      </c>
      <c r="F499" t="s">
        <v>13094</v>
      </c>
      <c r="G499" t="str">
        <f t="shared" si="40"/>
        <v>SmartTelevisions</v>
      </c>
      <c r="H499" s="17">
        <v>32999</v>
      </c>
      <c r="I499" s="17">
        <v>45999</v>
      </c>
      <c r="J499" s="8">
        <v>0.28000000000000003</v>
      </c>
      <c r="K499" s="8" t="str">
        <f t="shared" si="41"/>
        <v>No</v>
      </c>
      <c r="L499" s="9">
        <v>4.2</v>
      </c>
      <c r="M499" s="9">
        <v>4</v>
      </c>
      <c r="N499" s="9">
        <f t="shared" si="46"/>
        <v>4.192682926829268</v>
      </c>
      <c r="O499" s="4">
        <v>7298</v>
      </c>
      <c r="P499" s="4">
        <f t="shared" si="42"/>
        <v>16.197438346622381</v>
      </c>
      <c r="Q499" s="18">
        <f t="shared" si="43"/>
        <v>240826702</v>
      </c>
      <c r="R499" s="18">
        <f>Table2[[#This Row],[actual_price]]-Table2[[#This Row],[discounted_price]]</f>
        <v>13000</v>
      </c>
      <c r="S499" s="15" t="str" cm="1">
        <f t="array" ref="S499">_xlfn.IFS(H499&lt;200,"&lt;₹200",H499&lt;=500,"₹200-₹500",H499&gt;500,"&gt;₹500")</f>
        <v>&gt;₹500</v>
      </c>
      <c r="T499" t="s">
        <v>378</v>
      </c>
      <c r="U499" t="s">
        <v>382</v>
      </c>
      <c r="V499" t="s">
        <v>383</v>
      </c>
    </row>
    <row r="500" spans="1:22" x14ac:dyDescent="0.25">
      <c r="A500" t="s">
        <v>11886</v>
      </c>
      <c r="B500" t="s">
        <v>11887</v>
      </c>
      <c r="C500" t="s">
        <v>13156</v>
      </c>
      <c r="D500" t="s">
        <v>13247</v>
      </c>
      <c r="E500" t="s">
        <v>13248</v>
      </c>
      <c r="F500" t="s">
        <v>13262</v>
      </c>
      <c r="G500" t="str">
        <f t="shared" si="40"/>
        <v>MixerGrinders</v>
      </c>
      <c r="H500" s="17">
        <v>2237.81</v>
      </c>
      <c r="I500" s="17">
        <v>3899</v>
      </c>
      <c r="J500" s="8">
        <v>0.43</v>
      </c>
      <c r="K500" s="8" t="str">
        <f t="shared" si="41"/>
        <v>No</v>
      </c>
      <c r="L500" s="9">
        <v>3.9</v>
      </c>
      <c r="M500" s="9">
        <v>4</v>
      </c>
      <c r="N500" s="9">
        <f>AVERAGEIF(F500:F1850,F500,L500:L1850)</f>
        <v>4.0055555555555564</v>
      </c>
      <c r="O500" s="4">
        <v>11004</v>
      </c>
      <c r="P500" s="4">
        <f t="shared" si="42"/>
        <v>16.188813465595743</v>
      </c>
      <c r="Q500" s="18">
        <f t="shared" si="43"/>
        <v>24624861.239999998</v>
      </c>
      <c r="R500" s="18">
        <f>Table2[[#This Row],[actual_price]]-Table2[[#This Row],[discounted_price]]</f>
        <v>1661.19</v>
      </c>
      <c r="S500" s="15" t="str" cm="1">
        <f t="array" ref="S500">_xlfn.IFS(H500&lt;200,"&lt;₹200",H500&lt;=500,"₹200-₹500",H500&gt;500,"&gt;₹500")</f>
        <v>&gt;₹500</v>
      </c>
      <c r="T500" t="s">
        <v>11888</v>
      </c>
      <c r="U500" t="s">
        <v>11892</v>
      </c>
      <c r="V500" t="s">
        <v>11893</v>
      </c>
    </row>
    <row r="501" spans="1:22" x14ac:dyDescent="0.25">
      <c r="A501" t="s">
        <v>10449</v>
      </c>
      <c r="B501" t="s">
        <v>10450</v>
      </c>
      <c r="C501" t="s">
        <v>13156</v>
      </c>
      <c r="D501" t="s">
        <v>13247</v>
      </c>
      <c r="E501" t="s">
        <v>13254</v>
      </c>
      <c r="F501" t="s">
        <v>13255</v>
      </c>
      <c r="G501" t="str">
        <f t="shared" si="40"/>
        <v>Irons,Steamers&amp;Accessories</v>
      </c>
      <c r="H501" s="17">
        <v>1099</v>
      </c>
      <c r="I501" s="17">
        <v>1920</v>
      </c>
      <c r="J501" s="8">
        <v>0.43</v>
      </c>
      <c r="K501" s="8" t="str">
        <f t="shared" si="41"/>
        <v>No</v>
      </c>
      <c r="L501" s="9">
        <v>4.2</v>
      </c>
      <c r="M501" s="9">
        <v>4</v>
      </c>
      <c r="N501" s="9">
        <f t="shared" ref="N501:N516" si="47">AVERAGEIF(F501:F1850,F501,L501:L1850)</f>
        <v>4.0571428571428561</v>
      </c>
      <c r="O501" s="4">
        <v>9772</v>
      </c>
      <c r="P501" s="4">
        <f t="shared" si="42"/>
        <v>16.188113189296619</v>
      </c>
      <c r="Q501" s="18">
        <f t="shared" si="43"/>
        <v>10739428</v>
      </c>
      <c r="R501" s="18">
        <f>Table2[[#This Row],[actual_price]]-Table2[[#This Row],[discounted_price]]</f>
        <v>821</v>
      </c>
      <c r="S501" s="15" t="str" cm="1">
        <f t="array" ref="S501">_xlfn.IFS(H501&lt;200,"&lt;₹200",H501&lt;=500,"₹200-₹500",H501&gt;500,"&gt;₹500")</f>
        <v>&gt;₹500</v>
      </c>
      <c r="T501" t="s">
        <v>10451</v>
      </c>
      <c r="U501" t="s">
        <v>10455</v>
      </c>
      <c r="V501" t="s">
        <v>10456</v>
      </c>
    </row>
    <row r="502" spans="1:22" x14ac:dyDescent="0.25">
      <c r="A502" t="s">
        <v>10418</v>
      </c>
      <c r="B502" t="s">
        <v>10419</v>
      </c>
      <c r="C502" t="s">
        <v>13156</v>
      </c>
      <c r="D502" t="s">
        <v>13247</v>
      </c>
      <c r="E502" t="s">
        <v>13248</v>
      </c>
      <c r="F502" t="s">
        <v>13304</v>
      </c>
      <c r="G502" t="str">
        <f t="shared" si="40"/>
        <v>OvenToasterGrills</v>
      </c>
      <c r="H502" s="17">
        <v>1699</v>
      </c>
      <c r="I502" s="17">
        <v>1999</v>
      </c>
      <c r="J502" s="8">
        <v>0.15</v>
      </c>
      <c r="K502" s="8" t="str">
        <f t="shared" si="41"/>
        <v>No</v>
      </c>
      <c r="L502" s="9">
        <v>4.0999999999999996</v>
      </c>
      <c r="M502" s="9">
        <v>4</v>
      </c>
      <c r="N502" s="9">
        <f t="shared" si="47"/>
        <v>4.0999999999999996</v>
      </c>
      <c r="O502" s="4">
        <v>8873</v>
      </c>
      <c r="P502" s="4">
        <f t="shared" si="42"/>
        <v>16.187289639960198</v>
      </c>
      <c r="Q502" s="18">
        <f t="shared" si="43"/>
        <v>15075227</v>
      </c>
      <c r="R502" s="18">
        <f>Table2[[#This Row],[actual_price]]-Table2[[#This Row],[discounted_price]]</f>
        <v>300</v>
      </c>
      <c r="S502" s="15" t="str" cm="1">
        <f t="array" ref="S502">_xlfn.IFS(H502&lt;200,"&lt;₹200",H502&lt;=500,"₹200-₹500",H502&gt;500,"&gt;₹500")</f>
        <v>&gt;₹500</v>
      </c>
      <c r="T502" t="s">
        <v>10421</v>
      </c>
      <c r="U502" t="s">
        <v>10425</v>
      </c>
      <c r="V502" t="s">
        <v>10426</v>
      </c>
    </row>
    <row r="503" spans="1:22" x14ac:dyDescent="0.25">
      <c r="A503" t="s">
        <v>6937</v>
      </c>
      <c r="B503" t="s">
        <v>6938</v>
      </c>
      <c r="C503" t="s">
        <v>13084</v>
      </c>
      <c r="D503" t="s">
        <v>13085</v>
      </c>
      <c r="E503" t="s">
        <v>13086</v>
      </c>
      <c r="F503" t="s">
        <v>13087</v>
      </c>
      <c r="G503" t="str">
        <f t="shared" si="40"/>
        <v>Cables</v>
      </c>
      <c r="H503" s="17">
        <v>287</v>
      </c>
      <c r="I503" s="17">
        <v>499</v>
      </c>
      <c r="J503" s="8">
        <v>0.42</v>
      </c>
      <c r="K503" s="8" t="str">
        <f t="shared" si="41"/>
        <v>No</v>
      </c>
      <c r="L503" s="9">
        <v>4.4000000000000004</v>
      </c>
      <c r="M503" s="9">
        <v>4</v>
      </c>
      <c r="N503" s="9">
        <f t="shared" si="47"/>
        <v>4.1412280701754387</v>
      </c>
      <c r="O503" s="4">
        <v>8076</v>
      </c>
      <c r="P503" s="4">
        <f t="shared" si="42"/>
        <v>16.180813720423465</v>
      </c>
      <c r="Q503" s="18">
        <f t="shared" si="43"/>
        <v>2317812</v>
      </c>
      <c r="R503" s="18">
        <f>Table2[[#This Row],[actual_price]]-Table2[[#This Row],[discounted_price]]</f>
        <v>212</v>
      </c>
      <c r="S503" s="15" t="str" cm="1">
        <f t="array" ref="S503">_xlfn.IFS(H503&lt;200,"&lt;₹200",H503&lt;=500,"₹200-₹500",H503&gt;500,"&gt;₹500")</f>
        <v>₹200-₹500</v>
      </c>
      <c r="T503" t="s">
        <v>6939</v>
      </c>
      <c r="U503" t="s">
        <v>6943</v>
      </c>
      <c r="V503" t="s">
        <v>6944</v>
      </c>
    </row>
    <row r="504" spans="1:22" x14ac:dyDescent="0.25">
      <c r="A504" t="s">
        <v>3799</v>
      </c>
      <c r="B504" t="s">
        <v>3800</v>
      </c>
      <c r="C504" t="s">
        <v>13075</v>
      </c>
      <c r="D504" t="s">
        <v>13113</v>
      </c>
      <c r="E504" t="s">
        <v>13117</v>
      </c>
      <c r="F504" t="s">
        <v>13118</v>
      </c>
      <c r="G504" t="str">
        <f t="shared" si="40"/>
        <v>Smartphones</v>
      </c>
      <c r="H504" s="17">
        <v>20999</v>
      </c>
      <c r="I504" s="17">
        <v>29990</v>
      </c>
      <c r="J504" s="8">
        <v>0.3</v>
      </c>
      <c r="K504" s="8" t="str">
        <f t="shared" si="41"/>
        <v>No</v>
      </c>
      <c r="L504" s="9">
        <v>4.3</v>
      </c>
      <c r="M504" s="9">
        <v>4</v>
      </c>
      <c r="N504" s="9">
        <f t="shared" si="47"/>
        <v>4.0647058823529409</v>
      </c>
      <c r="O504" s="4">
        <v>9499</v>
      </c>
      <c r="P504" s="4">
        <f t="shared" si="42"/>
        <v>16.168276536791726</v>
      </c>
      <c r="Q504" s="18">
        <f t="shared" si="43"/>
        <v>199469501</v>
      </c>
      <c r="R504" s="18">
        <f>Table2[[#This Row],[actual_price]]-Table2[[#This Row],[discounted_price]]</f>
        <v>8991</v>
      </c>
      <c r="S504" s="15" t="str" cm="1">
        <f t="array" ref="S504">_xlfn.IFS(H504&lt;200,"&lt;₹200",H504&lt;=500,"₹200-₹500",H504&gt;500,"&gt;₹500")</f>
        <v>&gt;₹500</v>
      </c>
      <c r="T504" t="s">
        <v>3801</v>
      </c>
      <c r="U504" t="s">
        <v>3805</v>
      </c>
      <c r="V504" t="s">
        <v>3806</v>
      </c>
    </row>
    <row r="505" spans="1:22" x14ac:dyDescent="0.25">
      <c r="A505" t="s">
        <v>10144</v>
      </c>
      <c r="B505" t="s">
        <v>10145</v>
      </c>
      <c r="C505" t="s">
        <v>13156</v>
      </c>
      <c r="D505" t="s">
        <v>13250</v>
      </c>
      <c r="E505" t="s">
        <v>13277</v>
      </c>
      <c r="F505" t="s">
        <v>13278</v>
      </c>
      <c r="G505" t="str">
        <f t="shared" si="40"/>
        <v>CeilingFans</v>
      </c>
      <c r="H505" s="17">
        <v>1399</v>
      </c>
      <c r="I505" s="17">
        <v>2660</v>
      </c>
      <c r="J505" s="8">
        <v>0.47</v>
      </c>
      <c r="K505" s="8" t="str">
        <f t="shared" si="41"/>
        <v>No</v>
      </c>
      <c r="L505" s="9">
        <v>4.0999999999999996</v>
      </c>
      <c r="M505" s="9">
        <v>4</v>
      </c>
      <c r="N505" s="9">
        <f t="shared" si="47"/>
        <v>4.0714285714285712</v>
      </c>
      <c r="O505" s="4">
        <v>9349</v>
      </c>
      <c r="P505" s="4">
        <f t="shared" si="42"/>
        <v>16.166875844266677</v>
      </c>
      <c r="Q505" s="18">
        <f t="shared" si="43"/>
        <v>13079251</v>
      </c>
      <c r="R505" s="18">
        <f>Table2[[#This Row],[actual_price]]-Table2[[#This Row],[discounted_price]]</f>
        <v>1261</v>
      </c>
      <c r="S505" s="15" t="str" cm="1">
        <f t="array" ref="S505">_xlfn.IFS(H505&lt;200,"&lt;₹200",H505&lt;=500,"₹200-₹500",H505&gt;500,"&gt;₹500")</f>
        <v>&gt;₹500</v>
      </c>
      <c r="T505" t="s">
        <v>10146</v>
      </c>
      <c r="U505" t="s">
        <v>10150</v>
      </c>
      <c r="V505" t="s">
        <v>10151</v>
      </c>
    </row>
    <row r="506" spans="1:22" x14ac:dyDescent="0.25">
      <c r="A506" t="s">
        <v>3265</v>
      </c>
      <c r="B506" t="s">
        <v>2947</v>
      </c>
      <c r="C506" t="s">
        <v>13075</v>
      </c>
      <c r="D506" t="s">
        <v>13111</v>
      </c>
      <c r="E506" t="s">
        <v>13112</v>
      </c>
      <c r="F506" t="s">
        <v>13112</v>
      </c>
      <c r="G506" t="str">
        <f t="shared" si="40"/>
        <v>SmartWatches</v>
      </c>
      <c r="H506" s="17">
        <v>1799</v>
      </c>
      <c r="I506" s="17">
        <v>19999</v>
      </c>
      <c r="J506" s="8">
        <v>0.91</v>
      </c>
      <c r="K506" s="8" t="str">
        <f t="shared" si="41"/>
        <v>Yes</v>
      </c>
      <c r="L506" s="9">
        <v>4.2</v>
      </c>
      <c r="M506" s="9">
        <v>4</v>
      </c>
      <c r="N506" s="9">
        <f t="shared" si="47"/>
        <v>3.8999999999999995</v>
      </c>
      <c r="O506" s="4">
        <v>13937</v>
      </c>
      <c r="P506" s="4">
        <f t="shared" si="42"/>
        <v>16.162381794717128</v>
      </c>
      <c r="Q506" s="18">
        <f t="shared" si="43"/>
        <v>25072663</v>
      </c>
      <c r="R506" s="18">
        <f>Table2[[#This Row],[actual_price]]-Table2[[#This Row],[discounted_price]]</f>
        <v>18200</v>
      </c>
      <c r="S506" s="15" t="str" cm="1">
        <f t="array" ref="S506">_xlfn.IFS(H506&lt;200,"&lt;₹200",H506&lt;=500,"₹200-₹500",H506&gt;500,"&gt;₹500")</f>
        <v>&gt;₹500</v>
      </c>
      <c r="T506" t="s">
        <v>3266</v>
      </c>
      <c r="U506" t="s">
        <v>2953</v>
      </c>
      <c r="V506" t="s">
        <v>2954</v>
      </c>
    </row>
    <row r="507" spans="1:22" x14ac:dyDescent="0.25">
      <c r="A507" t="s">
        <v>808</v>
      </c>
      <c r="B507" t="s">
        <v>809</v>
      </c>
      <c r="C507" t="s">
        <v>13075</v>
      </c>
      <c r="D507" t="s">
        <v>13091</v>
      </c>
      <c r="E507" t="s">
        <v>13093</v>
      </c>
      <c r="F507" t="s">
        <v>13094</v>
      </c>
      <c r="G507" t="str">
        <f t="shared" si="40"/>
        <v>SmartTelevisions</v>
      </c>
      <c r="H507" s="17">
        <v>30990</v>
      </c>
      <c r="I507" s="17">
        <v>52900</v>
      </c>
      <c r="J507" s="8">
        <v>0.41</v>
      </c>
      <c r="K507" s="8" t="str">
        <f t="shared" si="41"/>
        <v>No</v>
      </c>
      <c r="L507" s="9">
        <v>4.3</v>
      </c>
      <c r="M507" s="9">
        <v>4</v>
      </c>
      <c r="N507" s="9">
        <f t="shared" si="47"/>
        <v>4.1924999999999999</v>
      </c>
      <c r="O507" s="4">
        <v>7109</v>
      </c>
      <c r="P507" s="4">
        <f t="shared" si="42"/>
        <v>16.148963301059545</v>
      </c>
      <c r="Q507" s="18">
        <f t="shared" si="43"/>
        <v>220307910</v>
      </c>
      <c r="R507" s="18">
        <f>Table2[[#This Row],[actual_price]]-Table2[[#This Row],[discounted_price]]</f>
        <v>21910</v>
      </c>
      <c r="S507" s="15" t="str" cm="1">
        <f t="array" ref="S507">_xlfn.IFS(H507&lt;200,"&lt;₹200",H507&lt;=500,"₹200-₹500",H507&gt;500,"&gt;₹500")</f>
        <v>&gt;₹500</v>
      </c>
      <c r="T507" t="s">
        <v>810</v>
      </c>
      <c r="U507" t="s">
        <v>582</v>
      </c>
      <c r="V507" t="s">
        <v>583</v>
      </c>
    </row>
    <row r="508" spans="1:22" x14ac:dyDescent="0.25">
      <c r="A508" t="s">
        <v>37</v>
      </c>
      <c r="B508" t="s">
        <v>38</v>
      </c>
      <c r="C508" t="s">
        <v>13084</v>
      </c>
      <c r="D508" t="s">
        <v>13085</v>
      </c>
      <c r="E508" t="s">
        <v>13086</v>
      </c>
      <c r="F508" t="s">
        <v>13087</v>
      </c>
      <c r="G508" t="str">
        <f t="shared" si="40"/>
        <v>Cables</v>
      </c>
      <c r="H508" s="17">
        <v>199</v>
      </c>
      <c r="I508" s="17">
        <v>1899</v>
      </c>
      <c r="J508" s="8">
        <v>0.9</v>
      </c>
      <c r="K508" s="8" t="str">
        <f t="shared" si="41"/>
        <v>Yes</v>
      </c>
      <c r="L508" s="9">
        <v>3.9</v>
      </c>
      <c r="M508" s="9">
        <v>4</v>
      </c>
      <c r="N508" s="9">
        <f t="shared" si="47"/>
        <v>4.1389380530973447</v>
      </c>
      <c r="O508" s="4">
        <v>7928</v>
      </c>
      <c r="P508" s="4">
        <f t="shared" si="42"/>
        <v>16.138623486983072</v>
      </c>
      <c r="Q508" s="18">
        <f t="shared" si="43"/>
        <v>1577672</v>
      </c>
      <c r="R508" s="18">
        <f>Table2[[#This Row],[actual_price]]-Table2[[#This Row],[discounted_price]]</f>
        <v>1700</v>
      </c>
      <c r="S508" s="15" t="str" cm="1">
        <f t="array" ref="S508">_xlfn.IFS(H508&lt;200,"&lt;₹200",H508&lt;=500,"₹200-₹500",H508&gt;500,"&gt;₹500")</f>
        <v>&lt;₹200</v>
      </c>
      <c r="T508" t="s">
        <v>39</v>
      </c>
      <c r="U508" t="s">
        <v>43</v>
      </c>
      <c r="V508" t="s">
        <v>44</v>
      </c>
    </row>
    <row r="509" spans="1:22" x14ac:dyDescent="0.25">
      <c r="A509" t="s">
        <v>1690</v>
      </c>
      <c r="B509" t="s">
        <v>1691</v>
      </c>
      <c r="C509" t="s">
        <v>13075</v>
      </c>
      <c r="D509" t="s">
        <v>13091</v>
      </c>
      <c r="E509" t="s">
        <v>13093</v>
      </c>
      <c r="F509" t="s">
        <v>13094</v>
      </c>
      <c r="G509" t="str">
        <f t="shared" si="40"/>
        <v>SmartTelevisions</v>
      </c>
      <c r="H509" s="17">
        <v>47990</v>
      </c>
      <c r="I509" s="17">
        <v>70900</v>
      </c>
      <c r="J509" s="8">
        <v>0.32</v>
      </c>
      <c r="K509" s="8" t="str">
        <f t="shared" si="41"/>
        <v>No</v>
      </c>
      <c r="L509" s="9">
        <v>4.3</v>
      </c>
      <c r="M509" s="9">
        <v>4</v>
      </c>
      <c r="N509" s="9">
        <f t="shared" si="47"/>
        <v>4.1897435897435891</v>
      </c>
      <c r="O509" s="4">
        <v>7109</v>
      </c>
      <c r="P509" s="4">
        <f t="shared" si="42"/>
        <v>16.138345968185735</v>
      </c>
      <c r="Q509" s="18">
        <f t="shared" si="43"/>
        <v>341160910</v>
      </c>
      <c r="R509" s="18">
        <f>Table2[[#This Row],[actual_price]]-Table2[[#This Row],[discounted_price]]</f>
        <v>22910</v>
      </c>
      <c r="S509" s="15" t="str" cm="1">
        <f t="array" ref="S509">_xlfn.IFS(H509&lt;200,"&lt;₹200",H509&lt;=500,"₹200-₹500",H509&gt;500,"&gt;₹500")</f>
        <v>&gt;₹500</v>
      </c>
      <c r="T509" t="s">
        <v>578</v>
      </c>
      <c r="U509" t="s">
        <v>582</v>
      </c>
      <c r="V509" t="s">
        <v>583</v>
      </c>
    </row>
    <row r="510" spans="1:22" x14ac:dyDescent="0.25">
      <c r="A510" t="s">
        <v>576</v>
      </c>
      <c r="B510" t="s">
        <v>577</v>
      </c>
      <c r="C510" t="s">
        <v>13075</v>
      </c>
      <c r="D510" t="s">
        <v>13091</v>
      </c>
      <c r="E510" t="s">
        <v>13093</v>
      </c>
      <c r="F510" t="s">
        <v>13094</v>
      </c>
      <c r="G510" t="str">
        <f t="shared" si="40"/>
        <v>SmartTelevisions</v>
      </c>
      <c r="H510" s="17">
        <v>32990</v>
      </c>
      <c r="I510" s="17">
        <v>47900</v>
      </c>
      <c r="J510" s="8">
        <v>0.31</v>
      </c>
      <c r="K510" s="8" t="str">
        <f t="shared" si="41"/>
        <v>No</v>
      </c>
      <c r="L510" s="9">
        <v>4.3</v>
      </c>
      <c r="M510" s="9">
        <v>4</v>
      </c>
      <c r="N510" s="9">
        <f t="shared" si="47"/>
        <v>4.1868421052631568</v>
      </c>
      <c r="O510" s="4">
        <v>7109</v>
      </c>
      <c r="P510" s="4">
        <f t="shared" si="42"/>
        <v>16.127169828318568</v>
      </c>
      <c r="Q510" s="18">
        <f t="shared" si="43"/>
        <v>234525910</v>
      </c>
      <c r="R510" s="18">
        <f>Table2[[#This Row],[actual_price]]-Table2[[#This Row],[discounted_price]]</f>
        <v>14910</v>
      </c>
      <c r="S510" s="15" t="str" cm="1">
        <f t="array" ref="S510">_xlfn.IFS(H510&lt;200,"&lt;₹200",H510&lt;=500,"₹200-₹500",H510&gt;500,"&gt;₹500")</f>
        <v>&gt;₹500</v>
      </c>
      <c r="T510" t="s">
        <v>578</v>
      </c>
      <c r="U510" t="s">
        <v>582</v>
      </c>
      <c r="V510" t="s">
        <v>583</v>
      </c>
    </row>
    <row r="511" spans="1:22" x14ac:dyDescent="0.25">
      <c r="A511" t="s">
        <v>8988</v>
      </c>
      <c r="B511" t="s">
        <v>8989</v>
      </c>
      <c r="C511" t="s">
        <v>13156</v>
      </c>
      <c r="D511" t="s">
        <v>13247</v>
      </c>
      <c r="E511" t="s">
        <v>13248</v>
      </c>
      <c r="F511" t="s">
        <v>13260</v>
      </c>
      <c r="G511" t="str">
        <f t="shared" si="40"/>
        <v>InductionCooktop</v>
      </c>
      <c r="H511" s="17">
        <v>1799</v>
      </c>
      <c r="I511" s="17">
        <v>3595</v>
      </c>
      <c r="J511" s="8">
        <v>0.5</v>
      </c>
      <c r="K511" s="8" t="str">
        <f t="shared" si="41"/>
        <v>Yes</v>
      </c>
      <c r="L511" s="9">
        <v>3.8</v>
      </c>
      <c r="M511" s="9">
        <v>4</v>
      </c>
      <c r="N511" s="9">
        <f t="shared" si="47"/>
        <v>4.04</v>
      </c>
      <c r="O511" s="4">
        <v>9791</v>
      </c>
      <c r="P511" s="4">
        <f t="shared" si="42"/>
        <v>16.123120475398004</v>
      </c>
      <c r="Q511" s="18">
        <f t="shared" si="43"/>
        <v>17614009</v>
      </c>
      <c r="R511" s="18">
        <f>Table2[[#This Row],[actual_price]]-Table2[[#This Row],[discounted_price]]</f>
        <v>1796</v>
      </c>
      <c r="S511" s="15" t="str" cm="1">
        <f t="array" ref="S511">_xlfn.IFS(H511&lt;200,"&lt;₹200",H511&lt;=500,"₹200-₹500",H511&gt;500,"&gt;₹500")</f>
        <v>&gt;₹500</v>
      </c>
      <c r="T511" t="s">
        <v>8990</v>
      </c>
      <c r="U511" t="s">
        <v>8994</v>
      </c>
      <c r="V511" t="s">
        <v>8995</v>
      </c>
    </row>
    <row r="512" spans="1:22" x14ac:dyDescent="0.25">
      <c r="A512" t="s">
        <v>5056</v>
      </c>
      <c r="B512" t="s">
        <v>5057</v>
      </c>
      <c r="C512" t="s">
        <v>13152</v>
      </c>
      <c r="D512" t="s">
        <v>13153</v>
      </c>
      <c r="E512" t="s">
        <v>13154</v>
      </c>
      <c r="F512" t="s">
        <v>13155</v>
      </c>
      <c r="G512" t="str">
        <f t="shared" si="40"/>
        <v>Stationery</v>
      </c>
      <c r="H512" s="17">
        <v>50</v>
      </c>
      <c r="I512" s="17">
        <v>50</v>
      </c>
      <c r="J512" s="8">
        <v>0</v>
      </c>
      <c r="K512" s="8" t="str">
        <f t="shared" si="41"/>
        <v>No</v>
      </c>
      <c r="L512" s="9">
        <v>4.3</v>
      </c>
      <c r="M512" s="9">
        <v>4</v>
      </c>
      <c r="N512" s="9">
        <f t="shared" si="47"/>
        <v>4.284210526315789</v>
      </c>
      <c r="O512" s="4">
        <v>5792</v>
      </c>
      <c r="P512" s="4">
        <f t="shared" si="42"/>
        <v>16.121070906306485</v>
      </c>
      <c r="Q512" s="18">
        <f t="shared" si="43"/>
        <v>289600</v>
      </c>
      <c r="R512" s="18">
        <f>Table2[[#This Row],[actual_price]]-Table2[[#This Row],[discounted_price]]</f>
        <v>0</v>
      </c>
      <c r="S512" s="15" t="str" cm="1">
        <f t="array" ref="S512">_xlfn.IFS(H512&lt;200,"&lt;₹200",H512&lt;=500,"₹200-₹500",H512&gt;500,"&gt;₹500")</f>
        <v>&lt;₹200</v>
      </c>
      <c r="T512" t="s">
        <v>5059</v>
      </c>
      <c r="U512" t="s">
        <v>5063</v>
      </c>
      <c r="V512" t="s">
        <v>5064</v>
      </c>
    </row>
    <row r="513" spans="1:22" x14ac:dyDescent="0.25">
      <c r="A513" t="s">
        <v>5561</v>
      </c>
      <c r="B513" t="s">
        <v>5562</v>
      </c>
      <c r="C513" t="s">
        <v>13084</v>
      </c>
      <c r="D513" t="s">
        <v>13085</v>
      </c>
      <c r="E513" t="s">
        <v>13141</v>
      </c>
      <c r="F513" t="s">
        <v>13171</v>
      </c>
      <c r="G513" t="str">
        <f t="shared" si="40"/>
        <v>Keyboard&amp;MiceAccessories</v>
      </c>
      <c r="H513" s="17">
        <v>169</v>
      </c>
      <c r="I513" s="17">
        <v>299</v>
      </c>
      <c r="J513" s="8">
        <v>0.43</v>
      </c>
      <c r="K513" s="8" t="str">
        <f t="shared" si="41"/>
        <v>No</v>
      </c>
      <c r="L513" s="9">
        <v>4.4000000000000004</v>
      </c>
      <c r="M513" s="9">
        <v>4</v>
      </c>
      <c r="N513" s="9">
        <f t="shared" si="47"/>
        <v>4.2142857142857135</v>
      </c>
      <c r="O513" s="4">
        <v>5176</v>
      </c>
      <c r="P513" s="4">
        <f t="shared" si="42"/>
        <v>15.652186552423533</v>
      </c>
      <c r="Q513" s="18">
        <f t="shared" si="43"/>
        <v>874744</v>
      </c>
      <c r="R513" s="18">
        <f>Table2[[#This Row],[actual_price]]-Table2[[#This Row],[discounted_price]]</f>
        <v>130</v>
      </c>
      <c r="S513" s="15" t="str" cm="1">
        <f t="array" ref="S513">_xlfn.IFS(H513&lt;200,"&lt;₹200",H513&lt;=500,"₹200-₹500",H513&gt;500,"&gt;₹500")</f>
        <v>&lt;₹200</v>
      </c>
      <c r="T513" t="s">
        <v>5563</v>
      </c>
      <c r="U513" t="s">
        <v>5567</v>
      </c>
      <c r="V513" t="s">
        <v>5568</v>
      </c>
    </row>
    <row r="514" spans="1:22" x14ac:dyDescent="0.25">
      <c r="A514" t="s">
        <v>2427</v>
      </c>
      <c r="B514" t="s">
        <v>2428</v>
      </c>
      <c r="C514" t="s">
        <v>13075</v>
      </c>
      <c r="D514" t="s">
        <v>13091</v>
      </c>
      <c r="E514" t="s">
        <v>13093</v>
      </c>
      <c r="F514" t="s">
        <v>13094</v>
      </c>
      <c r="G514" t="str">
        <f t="shared" ref="G514:G577" si="48">IF(F514=" ","Unknown", F514)</f>
        <v>SmartTelevisions</v>
      </c>
      <c r="H514" s="17">
        <v>45999</v>
      </c>
      <c r="I514" s="17">
        <v>69900</v>
      </c>
      <c r="J514" s="8">
        <v>0.34</v>
      </c>
      <c r="K514" s="8" t="str">
        <f t="shared" ref="K514:K577" si="49">IF(J514&gt;=50%,"Yes","No")</f>
        <v>No</v>
      </c>
      <c r="L514" s="9">
        <v>4.3</v>
      </c>
      <c r="M514" s="9">
        <v>4</v>
      </c>
      <c r="N514" s="9">
        <f t="shared" si="47"/>
        <v>4.1837837837837828</v>
      </c>
      <c r="O514" s="4">
        <v>7109</v>
      </c>
      <c r="P514" s="4">
        <f t="shared" ref="P514:P577" si="50">N514*LOG10(O514+1)</f>
        <v>16.11538957278291</v>
      </c>
      <c r="Q514" s="18">
        <f t="shared" ref="Q514:Q577" si="51">H514*O514</f>
        <v>327006891</v>
      </c>
      <c r="R514" s="18">
        <f>Table2[[#This Row],[actual_price]]-Table2[[#This Row],[discounted_price]]</f>
        <v>23901</v>
      </c>
      <c r="S514" s="15" t="str" cm="1">
        <f t="array" ref="S514">_xlfn.IFS(H514&lt;200,"&lt;₹200",H514&lt;=500,"₹200-₹500",H514&gt;500,"&gt;₹500")</f>
        <v>&gt;₹500</v>
      </c>
      <c r="T514" t="s">
        <v>2429</v>
      </c>
      <c r="U514" t="s">
        <v>582</v>
      </c>
      <c r="V514" t="s">
        <v>583</v>
      </c>
    </row>
    <row r="515" spans="1:22" x14ac:dyDescent="0.25">
      <c r="A515" t="s">
        <v>3316</v>
      </c>
      <c r="B515" t="s">
        <v>2947</v>
      </c>
      <c r="C515" t="s">
        <v>13075</v>
      </c>
      <c r="D515" t="s">
        <v>13111</v>
      </c>
      <c r="E515" t="s">
        <v>13112</v>
      </c>
      <c r="F515" t="s">
        <v>13112</v>
      </c>
      <c r="G515" t="str">
        <f t="shared" si="48"/>
        <v>SmartWatches</v>
      </c>
      <c r="H515" s="17">
        <v>1799</v>
      </c>
      <c r="I515" s="17">
        <v>19999</v>
      </c>
      <c r="J515" s="8">
        <v>0.91</v>
      </c>
      <c r="K515" s="8" t="str">
        <f t="shared" si="49"/>
        <v>Yes</v>
      </c>
      <c r="L515" s="9">
        <v>4.2</v>
      </c>
      <c r="M515" s="9">
        <v>4</v>
      </c>
      <c r="N515" s="9">
        <f t="shared" si="47"/>
        <v>3.8884615384615375</v>
      </c>
      <c r="O515" s="4">
        <v>13937</v>
      </c>
      <c r="P515" s="4">
        <f t="shared" si="50"/>
        <v>16.114564097099617</v>
      </c>
      <c r="Q515" s="18">
        <f t="shared" si="51"/>
        <v>25072663</v>
      </c>
      <c r="R515" s="18">
        <f>Table2[[#This Row],[actual_price]]-Table2[[#This Row],[discounted_price]]</f>
        <v>18200</v>
      </c>
      <c r="S515" s="15" t="str" cm="1">
        <f t="array" ref="S515">_xlfn.IFS(H515&lt;200,"&lt;₹200",H515&lt;=500,"₹200-₹500",H515&gt;500,"&gt;₹500")</f>
        <v>&gt;₹500</v>
      </c>
      <c r="T515" t="s">
        <v>2949</v>
      </c>
      <c r="U515" t="s">
        <v>2953</v>
      </c>
      <c r="V515" t="s">
        <v>2954</v>
      </c>
    </row>
    <row r="516" spans="1:22" x14ac:dyDescent="0.25">
      <c r="A516" t="s">
        <v>687</v>
      </c>
      <c r="B516" t="s">
        <v>688</v>
      </c>
      <c r="C516" t="s">
        <v>13084</v>
      </c>
      <c r="D516" t="s">
        <v>13085</v>
      </c>
      <c r="E516" t="s">
        <v>13086</v>
      </c>
      <c r="F516" t="s">
        <v>13087</v>
      </c>
      <c r="G516" t="str">
        <f t="shared" si="48"/>
        <v>Cables</v>
      </c>
      <c r="H516" s="17">
        <v>115</v>
      </c>
      <c r="I516" s="17">
        <v>499</v>
      </c>
      <c r="J516" s="8">
        <v>0.77</v>
      </c>
      <c r="K516" s="8" t="str">
        <f t="shared" si="49"/>
        <v>Yes</v>
      </c>
      <c r="L516" s="9">
        <v>4</v>
      </c>
      <c r="M516" s="9">
        <v>4</v>
      </c>
      <c r="N516" s="9">
        <f t="shared" si="47"/>
        <v>4.1410714285714274</v>
      </c>
      <c r="O516" s="4">
        <v>7732</v>
      </c>
      <c r="P516" s="4">
        <f t="shared" si="50"/>
        <v>16.10192684929088</v>
      </c>
      <c r="Q516" s="18">
        <f t="shared" si="51"/>
        <v>889180</v>
      </c>
      <c r="R516" s="18">
        <f>Table2[[#This Row],[actual_price]]-Table2[[#This Row],[discounted_price]]</f>
        <v>384</v>
      </c>
      <c r="S516" s="15" t="str" cm="1">
        <f t="array" ref="S516">_xlfn.IFS(H516&lt;200,"&lt;₹200",H516&lt;=500,"₹200-₹500",H516&gt;500,"&gt;₹500")</f>
        <v>&lt;₹200</v>
      </c>
      <c r="T516" t="s">
        <v>689</v>
      </c>
      <c r="U516" t="s">
        <v>693</v>
      </c>
      <c r="V516" t="s">
        <v>694</v>
      </c>
    </row>
    <row r="517" spans="1:22" x14ac:dyDescent="0.25">
      <c r="A517" t="s">
        <v>11405</v>
      </c>
      <c r="B517" t="s">
        <v>11406</v>
      </c>
      <c r="C517" t="s">
        <v>13156</v>
      </c>
      <c r="D517" t="s">
        <v>13247</v>
      </c>
      <c r="E517" t="s">
        <v>13248</v>
      </c>
      <c r="F517" t="s">
        <v>13314</v>
      </c>
      <c r="G517" t="str">
        <f t="shared" si="48"/>
        <v>SmallApplianceParts&amp;Accessories</v>
      </c>
      <c r="H517" s="17">
        <v>635</v>
      </c>
      <c r="I517" s="17">
        <v>635</v>
      </c>
      <c r="J517" s="8">
        <v>0</v>
      </c>
      <c r="K517" s="8" t="str">
        <f t="shared" si="49"/>
        <v>No</v>
      </c>
      <c r="L517" s="9">
        <v>4.3</v>
      </c>
      <c r="M517" s="9">
        <v>4</v>
      </c>
      <c r="N517" s="9">
        <f>AVERAGEIF(F517:F1867,F517,L517:L1867)</f>
        <v>4.4000000000000004</v>
      </c>
      <c r="O517" s="4">
        <v>4570</v>
      </c>
      <c r="P517" s="4">
        <f t="shared" si="50"/>
        <v>16.104049373673057</v>
      </c>
      <c r="Q517" s="18">
        <f t="shared" si="51"/>
        <v>2901950</v>
      </c>
      <c r="R517" s="18">
        <f>Table2[[#This Row],[actual_price]]-Table2[[#This Row],[discounted_price]]</f>
        <v>0</v>
      </c>
      <c r="S517" s="15" t="str" cm="1">
        <f t="array" ref="S517">_xlfn.IFS(H517&lt;200,"&lt;₹200",H517&lt;=500,"₹200-₹500",H517&gt;500,"&gt;₹500")</f>
        <v>&gt;₹500</v>
      </c>
      <c r="T517" t="s">
        <v>11408</v>
      </c>
      <c r="U517" t="s">
        <v>11412</v>
      </c>
      <c r="V517" t="s">
        <v>11413</v>
      </c>
    </row>
    <row r="518" spans="1:22" x14ac:dyDescent="0.25">
      <c r="A518" t="s">
        <v>1452</v>
      </c>
      <c r="B518" t="s">
        <v>1453</v>
      </c>
      <c r="C518" t="s">
        <v>13084</v>
      </c>
      <c r="D518" t="s">
        <v>13085</v>
      </c>
      <c r="E518" t="s">
        <v>13086</v>
      </c>
      <c r="F518" t="s">
        <v>13087</v>
      </c>
      <c r="G518" t="str">
        <f t="shared" si="48"/>
        <v>Cables</v>
      </c>
      <c r="H518" s="17">
        <v>149</v>
      </c>
      <c r="I518" s="17">
        <v>499</v>
      </c>
      <c r="J518" s="8">
        <v>0.7</v>
      </c>
      <c r="K518" s="8" t="str">
        <f t="shared" si="49"/>
        <v>Yes</v>
      </c>
      <c r="L518" s="9">
        <v>4</v>
      </c>
      <c r="M518" s="9">
        <v>4</v>
      </c>
      <c r="N518" s="9">
        <f t="shared" ref="N518:N528" si="52">AVERAGEIF(F518:F1867,F518,L518:L1867)</f>
        <v>4.1423423423423413</v>
      </c>
      <c r="O518" s="4">
        <v>7732</v>
      </c>
      <c r="P518" s="4">
        <f t="shared" si="50"/>
        <v>16.106868604323122</v>
      </c>
      <c r="Q518" s="18">
        <f t="shared" si="51"/>
        <v>1152068</v>
      </c>
      <c r="R518" s="18">
        <f>Table2[[#This Row],[actual_price]]-Table2[[#This Row],[discounted_price]]</f>
        <v>350</v>
      </c>
      <c r="S518" s="15" t="str" cm="1">
        <f t="array" ref="S518">_xlfn.IFS(H518&lt;200,"&lt;₹200",H518&lt;=500,"₹200-₹500",H518&gt;500,"&gt;₹500")</f>
        <v>&lt;₹200</v>
      </c>
      <c r="T518" t="s">
        <v>1454</v>
      </c>
      <c r="U518" t="s">
        <v>693</v>
      </c>
      <c r="V518" t="s">
        <v>694</v>
      </c>
    </row>
    <row r="519" spans="1:22" x14ac:dyDescent="0.25">
      <c r="A519" t="s">
        <v>7386</v>
      </c>
      <c r="B519" t="s">
        <v>7387</v>
      </c>
      <c r="C519" t="s">
        <v>13084</v>
      </c>
      <c r="D519" t="s">
        <v>13085</v>
      </c>
      <c r="E519" t="s">
        <v>13192</v>
      </c>
      <c r="F519" t="s">
        <v>13218</v>
      </c>
      <c r="G519" t="str">
        <f t="shared" si="48"/>
        <v>Bags,Cases&amp;Sleeves</v>
      </c>
      <c r="H519" s="17">
        <v>549</v>
      </c>
      <c r="I519" s="17">
        <v>2499</v>
      </c>
      <c r="J519" s="8">
        <v>0.78</v>
      </c>
      <c r="K519" s="8" t="str">
        <f t="shared" si="49"/>
        <v>Yes</v>
      </c>
      <c r="L519" s="9">
        <v>4.3</v>
      </c>
      <c r="M519" s="9">
        <v>4</v>
      </c>
      <c r="N519" s="9">
        <f t="shared" si="52"/>
        <v>4.3</v>
      </c>
      <c r="O519" s="4">
        <v>5556</v>
      </c>
      <c r="P519" s="4">
        <f t="shared" si="50"/>
        <v>16.10281370617713</v>
      </c>
      <c r="Q519" s="18">
        <f t="shared" si="51"/>
        <v>3050244</v>
      </c>
      <c r="R519" s="18">
        <f>Table2[[#This Row],[actual_price]]-Table2[[#This Row],[discounted_price]]</f>
        <v>1950</v>
      </c>
      <c r="S519" s="15" t="str" cm="1">
        <f t="array" ref="S519">_xlfn.IFS(H519&lt;200,"&lt;₹200",H519&lt;=500,"₹200-₹500",H519&gt;500,"&gt;₹500")</f>
        <v>&gt;₹500</v>
      </c>
      <c r="T519" t="s">
        <v>7388</v>
      </c>
      <c r="U519" t="s">
        <v>7392</v>
      </c>
      <c r="V519" t="s">
        <v>7393</v>
      </c>
    </row>
    <row r="520" spans="1:22" x14ac:dyDescent="0.25">
      <c r="A520" t="s">
        <v>6833</v>
      </c>
      <c r="B520" t="s">
        <v>6834</v>
      </c>
      <c r="C520" t="s">
        <v>13084</v>
      </c>
      <c r="D520" t="s">
        <v>13085</v>
      </c>
      <c r="E520" t="s">
        <v>13141</v>
      </c>
      <c r="F520" t="s">
        <v>13142</v>
      </c>
      <c r="G520" t="str">
        <f t="shared" si="48"/>
        <v>Mice</v>
      </c>
      <c r="H520" s="17">
        <v>629</v>
      </c>
      <c r="I520" s="17">
        <v>1390</v>
      </c>
      <c r="J520" s="8">
        <v>0.55000000000000004</v>
      </c>
      <c r="K520" s="8" t="str">
        <f t="shared" si="49"/>
        <v>Yes</v>
      </c>
      <c r="L520" s="9">
        <v>4.4000000000000004</v>
      </c>
      <c r="M520" s="9">
        <v>4</v>
      </c>
      <c r="N520" s="9">
        <f t="shared" si="52"/>
        <v>4.2363636363636363</v>
      </c>
      <c r="O520" s="4">
        <v>6301</v>
      </c>
      <c r="P520" s="4">
        <f t="shared" si="50"/>
        <v>16.095972125986357</v>
      </c>
      <c r="Q520" s="18">
        <f t="shared" si="51"/>
        <v>3963329</v>
      </c>
      <c r="R520" s="18">
        <f>Table2[[#This Row],[actual_price]]-Table2[[#This Row],[discounted_price]]</f>
        <v>761</v>
      </c>
      <c r="S520" s="15" t="str" cm="1">
        <f t="array" ref="S520">_xlfn.IFS(H520&lt;200,"&lt;₹200",H520&lt;=500,"₹200-₹500",H520&gt;500,"&gt;₹500")</f>
        <v>&gt;₹500</v>
      </c>
      <c r="T520" t="s">
        <v>6835</v>
      </c>
      <c r="U520" t="s">
        <v>6839</v>
      </c>
      <c r="V520" t="s">
        <v>6840</v>
      </c>
    </row>
    <row r="521" spans="1:22" x14ac:dyDescent="0.25">
      <c r="A521" t="s">
        <v>6312</v>
      </c>
      <c r="B521" t="s">
        <v>6313</v>
      </c>
      <c r="C521" t="s">
        <v>13152</v>
      </c>
      <c r="D521" t="s">
        <v>13153</v>
      </c>
      <c r="E521" t="s">
        <v>13154</v>
      </c>
      <c r="F521" t="s">
        <v>13155</v>
      </c>
      <c r="G521" t="str">
        <f t="shared" si="48"/>
        <v>Stationery</v>
      </c>
      <c r="H521" s="17">
        <v>480</v>
      </c>
      <c r="I521" s="17">
        <v>600</v>
      </c>
      <c r="J521" s="8">
        <v>0.2</v>
      </c>
      <c r="K521" s="8" t="str">
        <f t="shared" si="49"/>
        <v>No</v>
      </c>
      <c r="L521" s="9">
        <v>4.3</v>
      </c>
      <c r="M521" s="9">
        <v>4</v>
      </c>
      <c r="N521" s="9">
        <f t="shared" si="52"/>
        <v>4.2833333333333332</v>
      </c>
      <c r="O521" s="4">
        <v>5719</v>
      </c>
      <c r="P521" s="4">
        <f t="shared" si="50"/>
        <v>16.094179656663453</v>
      </c>
      <c r="Q521" s="18">
        <f t="shared" si="51"/>
        <v>2745120</v>
      </c>
      <c r="R521" s="18">
        <f>Table2[[#This Row],[actual_price]]-Table2[[#This Row],[discounted_price]]</f>
        <v>120</v>
      </c>
      <c r="S521" s="15" t="str" cm="1">
        <f t="array" ref="S521">_xlfn.IFS(H521&lt;200,"&lt;₹200",H521&lt;=500,"₹200-₹500",H521&gt;500,"&gt;₹500")</f>
        <v>₹200-₹500</v>
      </c>
      <c r="T521" t="s">
        <v>6315</v>
      </c>
      <c r="U521" t="s">
        <v>6319</v>
      </c>
      <c r="V521" t="s">
        <v>6320</v>
      </c>
    </row>
    <row r="522" spans="1:22" x14ac:dyDescent="0.25">
      <c r="A522" t="s">
        <v>10336</v>
      </c>
      <c r="B522" t="s">
        <v>10337</v>
      </c>
      <c r="C522" t="s">
        <v>13156</v>
      </c>
      <c r="D522" t="s">
        <v>13250</v>
      </c>
      <c r="E522" t="s">
        <v>13277</v>
      </c>
      <c r="F522" t="s">
        <v>13278</v>
      </c>
      <c r="G522" t="str">
        <f t="shared" si="48"/>
        <v>CeilingFans</v>
      </c>
      <c r="H522" s="17">
        <v>1449</v>
      </c>
      <c r="I522" s="17">
        <v>2349</v>
      </c>
      <c r="J522" s="8">
        <v>0.38</v>
      </c>
      <c r="K522" s="8" t="str">
        <f t="shared" si="49"/>
        <v>No</v>
      </c>
      <c r="L522" s="9">
        <v>3.9</v>
      </c>
      <c r="M522" s="9">
        <v>4</v>
      </c>
      <c r="N522" s="9">
        <f t="shared" si="52"/>
        <v>4.0666666666666664</v>
      </c>
      <c r="O522" s="4">
        <v>9019</v>
      </c>
      <c r="P522" s="4">
        <f t="shared" si="50"/>
        <v>16.084506586003894</v>
      </c>
      <c r="Q522" s="18">
        <f t="shared" si="51"/>
        <v>13068531</v>
      </c>
      <c r="R522" s="18">
        <f>Table2[[#This Row],[actual_price]]-Table2[[#This Row],[discounted_price]]</f>
        <v>900</v>
      </c>
      <c r="S522" s="15" t="str" cm="1">
        <f t="array" ref="S522">_xlfn.IFS(H522&lt;200,"&lt;₹200",H522&lt;=500,"₹200-₹500",H522&gt;500,"&gt;₹500")</f>
        <v>&gt;₹500</v>
      </c>
      <c r="T522" t="s">
        <v>10338</v>
      </c>
      <c r="U522" t="s">
        <v>10342</v>
      </c>
      <c r="V522" t="s">
        <v>10343</v>
      </c>
    </row>
    <row r="523" spans="1:22" x14ac:dyDescent="0.25">
      <c r="A523" t="s">
        <v>4765</v>
      </c>
      <c r="B523" t="s">
        <v>4766</v>
      </c>
      <c r="C523" t="s">
        <v>13075</v>
      </c>
      <c r="D523" t="s">
        <v>13113</v>
      </c>
      <c r="E523" t="s">
        <v>13114</v>
      </c>
      <c r="F523" t="s">
        <v>13100</v>
      </c>
      <c r="G523" t="str">
        <f t="shared" si="48"/>
        <v>Mounts</v>
      </c>
      <c r="H523" s="17">
        <v>89</v>
      </c>
      <c r="I523" s="17">
        <v>499</v>
      </c>
      <c r="J523" s="8">
        <v>0.82</v>
      </c>
      <c r="K523" s="8" t="str">
        <f t="shared" si="49"/>
        <v>Yes</v>
      </c>
      <c r="L523" s="9">
        <v>4.0999999999999996</v>
      </c>
      <c r="M523" s="9">
        <v>4</v>
      </c>
      <c r="N523" s="9">
        <f t="shared" si="52"/>
        <v>4.05</v>
      </c>
      <c r="O523" s="4">
        <v>9340</v>
      </c>
      <c r="P523" s="4">
        <f t="shared" si="50"/>
        <v>16.080093156922381</v>
      </c>
      <c r="Q523" s="18">
        <f t="shared" si="51"/>
        <v>831260</v>
      </c>
      <c r="R523" s="18">
        <f>Table2[[#This Row],[actual_price]]-Table2[[#This Row],[discounted_price]]</f>
        <v>410</v>
      </c>
      <c r="S523" s="15" t="str" cm="1">
        <f t="array" ref="S523">_xlfn.IFS(H523&lt;200,"&lt;₹200",H523&lt;=500,"₹200-₹500",H523&gt;500,"&gt;₹500")</f>
        <v>&lt;₹200</v>
      </c>
      <c r="T523" t="s">
        <v>4768</v>
      </c>
      <c r="U523" t="s">
        <v>4772</v>
      </c>
      <c r="V523" t="s">
        <v>4773</v>
      </c>
    </row>
    <row r="524" spans="1:22" x14ac:dyDescent="0.25">
      <c r="A524" t="s">
        <v>7884</v>
      </c>
      <c r="B524" t="s">
        <v>7885</v>
      </c>
      <c r="C524" t="s">
        <v>13084</v>
      </c>
      <c r="D524" t="s">
        <v>13085</v>
      </c>
      <c r="E524" t="s">
        <v>13172</v>
      </c>
      <c r="F524" t="s">
        <v>13232</v>
      </c>
      <c r="G524" t="str">
        <f t="shared" si="48"/>
        <v>Headsets</v>
      </c>
      <c r="H524" s="17">
        <v>749</v>
      </c>
      <c r="I524" s="17">
        <v>1799</v>
      </c>
      <c r="J524" s="8">
        <v>0.57999999999999996</v>
      </c>
      <c r="K524" s="8" t="str">
        <f t="shared" si="49"/>
        <v>Yes</v>
      </c>
      <c r="L524" s="9">
        <v>4</v>
      </c>
      <c r="M524" s="9">
        <v>4</v>
      </c>
      <c r="N524" s="9">
        <f t="shared" si="52"/>
        <v>3.9</v>
      </c>
      <c r="O524" s="4">
        <v>13199</v>
      </c>
      <c r="P524" s="4">
        <f t="shared" si="50"/>
        <v>16.070238331702814</v>
      </c>
      <c r="Q524" s="18">
        <f t="shared" si="51"/>
        <v>9886051</v>
      </c>
      <c r="R524" s="18">
        <f>Table2[[#This Row],[actual_price]]-Table2[[#This Row],[discounted_price]]</f>
        <v>1050</v>
      </c>
      <c r="S524" s="15" t="str" cm="1">
        <f t="array" ref="S524">_xlfn.IFS(H524&lt;200,"&lt;₹200",H524&lt;=500,"₹200-₹500",H524&gt;500,"&gt;₹500")</f>
        <v>&gt;₹500</v>
      </c>
      <c r="T524" t="s">
        <v>7886</v>
      </c>
      <c r="U524" t="s">
        <v>7890</v>
      </c>
      <c r="V524" t="s">
        <v>13062</v>
      </c>
    </row>
    <row r="525" spans="1:22" x14ac:dyDescent="0.25">
      <c r="A525" t="s">
        <v>10920</v>
      </c>
      <c r="B525" t="s">
        <v>10921</v>
      </c>
      <c r="C525" t="s">
        <v>13156</v>
      </c>
      <c r="D525" t="s">
        <v>13250</v>
      </c>
      <c r="E525" t="s">
        <v>13263</v>
      </c>
      <c r="F525" t="s">
        <v>13266</v>
      </c>
      <c r="G525" t="str">
        <f t="shared" si="48"/>
        <v>ImmersionRods</v>
      </c>
      <c r="H525" s="17">
        <v>999</v>
      </c>
      <c r="I525" s="17">
        <v>1075</v>
      </c>
      <c r="J525" s="8">
        <v>7.0000000000000007E-2</v>
      </c>
      <c r="K525" s="8" t="str">
        <f t="shared" si="49"/>
        <v>No</v>
      </c>
      <c r="L525" s="9">
        <v>4.0999999999999996</v>
      </c>
      <c r="M525" s="9">
        <v>4</v>
      </c>
      <c r="N525" s="9">
        <f t="shared" si="52"/>
        <v>4.05</v>
      </c>
      <c r="O525" s="4">
        <v>9275</v>
      </c>
      <c r="P525" s="4">
        <f t="shared" si="50"/>
        <v>16.067810996862097</v>
      </c>
      <c r="Q525" s="18">
        <f t="shared" si="51"/>
        <v>9265725</v>
      </c>
      <c r="R525" s="18">
        <f>Table2[[#This Row],[actual_price]]-Table2[[#This Row],[discounted_price]]</f>
        <v>76</v>
      </c>
      <c r="S525" s="15" t="str" cm="1">
        <f t="array" ref="S525">_xlfn.IFS(H525&lt;200,"&lt;₹200",H525&lt;=500,"₹200-₹500",H525&gt;500,"&gt;₹500")</f>
        <v>&gt;₹500</v>
      </c>
      <c r="T525" t="s">
        <v>10922</v>
      </c>
      <c r="U525" t="s">
        <v>10926</v>
      </c>
      <c r="V525" t="s">
        <v>10927</v>
      </c>
    </row>
    <row r="526" spans="1:22" x14ac:dyDescent="0.25">
      <c r="A526" t="s">
        <v>6927</v>
      </c>
      <c r="B526" t="s">
        <v>6928</v>
      </c>
      <c r="C526" t="s">
        <v>13075</v>
      </c>
      <c r="D526" t="s">
        <v>13161</v>
      </c>
      <c r="E526" t="s">
        <v>13092</v>
      </c>
      <c r="F526" t="s">
        <v>13163</v>
      </c>
      <c r="G526" t="str">
        <f t="shared" si="48"/>
        <v>Tripods&amp;Monopods</v>
      </c>
      <c r="H526" s="17">
        <v>349</v>
      </c>
      <c r="I526" s="17">
        <v>995</v>
      </c>
      <c r="J526" s="8">
        <v>0.65</v>
      </c>
      <c r="K526" s="8" t="str">
        <f t="shared" si="49"/>
        <v>Yes</v>
      </c>
      <c r="L526" s="9">
        <v>4.2</v>
      </c>
      <c r="M526" s="9">
        <v>4</v>
      </c>
      <c r="N526" s="9">
        <f t="shared" si="52"/>
        <v>4.2</v>
      </c>
      <c r="O526" s="4">
        <v>6676</v>
      </c>
      <c r="P526" s="4">
        <f t="shared" si="50"/>
        <v>16.063241780180629</v>
      </c>
      <c r="Q526" s="18">
        <f t="shared" si="51"/>
        <v>2329924</v>
      </c>
      <c r="R526" s="18">
        <f>Table2[[#This Row],[actual_price]]-Table2[[#This Row],[discounted_price]]</f>
        <v>646</v>
      </c>
      <c r="S526" s="15" t="str" cm="1">
        <f t="array" ref="S526">_xlfn.IFS(H526&lt;200,"&lt;₹200",H526&lt;=500,"₹200-₹500",H526&gt;500,"&gt;₹500")</f>
        <v>₹200-₹500</v>
      </c>
      <c r="T526" t="s">
        <v>6929</v>
      </c>
      <c r="U526" t="s">
        <v>6933</v>
      </c>
      <c r="V526" t="s">
        <v>6934</v>
      </c>
    </row>
    <row r="527" spans="1:22" x14ac:dyDescent="0.25">
      <c r="A527" t="s">
        <v>3528</v>
      </c>
      <c r="B527" t="s">
        <v>3529</v>
      </c>
      <c r="C527" t="s">
        <v>13075</v>
      </c>
      <c r="D527" t="s">
        <v>13122</v>
      </c>
      <c r="E527" t="s">
        <v>13123</v>
      </c>
      <c r="F527" t="s">
        <v>13124</v>
      </c>
      <c r="G527" t="str">
        <f t="shared" si="48"/>
        <v>In-Ear</v>
      </c>
      <c r="H527" s="17">
        <v>299</v>
      </c>
      <c r="I527" s="17">
        <v>1900</v>
      </c>
      <c r="J527" s="8">
        <v>0.84</v>
      </c>
      <c r="K527" s="8" t="str">
        <f t="shared" si="49"/>
        <v>Yes</v>
      </c>
      <c r="L527" s="9">
        <v>3.6</v>
      </c>
      <c r="M527" s="9">
        <v>4</v>
      </c>
      <c r="N527" s="9">
        <f t="shared" si="52"/>
        <v>3.7700000000000005</v>
      </c>
      <c r="O527" s="4">
        <v>18202</v>
      </c>
      <c r="P527" s="4">
        <f t="shared" si="50"/>
        <v>16.060738993462543</v>
      </c>
      <c r="Q527" s="18">
        <f t="shared" si="51"/>
        <v>5442398</v>
      </c>
      <c r="R527" s="18">
        <f>Table2[[#This Row],[actual_price]]-Table2[[#This Row],[discounted_price]]</f>
        <v>1601</v>
      </c>
      <c r="S527" s="15" t="str" cm="1">
        <f t="array" ref="S527">_xlfn.IFS(H527&lt;200,"&lt;₹200",H527&lt;=500,"₹200-₹500",H527&gt;500,"&gt;₹500")</f>
        <v>₹200-₹500</v>
      </c>
      <c r="T527" t="s">
        <v>3530</v>
      </c>
      <c r="U527" t="s">
        <v>3534</v>
      </c>
      <c r="V527" t="s">
        <v>3535</v>
      </c>
    </row>
    <row r="528" spans="1:22" x14ac:dyDescent="0.25">
      <c r="A528" t="s">
        <v>7659</v>
      </c>
      <c r="B528" t="s">
        <v>7660</v>
      </c>
      <c r="C528" t="s">
        <v>13075</v>
      </c>
      <c r="D528" t="s">
        <v>13122</v>
      </c>
      <c r="E528" t="s">
        <v>13123</v>
      </c>
      <c r="F528" t="s">
        <v>13180</v>
      </c>
      <c r="G528" t="str">
        <f t="shared" si="48"/>
        <v>Over-Ear</v>
      </c>
      <c r="H528" s="17">
        <v>649</v>
      </c>
      <c r="I528" s="17">
        <v>2499</v>
      </c>
      <c r="J528" s="8">
        <v>0.74</v>
      </c>
      <c r="K528" s="8" t="str">
        <f t="shared" si="49"/>
        <v>Yes</v>
      </c>
      <c r="L528" s="9">
        <v>3.9</v>
      </c>
      <c r="M528" s="9">
        <v>4</v>
      </c>
      <c r="N528" s="9">
        <f t="shared" si="52"/>
        <v>3.9</v>
      </c>
      <c r="O528" s="4">
        <v>13049</v>
      </c>
      <c r="P528" s="4">
        <f t="shared" si="50"/>
        <v>16.050880995529766</v>
      </c>
      <c r="Q528" s="18">
        <f t="shared" si="51"/>
        <v>8468801</v>
      </c>
      <c r="R528" s="18">
        <f>Table2[[#This Row],[actual_price]]-Table2[[#This Row],[discounted_price]]</f>
        <v>1850</v>
      </c>
      <c r="S528" s="15" t="str" cm="1">
        <f t="array" ref="S528">_xlfn.IFS(H528&lt;200,"&lt;₹200",H528&lt;=500,"₹200-₹500",H528&gt;500,"&gt;₹500")</f>
        <v>&gt;₹500</v>
      </c>
      <c r="T528" t="s">
        <v>7661</v>
      </c>
      <c r="U528" t="s">
        <v>7665</v>
      </c>
      <c r="V528" t="s">
        <v>13059</v>
      </c>
    </row>
    <row r="529" spans="1:22" x14ac:dyDescent="0.25">
      <c r="A529" t="s">
        <v>11355</v>
      </c>
      <c r="B529" t="s">
        <v>11356</v>
      </c>
      <c r="C529" t="s">
        <v>13156</v>
      </c>
      <c r="D529" t="s">
        <v>13247</v>
      </c>
      <c r="E529" t="s">
        <v>13248</v>
      </c>
      <c r="F529" t="s">
        <v>13267</v>
      </c>
      <c r="G529" t="str">
        <f t="shared" si="48"/>
        <v>DeepFatFryers</v>
      </c>
      <c r="H529" s="17">
        <v>4995</v>
      </c>
      <c r="I529" s="17">
        <v>20049</v>
      </c>
      <c r="J529" s="8">
        <v>0.75</v>
      </c>
      <c r="K529" s="8" t="str">
        <f t="shared" si="49"/>
        <v>Yes</v>
      </c>
      <c r="L529" s="9">
        <v>4.8</v>
      </c>
      <c r="M529" s="9">
        <v>5</v>
      </c>
      <c r="N529" s="9">
        <f>AVERAGEIF(F529:F1879,F529,L529:L1879)</f>
        <v>4.46</v>
      </c>
      <c r="O529" s="4">
        <v>3964</v>
      </c>
      <c r="P529" s="4">
        <f t="shared" si="50"/>
        <v>16.048164634775159</v>
      </c>
      <c r="Q529" s="18">
        <f t="shared" si="51"/>
        <v>19800180</v>
      </c>
      <c r="R529" s="18">
        <f>Table2[[#This Row],[actual_price]]-Table2[[#This Row],[discounted_price]]</f>
        <v>15054</v>
      </c>
      <c r="S529" s="15" t="str" cm="1">
        <f t="array" ref="S529">_xlfn.IFS(H529&lt;200,"&lt;₹200",H529&lt;=500,"₹200-₹500",H529&gt;500,"&gt;₹500")</f>
        <v>&gt;₹500</v>
      </c>
      <c r="T529" t="s">
        <v>11357</v>
      </c>
      <c r="U529" t="s">
        <v>11361</v>
      </c>
      <c r="V529" t="s">
        <v>11362</v>
      </c>
    </row>
    <row r="530" spans="1:22" x14ac:dyDescent="0.25">
      <c r="A530" t="s">
        <v>3378</v>
      </c>
      <c r="B530" t="s">
        <v>3379</v>
      </c>
      <c r="C530" t="s">
        <v>13075</v>
      </c>
      <c r="D530" t="s">
        <v>13113</v>
      </c>
      <c r="E530" t="s">
        <v>13114</v>
      </c>
      <c r="F530" t="s">
        <v>13115</v>
      </c>
      <c r="G530" t="str">
        <f t="shared" si="48"/>
        <v>Chargers</v>
      </c>
      <c r="H530" s="17">
        <v>1075</v>
      </c>
      <c r="I530" s="17">
        <v>1699</v>
      </c>
      <c r="J530" s="8">
        <v>0.37</v>
      </c>
      <c r="K530" s="8" t="str">
        <f t="shared" si="49"/>
        <v>No</v>
      </c>
      <c r="L530" s="9">
        <v>4.4000000000000004</v>
      </c>
      <c r="M530" s="9">
        <v>4</v>
      </c>
      <c r="N530" s="9">
        <f t="shared" ref="N530:N545" si="53">AVERAGEIF(F530:F1879,F530,L530:L1879)</f>
        <v>4.1428571428571423</v>
      </c>
      <c r="O530" s="4">
        <v>7462</v>
      </c>
      <c r="P530" s="4">
        <f t="shared" si="50"/>
        <v>16.044927115284494</v>
      </c>
      <c r="Q530" s="18">
        <f t="shared" si="51"/>
        <v>8021650</v>
      </c>
      <c r="R530" s="18">
        <f>Table2[[#This Row],[actual_price]]-Table2[[#This Row],[discounted_price]]</f>
        <v>624</v>
      </c>
      <c r="S530" s="15" t="str" cm="1">
        <f t="array" ref="S530">_xlfn.IFS(H530&lt;200,"&lt;₹200",H530&lt;=500,"₹200-₹500",H530&gt;500,"&gt;₹500")</f>
        <v>&gt;₹500</v>
      </c>
      <c r="T530" t="s">
        <v>3380</v>
      </c>
      <c r="U530" t="s">
        <v>3384</v>
      </c>
      <c r="V530" t="s">
        <v>3385</v>
      </c>
    </row>
    <row r="531" spans="1:22" x14ac:dyDescent="0.25">
      <c r="A531" t="s">
        <v>8317</v>
      </c>
      <c r="B531" t="s">
        <v>8318</v>
      </c>
      <c r="C531" t="s">
        <v>13084</v>
      </c>
      <c r="D531" t="s">
        <v>13085</v>
      </c>
      <c r="E531" t="s">
        <v>13172</v>
      </c>
      <c r="F531" t="s">
        <v>13224</v>
      </c>
      <c r="G531" t="str">
        <f t="shared" si="48"/>
        <v>GamingKeyboards</v>
      </c>
      <c r="H531" s="17">
        <v>1149</v>
      </c>
      <c r="I531" s="17">
        <v>1800</v>
      </c>
      <c r="J531" s="8">
        <v>0.36</v>
      </c>
      <c r="K531" s="8" t="str">
        <f t="shared" si="49"/>
        <v>No</v>
      </c>
      <c r="L531" s="9">
        <v>4.3</v>
      </c>
      <c r="M531" s="9">
        <v>4</v>
      </c>
      <c r="N531" s="9">
        <f t="shared" si="53"/>
        <v>4.3666666666666671</v>
      </c>
      <c r="O531" s="4">
        <v>4723</v>
      </c>
      <c r="P531" s="4">
        <f t="shared" si="50"/>
        <v>16.044486515044454</v>
      </c>
      <c r="Q531" s="18">
        <f t="shared" si="51"/>
        <v>5426727</v>
      </c>
      <c r="R531" s="18">
        <f>Table2[[#This Row],[actual_price]]-Table2[[#This Row],[discounted_price]]</f>
        <v>651</v>
      </c>
      <c r="S531" s="15" t="str" cm="1">
        <f t="array" ref="S531">_xlfn.IFS(H531&lt;200,"&lt;₹200",H531&lt;=500,"₹200-₹500",H531&gt;500,"&gt;₹500")</f>
        <v>&gt;₹500</v>
      </c>
      <c r="T531" t="s">
        <v>8319</v>
      </c>
      <c r="U531" t="s">
        <v>8323</v>
      </c>
      <c r="V531" t="s">
        <v>8324</v>
      </c>
    </row>
    <row r="532" spans="1:22" x14ac:dyDescent="0.25">
      <c r="A532" t="s">
        <v>7972</v>
      </c>
      <c r="B532" t="s">
        <v>7973</v>
      </c>
      <c r="C532" t="s">
        <v>13152</v>
      </c>
      <c r="D532" t="s">
        <v>13164</v>
      </c>
      <c r="E532" t="s">
        <v>13165</v>
      </c>
      <c r="F532" t="s">
        <v>13165</v>
      </c>
      <c r="G532" t="str">
        <f t="shared" si="48"/>
        <v>Calculators</v>
      </c>
      <c r="H532" s="17">
        <v>535</v>
      </c>
      <c r="I532" s="17">
        <v>535</v>
      </c>
      <c r="J532" s="8">
        <v>0</v>
      </c>
      <c r="K532" s="8" t="str">
        <f t="shared" si="49"/>
        <v>No</v>
      </c>
      <c r="L532" s="9">
        <v>4.4000000000000004</v>
      </c>
      <c r="M532" s="9">
        <v>4</v>
      </c>
      <c r="N532" s="9">
        <f t="shared" si="53"/>
        <v>4.4000000000000004</v>
      </c>
      <c r="O532" s="4">
        <v>4426</v>
      </c>
      <c r="P532" s="4">
        <f t="shared" si="50"/>
        <v>16.04288189670693</v>
      </c>
      <c r="Q532" s="18">
        <f t="shared" si="51"/>
        <v>2367910</v>
      </c>
      <c r="R532" s="18">
        <f>Table2[[#This Row],[actual_price]]-Table2[[#This Row],[discounted_price]]</f>
        <v>0</v>
      </c>
      <c r="S532" s="15" t="str" cm="1">
        <f t="array" ref="S532">_xlfn.IFS(H532&lt;200,"&lt;₹200",H532&lt;=500,"₹200-₹500",H532&gt;500,"&gt;₹500")</f>
        <v>&gt;₹500</v>
      </c>
      <c r="T532" t="s">
        <v>7975</v>
      </c>
      <c r="U532" t="s">
        <v>7979</v>
      </c>
      <c r="V532" t="s">
        <v>7980</v>
      </c>
    </row>
    <row r="533" spans="1:22" x14ac:dyDescent="0.25">
      <c r="A533" t="s">
        <v>8550</v>
      </c>
      <c r="B533" t="s">
        <v>8551</v>
      </c>
      <c r="C533" t="s">
        <v>13156</v>
      </c>
      <c r="D533" t="s">
        <v>13250</v>
      </c>
      <c r="E533" t="s">
        <v>13251</v>
      </c>
      <c r="F533" t="s">
        <v>13252</v>
      </c>
      <c r="G533" t="str">
        <f t="shared" si="48"/>
        <v>ElectricHeaters</v>
      </c>
      <c r="H533" s="17">
        <v>1199</v>
      </c>
      <c r="I533" s="17">
        <v>1695</v>
      </c>
      <c r="J533" s="8">
        <v>0.28999999999999998</v>
      </c>
      <c r="K533" s="8" t="str">
        <f t="shared" si="49"/>
        <v>No</v>
      </c>
      <c r="L533" s="9">
        <v>3.6</v>
      </c>
      <c r="M533" s="9">
        <v>4</v>
      </c>
      <c r="N533" s="9">
        <f t="shared" si="53"/>
        <v>3.8899999999999992</v>
      </c>
      <c r="O533" s="4">
        <v>13300</v>
      </c>
      <c r="P533" s="4">
        <f t="shared" si="50"/>
        <v>16.041909901559428</v>
      </c>
      <c r="Q533" s="18">
        <f t="shared" si="51"/>
        <v>15946700</v>
      </c>
      <c r="R533" s="18">
        <f>Table2[[#This Row],[actual_price]]-Table2[[#This Row],[discounted_price]]</f>
        <v>496</v>
      </c>
      <c r="S533" s="15" t="str" cm="1">
        <f t="array" ref="S533">_xlfn.IFS(H533&lt;200,"&lt;₹200",H533&lt;=500,"₹200-₹500",H533&gt;500,"&gt;₹500")</f>
        <v>&gt;₹500</v>
      </c>
      <c r="T533" t="s">
        <v>8553</v>
      </c>
      <c r="U533" t="s">
        <v>8557</v>
      </c>
      <c r="V533" t="s">
        <v>8558</v>
      </c>
    </row>
    <row r="534" spans="1:22" x14ac:dyDescent="0.25">
      <c r="A534" t="s">
        <v>9355</v>
      </c>
      <c r="B534" t="s">
        <v>9356</v>
      </c>
      <c r="C534" t="s">
        <v>13156</v>
      </c>
      <c r="D534" t="s">
        <v>13250</v>
      </c>
      <c r="E534" t="s">
        <v>13263</v>
      </c>
      <c r="F534" t="s">
        <v>13264</v>
      </c>
      <c r="G534" t="str">
        <f t="shared" si="48"/>
        <v>InstantWaterHeaters</v>
      </c>
      <c r="H534" s="17">
        <v>3599</v>
      </c>
      <c r="I534" s="17">
        <v>7299</v>
      </c>
      <c r="J534" s="8">
        <v>0.51</v>
      </c>
      <c r="K534" s="8" t="str">
        <f t="shared" si="49"/>
        <v>Yes</v>
      </c>
      <c r="L534" s="9">
        <v>4</v>
      </c>
      <c r="M534" s="9">
        <v>4</v>
      </c>
      <c r="N534" s="9">
        <f t="shared" si="53"/>
        <v>3.9947368421052629</v>
      </c>
      <c r="O534" s="4">
        <v>10324</v>
      </c>
      <c r="P534" s="4">
        <f t="shared" si="50"/>
        <v>16.034434504154127</v>
      </c>
      <c r="Q534" s="18">
        <f t="shared" si="51"/>
        <v>37156076</v>
      </c>
      <c r="R534" s="18">
        <f>Table2[[#This Row],[actual_price]]-Table2[[#This Row],[discounted_price]]</f>
        <v>3700</v>
      </c>
      <c r="S534" s="15" t="str" cm="1">
        <f t="array" ref="S534">_xlfn.IFS(H534&lt;200,"&lt;₹200",H534&lt;=500,"₹200-₹500",H534&gt;500,"&gt;₹500")</f>
        <v>&gt;₹500</v>
      </c>
      <c r="T534" t="s">
        <v>9357</v>
      </c>
      <c r="U534" t="s">
        <v>9361</v>
      </c>
      <c r="V534" t="s">
        <v>9362</v>
      </c>
    </row>
    <row r="535" spans="1:22" x14ac:dyDescent="0.25">
      <c r="A535" t="s">
        <v>7649</v>
      </c>
      <c r="B535" t="s">
        <v>7650</v>
      </c>
      <c r="C535" t="s">
        <v>13084</v>
      </c>
      <c r="D535" t="s">
        <v>13085</v>
      </c>
      <c r="E535" t="s">
        <v>13195</v>
      </c>
      <c r="F535" t="s">
        <v>13195</v>
      </c>
      <c r="G535" t="str">
        <f t="shared" si="48"/>
        <v>USBHubs</v>
      </c>
      <c r="H535" s="17">
        <v>330</v>
      </c>
      <c r="I535" s="17">
        <v>499</v>
      </c>
      <c r="J535" s="8">
        <v>0.34</v>
      </c>
      <c r="K535" s="8" t="str">
        <f t="shared" si="49"/>
        <v>No</v>
      </c>
      <c r="L535" s="9">
        <v>3.7</v>
      </c>
      <c r="M535" s="9">
        <v>4</v>
      </c>
      <c r="N535" s="9">
        <f t="shared" si="53"/>
        <v>3.9400000000000004</v>
      </c>
      <c r="O535" s="4">
        <v>8566</v>
      </c>
      <c r="P535" s="4">
        <f t="shared" si="50"/>
        <v>15.495345341589337</v>
      </c>
      <c r="Q535" s="18">
        <f t="shared" si="51"/>
        <v>2826780</v>
      </c>
      <c r="R535" s="18">
        <f>Table2[[#This Row],[actual_price]]-Table2[[#This Row],[discounted_price]]</f>
        <v>169</v>
      </c>
      <c r="S535" s="15" t="str" cm="1">
        <f t="array" ref="S535">_xlfn.IFS(H535&lt;200,"&lt;₹200",H535&lt;=500,"₹200-₹500",H535&gt;500,"&gt;₹500")</f>
        <v>₹200-₹500</v>
      </c>
      <c r="T535" t="s">
        <v>7651</v>
      </c>
      <c r="U535" t="s">
        <v>7655</v>
      </c>
      <c r="V535" t="s">
        <v>7656</v>
      </c>
    </row>
    <row r="536" spans="1:22" x14ac:dyDescent="0.25">
      <c r="A536" t="s">
        <v>4531</v>
      </c>
      <c r="B536" t="s">
        <v>4532</v>
      </c>
      <c r="C536" t="s">
        <v>13075</v>
      </c>
      <c r="D536" t="s">
        <v>13113</v>
      </c>
      <c r="E536" t="s">
        <v>13114</v>
      </c>
      <c r="F536" t="s">
        <v>13131</v>
      </c>
      <c r="G536" t="str">
        <f t="shared" si="48"/>
        <v>Maintenance,Upkeep&amp;Repairs</v>
      </c>
      <c r="H536" s="17">
        <v>299</v>
      </c>
      <c r="I536" s="17">
        <v>599</v>
      </c>
      <c r="J536" s="8">
        <v>0.5</v>
      </c>
      <c r="K536" s="8" t="str">
        <f t="shared" si="49"/>
        <v>Yes</v>
      </c>
      <c r="L536" s="9">
        <v>4.3</v>
      </c>
      <c r="M536" s="9">
        <v>4</v>
      </c>
      <c r="N536" s="9">
        <f t="shared" si="53"/>
        <v>4.3666666666666663</v>
      </c>
      <c r="O536" s="4">
        <v>4674</v>
      </c>
      <c r="P536" s="4">
        <f t="shared" si="50"/>
        <v>16.024713053077274</v>
      </c>
      <c r="Q536" s="18">
        <f t="shared" si="51"/>
        <v>1397526</v>
      </c>
      <c r="R536" s="18">
        <f>Table2[[#This Row],[actual_price]]-Table2[[#This Row],[discounted_price]]</f>
        <v>300</v>
      </c>
      <c r="S536" s="15" t="str" cm="1">
        <f t="array" ref="S536">_xlfn.IFS(H536&lt;200,"&lt;₹200",H536&lt;=500,"₹200-₹500",H536&gt;500,"&gt;₹500")</f>
        <v>₹200-₹500</v>
      </c>
      <c r="T536" t="s">
        <v>4533</v>
      </c>
      <c r="U536" t="s">
        <v>4537</v>
      </c>
      <c r="V536" t="s">
        <v>4538</v>
      </c>
    </row>
    <row r="537" spans="1:22" x14ac:dyDescent="0.25">
      <c r="A537" t="s">
        <v>1908</v>
      </c>
      <c r="B537" t="s">
        <v>1909</v>
      </c>
      <c r="C537" t="s">
        <v>13075</v>
      </c>
      <c r="D537" t="s">
        <v>13091</v>
      </c>
      <c r="E537" t="s">
        <v>13093</v>
      </c>
      <c r="F537" t="s">
        <v>13094</v>
      </c>
      <c r="G537" t="str">
        <f t="shared" si="48"/>
        <v>SmartTelevisions</v>
      </c>
      <c r="H537" s="17">
        <v>42999</v>
      </c>
      <c r="I537" s="17">
        <v>59999</v>
      </c>
      <c r="J537" s="8">
        <v>0.28000000000000003</v>
      </c>
      <c r="K537" s="8" t="str">
        <f t="shared" si="49"/>
        <v>No</v>
      </c>
      <c r="L537" s="9">
        <v>4.0999999999999996</v>
      </c>
      <c r="M537" s="9">
        <v>4</v>
      </c>
      <c r="N537" s="9">
        <f t="shared" si="53"/>
        <v>4.1805555555555536</v>
      </c>
      <c r="O537" s="4">
        <v>6753</v>
      </c>
      <c r="P537" s="4">
        <f t="shared" si="50"/>
        <v>16.00969274925162</v>
      </c>
      <c r="Q537" s="18">
        <f t="shared" si="51"/>
        <v>290372247</v>
      </c>
      <c r="R537" s="18">
        <f>Table2[[#This Row],[actual_price]]-Table2[[#This Row],[discounted_price]]</f>
        <v>17000</v>
      </c>
      <c r="S537" s="15" t="str" cm="1">
        <f t="array" ref="S537">_xlfn.IFS(H537&lt;200,"&lt;₹200",H537&lt;=500,"₹200-₹500",H537&gt;500,"&gt;₹500")</f>
        <v>&gt;₹500</v>
      </c>
      <c r="T537" t="s">
        <v>1910</v>
      </c>
      <c r="U537" t="s">
        <v>1914</v>
      </c>
      <c r="V537" t="s">
        <v>1915</v>
      </c>
    </row>
    <row r="538" spans="1:22" x14ac:dyDescent="0.25">
      <c r="A538" t="s">
        <v>2304</v>
      </c>
      <c r="B538" t="s">
        <v>2305</v>
      </c>
      <c r="C538" t="s">
        <v>13084</v>
      </c>
      <c r="D538" t="s">
        <v>13085</v>
      </c>
      <c r="E538" t="s">
        <v>13086</v>
      </c>
      <c r="F538" t="s">
        <v>13087</v>
      </c>
      <c r="G538" t="str">
        <f t="shared" si="48"/>
        <v>Cables</v>
      </c>
      <c r="H538" s="17">
        <v>1299</v>
      </c>
      <c r="I538" s="17">
        <v>1999</v>
      </c>
      <c r="J538" s="8">
        <v>0.35</v>
      </c>
      <c r="K538" s="8" t="str">
        <f t="shared" si="49"/>
        <v>No</v>
      </c>
      <c r="L538" s="9">
        <v>4.4000000000000004</v>
      </c>
      <c r="M538" s="9">
        <v>4</v>
      </c>
      <c r="N538" s="9">
        <f t="shared" si="53"/>
        <v>4.1436363636363636</v>
      </c>
      <c r="O538" s="4">
        <v>7318</v>
      </c>
      <c r="P538" s="4">
        <f t="shared" si="50"/>
        <v>16.012882785042727</v>
      </c>
      <c r="Q538" s="18">
        <f t="shared" si="51"/>
        <v>9506082</v>
      </c>
      <c r="R538" s="18">
        <f>Table2[[#This Row],[actual_price]]-Table2[[#This Row],[discounted_price]]</f>
        <v>700</v>
      </c>
      <c r="S538" s="15" t="str" cm="1">
        <f t="array" ref="S538">_xlfn.IFS(H538&lt;200,"&lt;₹200",H538&lt;=500,"₹200-₹500",H538&gt;500,"&gt;₹500")</f>
        <v>&gt;₹500</v>
      </c>
      <c r="T538" t="s">
        <v>2306</v>
      </c>
      <c r="U538" t="s">
        <v>1740</v>
      </c>
      <c r="V538" t="s">
        <v>1741</v>
      </c>
    </row>
    <row r="539" spans="1:22" x14ac:dyDescent="0.25">
      <c r="A539" t="s">
        <v>2871</v>
      </c>
      <c r="B539" t="s">
        <v>2872</v>
      </c>
      <c r="C539" t="s">
        <v>13075</v>
      </c>
      <c r="D539" t="s">
        <v>13091</v>
      </c>
      <c r="E539" t="s">
        <v>13093</v>
      </c>
      <c r="F539" t="s">
        <v>13094</v>
      </c>
      <c r="G539" t="str">
        <f t="shared" si="48"/>
        <v>SmartTelevisions</v>
      </c>
      <c r="H539" s="17">
        <v>61999</v>
      </c>
      <c r="I539" s="17">
        <v>69999</v>
      </c>
      <c r="J539" s="8">
        <v>0.11</v>
      </c>
      <c r="K539" s="8" t="str">
        <f t="shared" si="49"/>
        <v>No</v>
      </c>
      <c r="L539" s="9">
        <v>4.0999999999999996</v>
      </c>
      <c r="M539" s="9">
        <v>4</v>
      </c>
      <c r="N539" s="9">
        <f t="shared" si="53"/>
        <v>4.1828571428571415</v>
      </c>
      <c r="O539" s="4">
        <v>6753</v>
      </c>
      <c r="P539" s="4">
        <f t="shared" si="50"/>
        <v>16.018506818349454</v>
      </c>
      <c r="Q539" s="18">
        <f t="shared" si="51"/>
        <v>418679247</v>
      </c>
      <c r="R539" s="18">
        <f>Table2[[#This Row],[actual_price]]-Table2[[#This Row],[discounted_price]]</f>
        <v>8000</v>
      </c>
      <c r="S539" s="15" t="str" cm="1">
        <f t="array" ref="S539">_xlfn.IFS(H539&lt;200,"&lt;₹200",H539&lt;=500,"₹200-₹500",H539&gt;500,"&gt;₹500")</f>
        <v>&gt;₹500</v>
      </c>
      <c r="T539" t="s">
        <v>2873</v>
      </c>
      <c r="U539" t="s">
        <v>1914</v>
      </c>
      <c r="V539" t="s">
        <v>1915</v>
      </c>
    </row>
    <row r="540" spans="1:22" x14ac:dyDescent="0.25">
      <c r="A540" t="s">
        <v>10346</v>
      </c>
      <c r="B540" t="s">
        <v>10347</v>
      </c>
      <c r="C540" t="s">
        <v>13156</v>
      </c>
      <c r="D540" t="s">
        <v>13268</v>
      </c>
      <c r="E540" t="s">
        <v>13269</v>
      </c>
      <c r="F540" t="s">
        <v>13270</v>
      </c>
      <c r="G540" t="str">
        <f t="shared" si="48"/>
        <v>LaundryBaskets</v>
      </c>
      <c r="H540" s="17">
        <v>199</v>
      </c>
      <c r="I540" s="17">
        <v>499</v>
      </c>
      <c r="J540" s="8">
        <v>0.6</v>
      </c>
      <c r="K540" s="8" t="str">
        <f t="shared" si="49"/>
        <v>Yes</v>
      </c>
      <c r="L540" s="9">
        <v>4</v>
      </c>
      <c r="M540" s="9">
        <v>4</v>
      </c>
      <c r="N540" s="9">
        <f t="shared" si="53"/>
        <v>3.9923076923076923</v>
      </c>
      <c r="O540" s="4">
        <v>10234</v>
      </c>
      <c r="P540" s="4">
        <f t="shared" si="50"/>
        <v>16.009504558401801</v>
      </c>
      <c r="Q540" s="18">
        <f t="shared" si="51"/>
        <v>2036566</v>
      </c>
      <c r="R540" s="18">
        <f>Table2[[#This Row],[actual_price]]-Table2[[#This Row],[discounted_price]]</f>
        <v>300</v>
      </c>
      <c r="S540" s="15" t="str" cm="1">
        <f t="array" ref="S540">_xlfn.IFS(H540&lt;200,"&lt;₹200",H540&lt;=500,"₹200-₹500",H540&gt;500,"&gt;₹500")</f>
        <v>&lt;₹200</v>
      </c>
      <c r="T540" t="s">
        <v>10348</v>
      </c>
      <c r="U540" t="s">
        <v>10352</v>
      </c>
      <c r="V540" t="s">
        <v>10353</v>
      </c>
    </row>
    <row r="541" spans="1:22" x14ac:dyDescent="0.25">
      <c r="A541" t="s">
        <v>1734</v>
      </c>
      <c r="B541" t="s">
        <v>1735</v>
      </c>
      <c r="C541" t="s">
        <v>13084</v>
      </c>
      <c r="D541" t="s">
        <v>13085</v>
      </c>
      <c r="E541" t="s">
        <v>13086</v>
      </c>
      <c r="F541" t="s">
        <v>13087</v>
      </c>
      <c r="G541" t="str">
        <f t="shared" si="48"/>
        <v>Cables</v>
      </c>
      <c r="H541" s="17">
        <v>999</v>
      </c>
      <c r="I541" s="17">
        <v>1699</v>
      </c>
      <c r="J541" s="8">
        <v>0.41</v>
      </c>
      <c r="K541" s="8" t="str">
        <f t="shared" si="49"/>
        <v>No</v>
      </c>
      <c r="L541" s="9">
        <v>4.4000000000000004</v>
      </c>
      <c r="M541" s="9">
        <v>4</v>
      </c>
      <c r="N541" s="9">
        <f t="shared" si="53"/>
        <v>4.1412844036697241</v>
      </c>
      <c r="O541" s="4">
        <v>7318</v>
      </c>
      <c r="P541" s="4">
        <f t="shared" si="50"/>
        <v>16.003793749240401</v>
      </c>
      <c r="Q541" s="18">
        <f t="shared" si="51"/>
        <v>7310682</v>
      </c>
      <c r="R541" s="18">
        <f>Table2[[#This Row],[actual_price]]-Table2[[#This Row],[discounted_price]]</f>
        <v>700</v>
      </c>
      <c r="S541" s="15" t="str" cm="1">
        <f t="array" ref="S541">_xlfn.IFS(H541&lt;200,"&lt;₹200",H541&lt;=500,"₹200-₹500",H541&gt;500,"&gt;₹500")</f>
        <v>&gt;₹500</v>
      </c>
      <c r="T541" t="s">
        <v>1736</v>
      </c>
      <c r="U541" t="s">
        <v>1740</v>
      </c>
      <c r="V541" t="s">
        <v>1741</v>
      </c>
    </row>
    <row r="542" spans="1:22" x14ac:dyDescent="0.25">
      <c r="A542" t="s">
        <v>857</v>
      </c>
      <c r="B542" t="s">
        <v>858</v>
      </c>
      <c r="C542" t="s">
        <v>13075</v>
      </c>
      <c r="D542" t="s">
        <v>13091</v>
      </c>
      <c r="E542" t="s">
        <v>13093</v>
      </c>
      <c r="F542" t="s">
        <v>13094</v>
      </c>
      <c r="G542" t="str">
        <f t="shared" si="48"/>
        <v>SmartTelevisions</v>
      </c>
      <c r="H542" s="17">
        <v>18990</v>
      </c>
      <c r="I542" s="17">
        <v>40990</v>
      </c>
      <c r="J542" s="8">
        <v>0.54</v>
      </c>
      <c r="K542" s="8" t="str">
        <f t="shared" si="49"/>
        <v>Yes</v>
      </c>
      <c r="L542" s="9">
        <v>4.2</v>
      </c>
      <c r="M542" s="9">
        <v>4</v>
      </c>
      <c r="N542" s="9">
        <f t="shared" si="53"/>
        <v>4.1852941176470564</v>
      </c>
      <c r="O542" s="4">
        <v>6659</v>
      </c>
      <c r="P542" s="4">
        <f t="shared" si="50"/>
        <v>16.002364200321573</v>
      </c>
      <c r="Q542" s="18">
        <f t="shared" si="51"/>
        <v>126454410</v>
      </c>
      <c r="R542" s="18">
        <f>Table2[[#This Row],[actual_price]]-Table2[[#This Row],[discounted_price]]</f>
        <v>22000</v>
      </c>
      <c r="S542" s="15" t="str" cm="1">
        <f t="array" ref="S542">_xlfn.IFS(H542&lt;200,"&lt;₹200",H542&lt;=500,"₹200-₹500",H542&gt;500,"&gt;₹500")</f>
        <v>&gt;₹500</v>
      </c>
      <c r="T542" t="s">
        <v>859</v>
      </c>
      <c r="U542" t="s">
        <v>863</v>
      </c>
      <c r="V542" t="s">
        <v>864</v>
      </c>
    </row>
    <row r="543" spans="1:22" x14ac:dyDescent="0.25">
      <c r="A543" t="s">
        <v>7503</v>
      </c>
      <c r="B543" t="s">
        <v>7504</v>
      </c>
      <c r="C543" t="s">
        <v>13075</v>
      </c>
      <c r="D543" t="s">
        <v>13098</v>
      </c>
      <c r="E543" t="s">
        <v>13108</v>
      </c>
      <c r="F543" t="s">
        <v>13181</v>
      </c>
      <c r="G543" t="str">
        <f t="shared" si="48"/>
        <v>BluetoothSpeakers</v>
      </c>
      <c r="H543" s="17">
        <v>899</v>
      </c>
      <c r="I543" s="17">
        <v>1199</v>
      </c>
      <c r="J543" s="8">
        <v>0.25</v>
      </c>
      <c r="K543" s="8" t="str">
        <f t="shared" si="49"/>
        <v>No</v>
      </c>
      <c r="L543" s="9">
        <v>3.8</v>
      </c>
      <c r="M543" s="9">
        <v>4</v>
      </c>
      <c r="N543" s="9">
        <f t="shared" si="53"/>
        <v>3.9666666666666668</v>
      </c>
      <c r="O543" s="4">
        <v>10751</v>
      </c>
      <c r="P543" s="4">
        <f t="shared" si="50"/>
        <v>15.991574047648674</v>
      </c>
      <c r="Q543" s="18">
        <f t="shared" si="51"/>
        <v>9665149</v>
      </c>
      <c r="R543" s="18">
        <f>Table2[[#This Row],[actual_price]]-Table2[[#This Row],[discounted_price]]</f>
        <v>300</v>
      </c>
      <c r="S543" s="15" t="str" cm="1">
        <f t="array" ref="S543">_xlfn.IFS(H543&lt;200,"&lt;₹200",H543&lt;=500,"₹200-₹500",H543&gt;500,"&gt;₹500")</f>
        <v>&gt;₹500</v>
      </c>
      <c r="T543" t="s">
        <v>7505</v>
      </c>
      <c r="U543" t="s">
        <v>7509</v>
      </c>
      <c r="V543" t="s">
        <v>7510</v>
      </c>
    </row>
    <row r="544" spans="1:22" x14ac:dyDescent="0.25">
      <c r="A544" t="s">
        <v>4481</v>
      </c>
      <c r="B544" t="s">
        <v>4482</v>
      </c>
      <c r="C544" t="s">
        <v>13075</v>
      </c>
      <c r="D544" t="s">
        <v>13113</v>
      </c>
      <c r="E544" t="s">
        <v>13117</v>
      </c>
      <c r="F544" t="s">
        <v>13118</v>
      </c>
      <c r="G544" t="str">
        <f t="shared" si="48"/>
        <v>Smartphones</v>
      </c>
      <c r="H544" s="17">
        <v>23999</v>
      </c>
      <c r="I544" s="17">
        <v>32999</v>
      </c>
      <c r="J544" s="8">
        <v>0.27</v>
      </c>
      <c r="K544" s="8" t="str">
        <f t="shared" si="49"/>
        <v>No</v>
      </c>
      <c r="L544" s="9">
        <v>3.9</v>
      </c>
      <c r="M544" s="9">
        <v>4</v>
      </c>
      <c r="N544" s="9">
        <f t="shared" si="53"/>
        <v>4.05</v>
      </c>
      <c r="O544" s="4">
        <v>8866</v>
      </c>
      <c r="P544" s="4">
        <f t="shared" si="50"/>
        <v>15.988495669282189</v>
      </c>
      <c r="Q544" s="18">
        <f t="shared" si="51"/>
        <v>212775134</v>
      </c>
      <c r="R544" s="18">
        <f>Table2[[#This Row],[actual_price]]-Table2[[#This Row],[discounted_price]]</f>
        <v>9000</v>
      </c>
      <c r="S544" s="15" t="str" cm="1">
        <f t="array" ref="S544">_xlfn.IFS(H544&lt;200,"&lt;₹200",H544&lt;=500,"₹200-₹500",H544&gt;500,"&gt;₹500")</f>
        <v>&gt;₹500</v>
      </c>
      <c r="T544" t="s">
        <v>4483</v>
      </c>
      <c r="U544" t="s">
        <v>4487</v>
      </c>
      <c r="V544" t="s">
        <v>4488</v>
      </c>
    </row>
    <row r="545" spans="1:22" x14ac:dyDescent="0.25">
      <c r="A545" t="s">
        <v>4949</v>
      </c>
      <c r="B545" t="s">
        <v>4950</v>
      </c>
      <c r="C545" t="s">
        <v>13084</v>
      </c>
      <c r="D545" t="s">
        <v>13085</v>
      </c>
      <c r="E545" t="s">
        <v>13086</v>
      </c>
      <c r="F545" t="s">
        <v>13129</v>
      </c>
      <c r="G545" t="str">
        <f t="shared" si="48"/>
        <v>CableConnectionProtectors</v>
      </c>
      <c r="H545" s="17">
        <v>99</v>
      </c>
      <c r="I545" s="17">
        <v>999</v>
      </c>
      <c r="J545" s="8">
        <v>0.9</v>
      </c>
      <c r="K545" s="8" t="str">
        <f t="shared" si="49"/>
        <v>Yes</v>
      </c>
      <c r="L545" s="9">
        <v>4.0999999999999996</v>
      </c>
      <c r="M545" s="9">
        <v>4</v>
      </c>
      <c r="N545" s="9">
        <f t="shared" si="53"/>
        <v>4.05</v>
      </c>
      <c r="O545" s="4">
        <v>8751</v>
      </c>
      <c r="P545" s="4">
        <f t="shared" si="50"/>
        <v>15.965534601406889</v>
      </c>
      <c r="Q545" s="18">
        <f t="shared" si="51"/>
        <v>866349</v>
      </c>
      <c r="R545" s="18">
        <f>Table2[[#This Row],[actual_price]]-Table2[[#This Row],[discounted_price]]</f>
        <v>900</v>
      </c>
      <c r="S545" s="15" t="str" cm="1">
        <f t="array" ref="S545">_xlfn.IFS(H545&lt;200,"&lt;₹200",H545&lt;=500,"₹200-₹500",H545&gt;500,"&gt;₹500")</f>
        <v>&lt;₹200</v>
      </c>
      <c r="T545" t="s">
        <v>4612</v>
      </c>
      <c r="U545" t="s">
        <v>4954</v>
      </c>
      <c r="V545" t="s">
        <v>4955</v>
      </c>
    </row>
    <row r="546" spans="1:22" x14ac:dyDescent="0.25">
      <c r="A546" t="s">
        <v>12683</v>
      </c>
      <c r="B546" t="s">
        <v>12684</v>
      </c>
      <c r="C546" t="s">
        <v>13156</v>
      </c>
      <c r="D546" t="s">
        <v>13250</v>
      </c>
      <c r="E546" t="s">
        <v>13277</v>
      </c>
      <c r="F546" t="s">
        <v>13285</v>
      </c>
      <c r="G546" t="str">
        <f t="shared" si="48"/>
        <v>ExhaustFans</v>
      </c>
      <c r="H546" s="17">
        <v>1999</v>
      </c>
      <c r="I546" s="17">
        <v>2360</v>
      </c>
      <c r="J546" s="8">
        <v>0.15</v>
      </c>
      <c r="K546" s="8" t="str">
        <f t="shared" si="49"/>
        <v>No</v>
      </c>
      <c r="L546" s="9">
        <v>4.2</v>
      </c>
      <c r="M546" s="9">
        <v>4</v>
      </c>
      <c r="N546" s="9">
        <f>AVERAGEIF(F546:F1896,F546,L546:L1896)</f>
        <v>4.0999999999999996</v>
      </c>
      <c r="O546" s="4">
        <v>7801</v>
      </c>
      <c r="P546" s="4">
        <f t="shared" si="50"/>
        <v>15.958044378500666</v>
      </c>
      <c r="Q546" s="18">
        <f t="shared" si="51"/>
        <v>15594199</v>
      </c>
      <c r="R546" s="18">
        <f>Table2[[#This Row],[actual_price]]-Table2[[#This Row],[discounted_price]]</f>
        <v>361</v>
      </c>
      <c r="S546" s="15" t="str" cm="1">
        <f t="array" ref="S546">_xlfn.IFS(H546&lt;200,"&lt;₹200",H546&lt;=500,"₹200-₹500",H546&gt;500,"&gt;₹500")</f>
        <v>&gt;₹500</v>
      </c>
      <c r="T546" t="s">
        <v>12685</v>
      </c>
      <c r="U546" t="s">
        <v>12689</v>
      </c>
      <c r="V546" t="s">
        <v>12690</v>
      </c>
    </row>
    <row r="547" spans="1:22" x14ac:dyDescent="0.25">
      <c r="A547" t="s">
        <v>4403</v>
      </c>
      <c r="B547" t="s">
        <v>4404</v>
      </c>
      <c r="C547" t="s">
        <v>13075</v>
      </c>
      <c r="D547" t="s">
        <v>13113</v>
      </c>
      <c r="E547" t="s">
        <v>13117</v>
      </c>
      <c r="F547" t="s">
        <v>13121</v>
      </c>
      <c r="G547" t="str">
        <f t="shared" si="48"/>
        <v>BasicMobiles</v>
      </c>
      <c r="H547" s="17">
        <v>2599</v>
      </c>
      <c r="I547" s="17">
        <v>2999</v>
      </c>
      <c r="J547" s="8">
        <v>0.13</v>
      </c>
      <c r="K547" s="8" t="str">
        <f t="shared" si="49"/>
        <v>No</v>
      </c>
      <c r="L547" s="9">
        <v>3.9</v>
      </c>
      <c r="M547" s="9">
        <v>4</v>
      </c>
      <c r="N547" s="9">
        <f t="shared" ref="N547:N565" si="54">AVERAGEIF(F547:F1896,F547,L547:L1896)</f>
        <v>3.84</v>
      </c>
      <c r="O547" s="4">
        <v>14266</v>
      </c>
      <c r="P547" s="4">
        <f t="shared" si="50"/>
        <v>15.952637419170452</v>
      </c>
      <c r="Q547" s="18">
        <f t="shared" si="51"/>
        <v>37077334</v>
      </c>
      <c r="R547" s="18">
        <f>Table2[[#This Row],[actual_price]]-Table2[[#This Row],[discounted_price]]</f>
        <v>400</v>
      </c>
      <c r="S547" s="15" t="str" cm="1">
        <f t="array" ref="S547">_xlfn.IFS(H547&lt;200,"&lt;₹200",H547&lt;=500,"₹200-₹500",H547&gt;500,"&gt;₹500")</f>
        <v>&gt;₹500</v>
      </c>
      <c r="T547" t="s">
        <v>4405</v>
      </c>
      <c r="U547" t="s">
        <v>4409</v>
      </c>
      <c r="V547" t="s">
        <v>4410</v>
      </c>
    </row>
    <row r="548" spans="1:22" x14ac:dyDescent="0.25">
      <c r="A548" t="s">
        <v>6906</v>
      </c>
      <c r="B548" t="s">
        <v>6907</v>
      </c>
      <c r="C548" t="s">
        <v>13084</v>
      </c>
      <c r="D548" t="s">
        <v>13085</v>
      </c>
      <c r="E548" t="s">
        <v>13136</v>
      </c>
      <c r="F548" t="s">
        <v>13215</v>
      </c>
      <c r="G548" t="str">
        <f t="shared" si="48"/>
        <v>LaptopChargers&amp;PowerSupplies</v>
      </c>
      <c r="H548" s="17">
        <v>179</v>
      </c>
      <c r="I548" s="17">
        <v>499</v>
      </c>
      <c r="J548" s="8">
        <v>0.64</v>
      </c>
      <c r="K548" s="8" t="str">
        <f t="shared" si="49"/>
        <v>Yes</v>
      </c>
      <c r="L548" s="9">
        <v>4.0999999999999996</v>
      </c>
      <c r="M548" s="9">
        <v>4</v>
      </c>
      <c r="N548" s="9">
        <f t="shared" si="54"/>
        <v>3.9799999999999995</v>
      </c>
      <c r="O548" s="4">
        <v>10174</v>
      </c>
      <c r="P548" s="4">
        <f t="shared" si="50"/>
        <v>15.949986983231085</v>
      </c>
      <c r="Q548" s="18">
        <f t="shared" si="51"/>
        <v>1821146</v>
      </c>
      <c r="R548" s="18">
        <f>Table2[[#This Row],[actual_price]]-Table2[[#This Row],[discounted_price]]</f>
        <v>320</v>
      </c>
      <c r="S548" s="15" t="str" cm="1">
        <f t="array" ref="S548">_xlfn.IFS(H548&lt;200,"&lt;₹200",H548&lt;=500,"₹200-₹500",H548&gt;500,"&gt;₹500")</f>
        <v>&lt;₹200</v>
      </c>
      <c r="T548" t="s">
        <v>6909</v>
      </c>
      <c r="U548" t="s">
        <v>6913</v>
      </c>
      <c r="V548" t="s">
        <v>6914</v>
      </c>
    </row>
    <row r="549" spans="1:22" x14ac:dyDescent="0.25">
      <c r="A549" t="s">
        <v>4491</v>
      </c>
      <c r="B549" t="s">
        <v>4492</v>
      </c>
      <c r="C549" t="s">
        <v>13075</v>
      </c>
      <c r="D549" t="s">
        <v>13113</v>
      </c>
      <c r="E549" t="s">
        <v>13117</v>
      </c>
      <c r="F549" t="s">
        <v>13118</v>
      </c>
      <c r="G549" t="str">
        <f t="shared" si="48"/>
        <v>Smartphones</v>
      </c>
      <c r="H549" s="17">
        <v>29990</v>
      </c>
      <c r="I549" s="17">
        <v>39990</v>
      </c>
      <c r="J549" s="8">
        <v>0.25</v>
      </c>
      <c r="K549" s="8" t="str">
        <f t="shared" si="49"/>
        <v>No</v>
      </c>
      <c r="L549" s="9">
        <v>4.3</v>
      </c>
      <c r="M549" s="9">
        <v>4</v>
      </c>
      <c r="N549" s="9">
        <f t="shared" si="54"/>
        <v>4.0599999999999996</v>
      </c>
      <c r="O549" s="4">
        <v>8399</v>
      </c>
      <c r="P549" s="4">
        <f t="shared" si="50"/>
        <v>15.932573901411237</v>
      </c>
      <c r="Q549" s="18">
        <f t="shared" si="51"/>
        <v>251886010</v>
      </c>
      <c r="R549" s="18">
        <f>Table2[[#This Row],[actual_price]]-Table2[[#This Row],[discounted_price]]</f>
        <v>10000</v>
      </c>
      <c r="S549" s="15" t="str" cm="1">
        <f t="array" ref="S549">_xlfn.IFS(H549&lt;200,"&lt;₹200",H549&lt;=500,"₹200-₹500",H549&gt;500,"&gt;₹500")</f>
        <v>&gt;₹500</v>
      </c>
      <c r="T549" t="s">
        <v>4493</v>
      </c>
      <c r="U549" t="s">
        <v>4497</v>
      </c>
      <c r="V549" t="s">
        <v>4498</v>
      </c>
    </row>
    <row r="550" spans="1:22" x14ac:dyDescent="0.25">
      <c r="A550" t="s">
        <v>556</v>
      </c>
      <c r="B550" t="s">
        <v>557</v>
      </c>
      <c r="C550" t="s">
        <v>13084</v>
      </c>
      <c r="D550" t="s">
        <v>13085</v>
      </c>
      <c r="E550" t="s">
        <v>13086</v>
      </c>
      <c r="F550" t="s">
        <v>13087</v>
      </c>
      <c r="G550" t="str">
        <f t="shared" si="48"/>
        <v>Cables</v>
      </c>
      <c r="H550" s="17">
        <v>154</v>
      </c>
      <c r="I550" s="17">
        <v>349</v>
      </c>
      <c r="J550" s="8">
        <v>0.56000000000000005</v>
      </c>
      <c r="K550" s="8" t="str">
        <f t="shared" si="49"/>
        <v>Yes</v>
      </c>
      <c r="L550" s="9">
        <v>4.3</v>
      </c>
      <c r="M550" s="9">
        <v>4</v>
      </c>
      <c r="N550" s="9">
        <f t="shared" si="54"/>
        <v>4.1388888888888884</v>
      </c>
      <c r="O550" s="4">
        <v>7064</v>
      </c>
      <c r="P550" s="4">
        <f t="shared" si="50"/>
        <v>15.931047576708389</v>
      </c>
      <c r="Q550" s="18">
        <f t="shared" si="51"/>
        <v>1087856</v>
      </c>
      <c r="R550" s="18">
        <f>Table2[[#This Row],[actual_price]]-Table2[[#This Row],[discounted_price]]</f>
        <v>195</v>
      </c>
      <c r="S550" s="15" t="str" cm="1">
        <f t="array" ref="S550">_xlfn.IFS(H550&lt;200,"&lt;₹200",H550&lt;=500,"₹200-₹500",H550&gt;500,"&gt;₹500")</f>
        <v>&lt;₹200</v>
      </c>
      <c r="T550" t="s">
        <v>558</v>
      </c>
      <c r="U550" t="s">
        <v>562</v>
      </c>
      <c r="V550" t="s">
        <v>563</v>
      </c>
    </row>
    <row r="551" spans="1:22" x14ac:dyDescent="0.25">
      <c r="A551" t="s">
        <v>7111</v>
      </c>
      <c r="B551" t="s">
        <v>7112</v>
      </c>
      <c r="C551" t="s">
        <v>13156</v>
      </c>
      <c r="D551" t="s">
        <v>13157</v>
      </c>
      <c r="E551" t="s">
        <v>13219</v>
      </c>
      <c r="F551" t="s">
        <v>13220</v>
      </c>
      <c r="G551" t="str">
        <f t="shared" si="48"/>
        <v>DrawingMedia</v>
      </c>
      <c r="H551" s="17">
        <v>99</v>
      </c>
      <c r="I551" s="17">
        <v>99</v>
      </c>
      <c r="J551" s="8">
        <v>0</v>
      </c>
      <c r="K551" s="8" t="str">
        <f t="shared" si="49"/>
        <v>No</v>
      </c>
      <c r="L551" s="9">
        <v>4.3</v>
      </c>
      <c r="M551" s="9">
        <v>4</v>
      </c>
      <c r="N551" s="9">
        <f t="shared" si="54"/>
        <v>4.3</v>
      </c>
      <c r="O551" s="4">
        <v>5036</v>
      </c>
      <c r="P551" s="4">
        <f t="shared" si="50"/>
        <v>15.919339388688158</v>
      </c>
      <c r="Q551" s="18">
        <f t="shared" si="51"/>
        <v>498564</v>
      </c>
      <c r="R551" s="18">
        <f>Table2[[#This Row],[actual_price]]-Table2[[#This Row],[discounted_price]]</f>
        <v>0</v>
      </c>
      <c r="S551" s="15" t="str" cm="1">
        <f t="array" ref="S551">_xlfn.IFS(H551&lt;200,"&lt;₹200",H551&lt;=500,"₹200-₹500",H551&gt;500,"&gt;₹500")</f>
        <v>&lt;₹200</v>
      </c>
      <c r="T551" t="s">
        <v>7114</v>
      </c>
      <c r="U551" t="s">
        <v>7118</v>
      </c>
      <c r="V551" t="s">
        <v>7119</v>
      </c>
    </row>
    <row r="552" spans="1:22" x14ac:dyDescent="0.25">
      <c r="A552" t="s">
        <v>8163</v>
      </c>
      <c r="B552" t="s">
        <v>8164</v>
      </c>
      <c r="C552" t="s">
        <v>13084</v>
      </c>
      <c r="D552" t="s">
        <v>13240</v>
      </c>
      <c r="E552" t="s">
        <v>13240</v>
      </c>
      <c r="F552" t="s">
        <v>13240</v>
      </c>
      <c r="G552" t="str">
        <f t="shared" si="48"/>
        <v>Tablets</v>
      </c>
      <c r="H552" s="17">
        <v>26999</v>
      </c>
      <c r="I552" s="17">
        <v>37999</v>
      </c>
      <c r="J552" s="8">
        <v>0.28999999999999998</v>
      </c>
      <c r="K552" s="8" t="str">
        <f t="shared" si="49"/>
        <v>No</v>
      </c>
      <c r="L552" s="9">
        <v>4.5999999999999996</v>
      </c>
      <c r="M552" s="9">
        <v>5</v>
      </c>
      <c r="N552" s="9">
        <f t="shared" si="54"/>
        <v>4.5999999999999996</v>
      </c>
      <c r="O552" s="4">
        <v>2886</v>
      </c>
      <c r="P552" s="4">
        <f t="shared" si="50"/>
        <v>15.918055205851314</v>
      </c>
      <c r="Q552" s="18">
        <f t="shared" si="51"/>
        <v>77919114</v>
      </c>
      <c r="R552" s="18">
        <f>Table2[[#This Row],[actual_price]]-Table2[[#This Row],[discounted_price]]</f>
        <v>11000</v>
      </c>
      <c r="S552" s="15" t="str" cm="1">
        <f t="array" ref="S552">_xlfn.IFS(H552&lt;200,"&lt;₹200",H552&lt;=500,"₹200-₹500",H552&gt;500,"&gt;₹500")</f>
        <v>&gt;₹500</v>
      </c>
      <c r="T552" t="s">
        <v>8166</v>
      </c>
      <c r="U552" t="s">
        <v>8170</v>
      </c>
      <c r="V552" t="s">
        <v>8171</v>
      </c>
    </row>
    <row r="553" spans="1:22" x14ac:dyDescent="0.25">
      <c r="A553" t="s">
        <v>2397</v>
      </c>
      <c r="B553" t="s">
        <v>2398</v>
      </c>
      <c r="C553" t="s">
        <v>13075</v>
      </c>
      <c r="D553" t="s">
        <v>13091</v>
      </c>
      <c r="E553" t="s">
        <v>13093</v>
      </c>
      <c r="F553" t="s">
        <v>13094</v>
      </c>
      <c r="G553" t="str">
        <f t="shared" si="48"/>
        <v>SmartTelevisions</v>
      </c>
      <c r="H553" s="17">
        <v>8999</v>
      </c>
      <c r="I553" s="17">
        <v>18999</v>
      </c>
      <c r="J553" s="8">
        <v>0.53</v>
      </c>
      <c r="K553" s="8" t="str">
        <f t="shared" si="49"/>
        <v>Yes</v>
      </c>
      <c r="L553" s="9">
        <v>4</v>
      </c>
      <c r="M553" s="9">
        <v>4</v>
      </c>
      <c r="N553" s="9">
        <f t="shared" si="54"/>
        <v>4.1848484848484837</v>
      </c>
      <c r="O553" s="4">
        <v>6347</v>
      </c>
      <c r="P553" s="4">
        <f t="shared" si="50"/>
        <v>15.913459345067759</v>
      </c>
      <c r="Q553" s="18">
        <f t="shared" si="51"/>
        <v>57116653</v>
      </c>
      <c r="R553" s="18">
        <f>Table2[[#This Row],[actual_price]]-Table2[[#This Row],[discounted_price]]</f>
        <v>10000</v>
      </c>
      <c r="S553" s="15" t="str" cm="1">
        <f t="array" ref="S553">_xlfn.IFS(H553&lt;200,"&lt;₹200",H553&lt;=500,"₹200-₹500",H553&gt;500,"&gt;₹500")</f>
        <v>&gt;₹500</v>
      </c>
      <c r="T553" t="s">
        <v>2399</v>
      </c>
      <c r="U553" t="s">
        <v>2403</v>
      </c>
      <c r="V553" t="s">
        <v>2404</v>
      </c>
    </row>
    <row r="554" spans="1:22" x14ac:dyDescent="0.25">
      <c r="A554" t="s">
        <v>3564</v>
      </c>
      <c r="B554" t="s">
        <v>3565</v>
      </c>
      <c r="C554" t="s">
        <v>13075</v>
      </c>
      <c r="D554" t="s">
        <v>13113</v>
      </c>
      <c r="E554" t="s">
        <v>13114</v>
      </c>
      <c r="F554" t="s">
        <v>13115</v>
      </c>
      <c r="G554" t="str">
        <f t="shared" si="48"/>
        <v>Chargers</v>
      </c>
      <c r="H554" s="17">
        <v>999</v>
      </c>
      <c r="I554" s="17">
        <v>1599</v>
      </c>
      <c r="J554" s="8">
        <v>0.38</v>
      </c>
      <c r="K554" s="8" t="str">
        <f t="shared" si="49"/>
        <v>No</v>
      </c>
      <c r="L554" s="9">
        <v>4</v>
      </c>
      <c r="M554" s="9">
        <v>4</v>
      </c>
      <c r="N554" s="9">
        <f t="shared" si="54"/>
        <v>4.1230769230769226</v>
      </c>
      <c r="O554" s="4">
        <v>7222</v>
      </c>
      <c r="P554" s="4">
        <f t="shared" si="50"/>
        <v>15.909789550500893</v>
      </c>
      <c r="Q554" s="18">
        <f t="shared" si="51"/>
        <v>7214778</v>
      </c>
      <c r="R554" s="18">
        <f>Table2[[#This Row],[actual_price]]-Table2[[#This Row],[discounted_price]]</f>
        <v>600</v>
      </c>
      <c r="S554" s="15" t="str" cm="1">
        <f t="array" ref="S554">_xlfn.IFS(H554&lt;200,"&lt;₹200",H554&lt;=500,"₹200-₹500",H554&gt;500,"&gt;₹500")</f>
        <v>&gt;₹500</v>
      </c>
      <c r="T554" t="s">
        <v>3566</v>
      </c>
      <c r="U554" t="s">
        <v>3570</v>
      </c>
      <c r="V554" t="s">
        <v>3571</v>
      </c>
    </row>
    <row r="555" spans="1:22" x14ac:dyDescent="0.25">
      <c r="A555" t="s">
        <v>7284</v>
      </c>
      <c r="B555" t="s">
        <v>7285</v>
      </c>
      <c r="C555" t="s">
        <v>13084</v>
      </c>
      <c r="D555" t="s">
        <v>13168</v>
      </c>
      <c r="E555" t="s">
        <v>13222</v>
      </c>
      <c r="F555" t="s">
        <v>13222</v>
      </c>
      <c r="G555" t="str">
        <f t="shared" si="48"/>
        <v>Printers</v>
      </c>
      <c r="H555" s="17">
        <v>3999</v>
      </c>
      <c r="I555" s="17">
        <v>4332.96</v>
      </c>
      <c r="J555" s="8">
        <v>0.08</v>
      </c>
      <c r="K555" s="8" t="str">
        <f t="shared" si="49"/>
        <v>No</v>
      </c>
      <c r="L555" s="9">
        <v>3.5</v>
      </c>
      <c r="M555" s="9">
        <v>4</v>
      </c>
      <c r="N555" s="9">
        <f t="shared" si="54"/>
        <v>3.6666666666666665</v>
      </c>
      <c r="O555" s="4">
        <v>21762</v>
      </c>
      <c r="P555" s="4">
        <f t="shared" si="50"/>
        <v>15.904968794210646</v>
      </c>
      <c r="Q555" s="18">
        <f t="shared" si="51"/>
        <v>87026238</v>
      </c>
      <c r="R555" s="18">
        <f>Table2[[#This Row],[actual_price]]-Table2[[#This Row],[discounted_price]]</f>
        <v>333.96000000000004</v>
      </c>
      <c r="S555" s="15" t="str" cm="1">
        <f t="array" ref="S555">_xlfn.IFS(H555&lt;200,"&lt;₹200",H555&lt;=500,"₹200-₹500",H555&gt;500,"&gt;₹500")</f>
        <v>&gt;₹500</v>
      </c>
      <c r="T555" t="s">
        <v>7287</v>
      </c>
      <c r="U555" t="s">
        <v>7291</v>
      </c>
      <c r="V555" t="s">
        <v>7292</v>
      </c>
    </row>
    <row r="556" spans="1:22" x14ac:dyDescent="0.25">
      <c r="A556" t="s">
        <v>10285</v>
      </c>
      <c r="B556" t="s">
        <v>10286</v>
      </c>
      <c r="C556" t="s">
        <v>13156</v>
      </c>
      <c r="D556" t="s">
        <v>13247</v>
      </c>
      <c r="E556" t="s">
        <v>13248</v>
      </c>
      <c r="F556" t="s">
        <v>13271</v>
      </c>
      <c r="G556" t="str">
        <f t="shared" si="48"/>
        <v>JuicerMixerGrinders</v>
      </c>
      <c r="H556" s="17">
        <v>3299</v>
      </c>
      <c r="I556" s="17">
        <v>6500</v>
      </c>
      <c r="J556" s="8">
        <v>0.49</v>
      </c>
      <c r="K556" s="8" t="str">
        <f t="shared" si="49"/>
        <v>No</v>
      </c>
      <c r="L556" s="9">
        <v>3.7</v>
      </c>
      <c r="M556" s="9">
        <v>4</v>
      </c>
      <c r="N556" s="9">
        <f t="shared" si="54"/>
        <v>3.9249999999999994</v>
      </c>
      <c r="O556" s="4">
        <v>11217</v>
      </c>
      <c r="P556" s="4">
        <f t="shared" si="50"/>
        <v>15.895918085018476</v>
      </c>
      <c r="Q556" s="18">
        <f t="shared" si="51"/>
        <v>37004883</v>
      </c>
      <c r="R556" s="18">
        <f>Table2[[#This Row],[actual_price]]-Table2[[#This Row],[discounted_price]]</f>
        <v>3201</v>
      </c>
      <c r="S556" s="15" t="str" cm="1">
        <f t="array" ref="S556">_xlfn.IFS(H556&lt;200,"&lt;₹200",H556&lt;=500,"₹200-₹500",H556&gt;500,"&gt;₹500")</f>
        <v>&gt;₹500</v>
      </c>
      <c r="T556" t="s">
        <v>10287</v>
      </c>
      <c r="U556" t="s">
        <v>10291</v>
      </c>
      <c r="V556" t="s">
        <v>10292</v>
      </c>
    </row>
    <row r="557" spans="1:22" x14ac:dyDescent="0.25">
      <c r="A557" t="s">
        <v>1292</v>
      </c>
      <c r="B557" t="s">
        <v>1293</v>
      </c>
      <c r="C557" t="s">
        <v>13075</v>
      </c>
      <c r="D557" t="s">
        <v>13091</v>
      </c>
      <c r="E557" t="s">
        <v>13093</v>
      </c>
      <c r="F557" t="s">
        <v>13094</v>
      </c>
      <c r="G557" t="str">
        <f t="shared" si="48"/>
        <v>SmartTelevisions</v>
      </c>
      <c r="H557" s="17">
        <v>9999</v>
      </c>
      <c r="I557" s="17">
        <v>12999</v>
      </c>
      <c r="J557" s="8">
        <v>0.23</v>
      </c>
      <c r="K557" s="8" t="str">
        <f t="shared" si="49"/>
        <v>No</v>
      </c>
      <c r="L557" s="9">
        <v>4.2</v>
      </c>
      <c r="M557" s="9">
        <v>4</v>
      </c>
      <c r="N557" s="9">
        <f t="shared" si="54"/>
        <v>4.1906249999999989</v>
      </c>
      <c r="O557" s="4">
        <v>6088</v>
      </c>
      <c r="P557" s="4">
        <f t="shared" si="50"/>
        <v>15.859612972522228</v>
      </c>
      <c r="Q557" s="18">
        <f t="shared" si="51"/>
        <v>60873912</v>
      </c>
      <c r="R557" s="18">
        <f>Table2[[#This Row],[actual_price]]-Table2[[#This Row],[discounted_price]]</f>
        <v>3000</v>
      </c>
      <c r="S557" s="15" t="str" cm="1">
        <f t="array" ref="S557">_xlfn.IFS(H557&lt;200,"&lt;₹200",H557&lt;=500,"₹200-₹500",H557&gt;500,"&gt;₹500")</f>
        <v>&gt;₹500</v>
      </c>
      <c r="T557" t="s">
        <v>1294</v>
      </c>
      <c r="U557" t="s">
        <v>1298</v>
      </c>
      <c r="V557" t="s">
        <v>1299</v>
      </c>
    </row>
    <row r="558" spans="1:22" x14ac:dyDescent="0.25">
      <c r="A558" t="s">
        <v>8418</v>
      </c>
      <c r="B558" t="s">
        <v>8419</v>
      </c>
      <c r="C558" t="s">
        <v>13084</v>
      </c>
      <c r="D558" t="s">
        <v>13085</v>
      </c>
      <c r="E558" t="s">
        <v>13243</v>
      </c>
      <c r="F558" t="s">
        <v>13244</v>
      </c>
      <c r="G558" t="str">
        <f t="shared" si="48"/>
        <v>Caddies</v>
      </c>
      <c r="H558" s="17">
        <v>199</v>
      </c>
      <c r="I558" s="17">
        <v>799</v>
      </c>
      <c r="J558" s="8">
        <v>0.75</v>
      </c>
      <c r="K558" s="8" t="str">
        <f t="shared" si="49"/>
        <v>Yes</v>
      </c>
      <c r="L558" s="9">
        <v>4.0999999999999996</v>
      </c>
      <c r="M558" s="9">
        <v>4</v>
      </c>
      <c r="N558" s="9">
        <f t="shared" si="54"/>
        <v>4.0999999999999996</v>
      </c>
      <c r="O558" s="4">
        <v>7333</v>
      </c>
      <c r="P558" s="4">
        <f t="shared" si="50"/>
        <v>15.847897713060792</v>
      </c>
      <c r="Q558" s="18">
        <f t="shared" si="51"/>
        <v>1459267</v>
      </c>
      <c r="R558" s="18">
        <f>Table2[[#This Row],[actual_price]]-Table2[[#This Row],[discounted_price]]</f>
        <v>600</v>
      </c>
      <c r="S558" s="15" t="str" cm="1">
        <f t="array" ref="S558">_xlfn.IFS(H558&lt;200,"&lt;₹200",H558&lt;=500,"₹200-₹500",H558&gt;500,"&gt;₹500")</f>
        <v>&lt;₹200</v>
      </c>
      <c r="T558" t="s">
        <v>8421</v>
      </c>
      <c r="U558" t="s">
        <v>8425</v>
      </c>
      <c r="V558" t="s">
        <v>8426</v>
      </c>
    </row>
    <row r="559" spans="1:22" x14ac:dyDescent="0.25">
      <c r="A559" t="s">
        <v>1616</v>
      </c>
      <c r="B559" t="s">
        <v>1617</v>
      </c>
      <c r="C559" t="s">
        <v>13084</v>
      </c>
      <c r="D559" t="s">
        <v>13085</v>
      </c>
      <c r="E559" t="s">
        <v>13086</v>
      </c>
      <c r="F559" t="s">
        <v>13087</v>
      </c>
      <c r="G559" t="str">
        <f t="shared" si="48"/>
        <v>Cables</v>
      </c>
      <c r="H559" s="17">
        <v>849</v>
      </c>
      <c r="I559" s="17">
        <v>999</v>
      </c>
      <c r="J559" s="8">
        <v>0.15</v>
      </c>
      <c r="K559" s="8" t="str">
        <f t="shared" si="49"/>
        <v>No</v>
      </c>
      <c r="L559" s="9">
        <v>4.0999999999999996</v>
      </c>
      <c r="M559" s="9">
        <v>4</v>
      </c>
      <c r="N559" s="9">
        <f t="shared" si="54"/>
        <v>4.1373831775700927</v>
      </c>
      <c r="O559" s="4">
        <v>6736</v>
      </c>
      <c r="P559" s="4">
        <f t="shared" si="50"/>
        <v>15.839833088906826</v>
      </c>
      <c r="Q559" s="18">
        <f t="shared" si="51"/>
        <v>5718864</v>
      </c>
      <c r="R559" s="18">
        <f>Table2[[#This Row],[actual_price]]-Table2[[#This Row],[discounted_price]]</f>
        <v>150</v>
      </c>
      <c r="S559" s="15" t="str" cm="1">
        <f t="array" ref="S559">_xlfn.IFS(H559&lt;200,"&lt;₹200",H559&lt;=500,"₹200-₹500",H559&gt;500,"&gt;₹500")</f>
        <v>&gt;₹500</v>
      </c>
      <c r="T559" t="s">
        <v>1618</v>
      </c>
      <c r="U559" t="s">
        <v>1622</v>
      </c>
      <c r="V559" t="s">
        <v>1623</v>
      </c>
    </row>
    <row r="560" spans="1:22" x14ac:dyDescent="0.25">
      <c r="A560" t="s">
        <v>9784</v>
      </c>
      <c r="B560" t="s">
        <v>9785</v>
      </c>
      <c r="C560" t="s">
        <v>13156</v>
      </c>
      <c r="D560" t="s">
        <v>13247</v>
      </c>
      <c r="E560" t="s">
        <v>13248</v>
      </c>
      <c r="F560" t="s">
        <v>13262</v>
      </c>
      <c r="G560" t="str">
        <f t="shared" si="48"/>
        <v>MixerGrinders</v>
      </c>
      <c r="H560" s="17">
        <v>2464</v>
      </c>
      <c r="I560" s="17">
        <v>6000</v>
      </c>
      <c r="J560" s="8">
        <v>0.59</v>
      </c>
      <c r="K560" s="8" t="str">
        <f t="shared" si="49"/>
        <v>Yes</v>
      </c>
      <c r="L560" s="9">
        <v>4.0999999999999996</v>
      </c>
      <c r="M560" s="9">
        <v>4</v>
      </c>
      <c r="N560" s="9">
        <f t="shared" si="54"/>
        <v>4.011764705882352</v>
      </c>
      <c r="O560" s="4">
        <v>8866</v>
      </c>
      <c r="P560" s="4">
        <f t="shared" si="50"/>
        <v>15.83755126572324</v>
      </c>
      <c r="Q560" s="18">
        <f t="shared" si="51"/>
        <v>21845824</v>
      </c>
      <c r="R560" s="18">
        <f>Table2[[#This Row],[actual_price]]-Table2[[#This Row],[discounted_price]]</f>
        <v>3536</v>
      </c>
      <c r="S560" s="15" t="str" cm="1">
        <f t="array" ref="S560">_xlfn.IFS(H560&lt;200,"&lt;₹200",H560&lt;=500,"₹200-₹500",H560&gt;500,"&gt;₹500")</f>
        <v>&gt;₹500</v>
      </c>
      <c r="T560" t="s">
        <v>9786</v>
      </c>
      <c r="U560" t="s">
        <v>9790</v>
      </c>
      <c r="V560" t="s">
        <v>9791</v>
      </c>
    </row>
    <row r="561" spans="1:22" x14ac:dyDescent="0.25">
      <c r="A561" t="s">
        <v>10760</v>
      </c>
      <c r="B561" t="s">
        <v>10761</v>
      </c>
      <c r="C561" t="s">
        <v>13156</v>
      </c>
      <c r="D561" t="s">
        <v>13247</v>
      </c>
      <c r="E561" t="s">
        <v>13248</v>
      </c>
      <c r="F561" t="s">
        <v>13262</v>
      </c>
      <c r="G561" t="str">
        <f t="shared" si="48"/>
        <v>MixerGrinders</v>
      </c>
      <c r="H561" s="17">
        <v>2899</v>
      </c>
      <c r="I561" s="17">
        <v>5500</v>
      </c>
      <c r="J561" s="8">
        <v>0.47</v>
      </c>
      <c r="K561" s="8" t="str">
        <f t="shared" si="49"/>
        <v>No</v>
      </c>
      <c r="L561" s="9">
        <v>3.8</v>
      </c>
      <c r="M561" s="9">
        <v>4</v>
      </c>
      <c r="N561" s="9">
        <f t="shared" si="54"/>
        <v>4.0062499999999996</v>
      </c>
      <c r="O561" s="4">
        <v>8958</v>
      </c>
      <c r="P561" s="4">
        <f t="shared" si="50"/>
        <v>15.833739768466973</v>
      </c>
      <c r="Q561" s="18">
        <f t="shared" si="51"/>
        <v>25969242</v>
      </c>
      <c r="R561" s="18">
        <f>Table2[[#This Row],[actual_price]]-Table2[[#This Row],[discounted_price]]</f>
        <v>2601</v>
      </c>
      <c r="S561" s="15" t="str" cm="1">
        <f t="array" ref="S561">_xlfn.IFS(H561&lt;200,"&lt;₹200",H561&lt;=500,"₹200-₹500",H561&gt;500,"&gt;₹500")</f>
        <v>&gt;₹500</v>
      </c>
      <c r="T561" t="s">
        <v>10762</v>
      </c>
      <c r="U561" t="s">
        <v>10766</v>
      </c>
      <c r="V561" t="s">
        <v>10767</v>
      </c>
    </row>
    <row r="562" spans="1:22" x14ac:dyDescent="0.25">
      <c r="A562" t="s">
        <v>8377</v>
      </c>
      <c r="B562" t="s">
        <v>8378</v>
      </c>
      <c r="C562" t="s">
        <v>13152</v>
      </c>
      <c r="D562" t="s">
        <v>13153</v>
      </c>
      <c r="E562" t="s">
        <v>13154</v>
      </c>
      <c r="F562" t="s">
        <v>13155</v>
      </c>
      <c r="G562" t="str">
        <f t="shared" si="48"/>
        <v>Stationery</v>
      </c>
      <c r="H562" s="17">
        <v>120</v>
      </c>
      <c r="I562" s="17">
        <v>120</v>
      </c>
      <c r="J562" s="8">
        <v>0</v>
      </c>
      <c r="K562" s="8" t="str">
        <f t="shared" si="49"/>
        <v>No</v>
      </c>
      <c r="L562" s="9">
        <v>4.5</v>
      </c>
      <c r="M562" s="9">
        <v>5</v>
      </c>
      <c r="N562" s="9">
        <f t="shared" si="54"/>
        <v>4.2823529411764696</v>
      </c>
      <c r="O562" s="4">
        <v>4951</v>
      </c>
      <c r="P562" s="4">
        <f t="shared" si="50"/>
        <v>15.822354723628118</v>
      </c>
      <c r="Q562" s="18">
        <f t="shared" si="51"/>
        <v>594120</v>
      </c>
      <c r="R562" s="18">
        <f>Table2[[#This Row],[actual_price]]-Table2[[#This Row],[discounted_price]]</f>
        <v>0</v>
      </c>
      <c r="S562" s="15" t="str" cm="1">
        <f t="array" ref="S562">_xlfn.IFS(H562&lt;200,"&lt;₹200",H562&lt;=500,"₹200-₹500",H562&gt;500,"&gt;₹500")</f>
        <v>&lt;₹200</v>
      </c>
      <c r="T562" t="s">
        <v>8379</v>
      </c>
      <c r="U562" t="s">
        <v>8383</v>
      </c>
      <c r="V562" t="s">
        <v>8384</v>
      </c>
    </row>
    <row r="563" spans="1:22" x14ac:dyDescent="0.25">
      <c r="A563" t="s">
        <v>9631</v>
      </c>
      <c r="B563" t="s">
        <v>9632</v>
      </c>
      <c r="C563" t="s">
        <v>13156</v>
      </c>
      <c r="D563" t="s">
        <v>13247</v>
      </c>
      <c r="E563" t="s">
        <v>13287</v>
      </c>
      <c r="F563" t="s">
        <v>13288</v>
      </c>
      <c r="G563" t="str">
        <f t="shared" si="48"/>
        <v>WaterPurifierAccessories</v>
      </c>
      <c r="H563" s="17">
        <v>600</v>
      </c>
      <c r="I563" s="17">
        <v>600</v>
      </c>
      <c r="J563" s="8">
        <v>0</v>
      </c>
      <c r="K563" s="8" t="str">
        <f t="shared" si="49"/>
        <v>No</v>
      </c>
      <c r="L563" s="9">
        <v>4.0999999999999996</v>
      </c>
      <c r="M563" s="9">
        <v>4</v>
      </c>
      <c r="N563" s="9">
        <f t="shared" si="54"/>
        <v>3.9181818181818184</v>
      </c>
      <c r="O563" s="4">
        <v>10907</v>
      </c>
      <c r="P563" s="4">
        <f t="shared" si="50"/>
        <v>15.820619551956314</v>
      </c>
      <c r="Q563" s="18">
        <f t="shared" si="51"/>
        <v>6544200</v>
      </c>
      <c r="R563" s="18">
        <f>Table2[[#This Row],[actual_price]]-Table2[[#This Row],[discounted_price]]</f>
        <v>0</v>
      </c>
      <c r="S563" s="15" t="str" cm="1">
        <f t="array" ref="S563">_xlfn.IFS(H563&lt;200,"&lt;₹200",H563&lt;=500,"₹200-₹500",H563&gt;500,"&gt;₹500")</f>
        <v>&gt;₹500</v>
      </c>
      <c r="T563" t="s">
        <v>9634</v>
      </c>
      <c r="U563" t="s">
        <v>9638</v>
      </c>
      <c r="V563" t="s">
        <v>9639</v>
      </c>
    </row>
    <row r="564" spans="1:22" x14ac:dyDescent="0.25">
      <c r="A564" t="s">
        <v>2201</v>
      </c>
      <c r="B564" t="s">
        <v>2202</v>
      </c>
      <c r="C564" t="s">
        <v>13075</v>
      </c>
      <c r="D564" t="s">
        <v>13091</v>
      </c>
      <c r="E564" t="s">
        <v>13093</v>
      </c>
      <c r="F564" t="s">
        <v>13094</v>
      </c>
      <c r="G564" t="str">
        <f t="shared" si="48"/>
        <v>SmartTelevisions</v>
      </c>
      <c r="H564" s="17">
        <v>77990</v>
      </c>
      <c r="I564" s="17">
        <v>139900</v>
      </c>
      <c r="J564" s="8">
        <v>0.44</v>
      </c>
      <c r="K564" s="8" t="str">
        <f t="shared" si="49"/>
        <v>No</v>
      </c>
      <c r="L564" s="9">
        <v>4.7</v>
      </c>
      <c r="M564" s="9">
        <v>5</v>
      </c>
      <c r="N564" s="9">
        <f t="shared" si="54"/>
        <v>4.1903225806451605</v>
      </c>
      <c r="O564" s="4">
        <v>5935</v>
      </c>
      <c r="P564" s="4">
        <f t="shared" si="50"/>
        <v>15.812156664709645</v>
      </c>
      <c r="Q564" s="18">
        <f t="shared" si="51"/>
        <v>462870650</v>
      </c>
      <c r="R564" s="18">
        <f>Table2[[#This Row],[actual_price]]-Table2[[#This Row],[discounted_price]]</f>
        <v>61910</v>
      </c>
      <c r="S564" s="15" t="str" cm="1">
        <f t="array" ref="S564">_xlfn.IFS(H564&lt;200,"&lt;₹200",H564&lt;=500,"₹200-₹500",H564&gt;500,"&gt;₹500")</f>
        <v>&gt;₹500</v>
      </c>
      <c r="T564" t="s">
        <v>2203</v>
      </c>
      <c r="U564" t="s">
        <v>2207</v>
      </c>
      <c r="V564" t="s">
        <v>2208</v>
      </c>
    </row>
    <row r="565" spans="1:22" x14ac:dyDescent="0.25">
      <c r="A565" t="s">
        <v>6555</v>
      </c>
      <c r="B565" t="s">
        <v>6556</v>
      </c>
      <c r="C565" t="s">
        <v>13084</v>
      </c>
      <c r="D565" t="s">
        <v>13085</v>
      </c>
      <c r="E565" t="s">
        <v>13136</v>
      </c>
      <c r="F565" t="s">
        <v>13145</v>
      </c>
      <c r="G565" t="str">
        <f t="shared" si="48"/>
        <v>NotebookComputerStands</v>
      </c>
      <c r="H565" s="17">
        <v>599</v>
      </c>
      <c r="I565" s="17">
        <v>1999</v>
      </c>
      <c r="J565" s="8">
        <v>0.7</v>
      </c>
      <c r="K565" s="8" t="str">
        <f t="shared" si="49"/>
        <v>Yes</v>
      </c>
      <c r="L565" s="9">
        <v>4.4000000000000004</v>
      </c>
      <c r="M565" s="9">
        <v>4</v>
      </c>
      <c r="N565" s="9">
        <f t="shared" si="54"/>
        <v>4.3000000000000007</v>
      </c>
      <c r="O565" s="4">
        <v>4736</v>
      </c>
      <c r="P565" s="4">
        <f t="shared" si="50"/>
        <v>15.804664554330216</v>
      </c>
      <c r="Q565" s="18">
        <f t="shared" si="51"/>
        <v>2836864</v>
      </c>
      <c r="R565" s="18">
        <f>Table2[[#This Row],[actual_price]]-Table2[[#This Row],[discounted_price]]</f>
        <v>1400</v>
      </c>
      <c r="S565" s="15" t="str" cm="1">
        <f t="array" ref="S565">_xlfn.IFS(H565&lt;200,"&lt;₹200",H565&lt;=500,"₹200-₹500",H565&gt;500,"&gt;₹500")</f>
        <v>&gt;₹500</v>
      </c>
      <c r="T565" t="s">
        <v>6557</v>
      </c>
      <c r="U565" t="s">
        <v>6561</v>
      </c>
      <c r="V565" t="s">
        <v>6562</v>
      </c>
    </row>
    <row r="566" spans="1:22" x14ac:dyDescent="0.25">
      <c r="A566" t="s">
        <v>13014</v>
      </c>
      <c r="B566" t="s">
        <v>13015</v>
      </c>
      <c r="C566" t="s">
        <v>13156</v>
      </c>
      <c r="D566" t="s">
        <v>13247</v>
      </c>
      <c r="E566" t="s">
        <v>13248</v>
      </c>
      <c r="F566" t="s">
        <v>13274</v>
      </c>
      <c r="G566" t="str">
        <f t="shared" si="48"/>
        <v>SandwichMakers</v>
      </c>
      <c r="H566" s="17">
        <v>2863</v>
      </c>
      <c r="I566" s="17">
        <v>3690</v>
      </c>
      <c r="J566" s="8">
        <v>0.22</v>
      </c>
      <c r="K566" s="8" t="str">
        <f t="shared" si="49"/>
        <v>No</v>
      </c>
      <c r="L566" s="9">
        <v>4.3</v>
      </c>
      <c r="M566" s="9">
        <v>4</v>
      </c>
      <c r="N566" s="9">
        <f>AVERAGEIF(F566:F1916,F566,L566:L1916)</f>
        <v>4.1111111111111116</v>
      </c>
      <c r="O566" s="4">
        <v>6987</v>
      </c>
      <c r="P566" s="4">
        <f t="shared" si="50"/>
        <v>15.804561907055897</v>
      </c>
      <c r="Q566" s="18">
        <f t="shared" si="51"/>
        <v>20003781</v>
      </c>
      <c r="R566" s="18">
        <f>Table2[[#This Row],[actual_price]]-Table2[[#This Row],[discounted_price]]</f>
        <v>827</v>
      </c>
      <c r="S566" s="15" t="str" cm="1">
        <f t="array" ref="S566">_xlfn.IFS(H566&lt;200,"&lt;₹200",H566&lt;=500,"₹200-₹500",H566&gt;500,"&gt;₹500")</f>
        <v>&gt;₹500</v>
      </c>
      <c r="T566" t="s">
        <v>13016</v>
      </c>
      <c r="U566" t="s">
        <v>13020</v>
      </c>
      <c r="V566" t="s">
        <v>13074</v>
      </c>
    </row>
    <row r="567" spans="1:22" x14ac:dyDescent="0.25">
      <c r="A567" t="s">
        <v>11586</v>
      </c>
      <c r="B567" t="s">
        <v>11587</v>
      </c>
      <c r="C567" t="s">
        <v>13156</v>
      </c>
      <c r="D567" t="s">
        <v>13250</v>
      </c>
      <c r="E567" t="s">
        <v>13277</v>
      </c>
      <c r="F567" t="s">
        <v>13278</v>
      </c>
      <c r="G567" t="str">
        <f t="shared" si="48"/>
        <v>CeilingFans</v>
      </c>
      <c r="H567" s="17">
        <v>2899</v>
      </c>
      <c r="I567" s="17">
        <v>4005</v>
      </c>
      <c r="J567" s="8">
        <v>0.28000000000000003</v>
      </c>
      <c r="K567" s="8" t="str">
        <f t="shared" si="49"/>
        <v>No</v>
      </c>
      <c r="L567" s="9">
        <v>4.3</v>
      </c>
      <c r="M567" s="9">
        <v>4</v>
      </c>
      <c r="N567" s="9">
        <f>AVERAGEIF(F567:F1917,F567,L567:L1917)</f>
        <v>4.0999999999999996</v>
      </c>
      <c r="O567" s="4">
        <v>7140</v>
      </c>
      <c r="P567" s="4">
        <f t="shared" si="50"/>
        <v>15.80041203560655</v>
      </c>
      <c r="Q567" s="18">
        <f t="shared" si="51"/>
        <v>20698860</v>
      </c>
      <c r="R567" s="18">
        <f>Table2[[#This Row],[actual_price]]-Table2[[#This Row],[discounted_price]]</f>
        <v>1106</v>
      </c>
      <c r="S567" s="15" t="str" cm="1">
        <f t="array" ref="S567">_xlfn.IFS(H567&lt;200,"&lt;₹200",H567&lt;=500,"₹200-₹500",H567&gt;500,"&gt;₹500")</f>
        <v>&gt;₹500</v>
      </c>
      <c r="T567" t="s">
        <v>11588</v>
      </c>
      <c r="U567" t="s">
        <v>11592</v>
      </c>
      <c r="V567" t="s">
        <v>11593</v>
      </c>
    </row>
    <row r="568" spans="1:22" x14ac:dyDescent="0.25">
      <c r="A568" t="s">
        <v>927</v>
      </c>
      <c r="B568" t="s">
        <v>928</v>
      </c>
      <c r="C568" t="s">
        <v>13084</v>
      </c>
      <c r="D568" t="s">
        <v>13085</v>
      </c>
      <c r="E568" t="s">
        <v>13086</v>
      </c>
      <c r="F568" t="s">
        <v>13087</v>
      </c>
      <c r="G568" t="str">
        <f t="shared" si="48"/>
        <v>Cables</v>
      </c>
      <c r="H568" s="17">
        <v>849</v>
      </c>
      <c r="I568" s="17">
        <v>1809</v>
      </c>
      <c r="J568" s="8">
        <v>0.53</v>
      </c>
      <c r="K568" s="8" t="str">
        <f t="shared" si="49"/>
        <v>Yes</v>
      </c>
      <c r="L568" s="9">
        <v>4.3</v>
      </c>
      <c r="M568" s="9">
        <v>4</v>
      </c>
      <c r="N568" s="9">
        <f>AVERAGEIF(F568:F1917,F568,L568:L1917)</f>
        <v>4.1377358490566039</v>
      </c>
      <c r="O568" s="4">
        <v>6547</v>
      </c>
      <c r="P568" s="4">
        <f t="shared" si="50"/>
        <v>15.790049650816243</v>
      </c>
      <c r="Q568" s="18">
        <f t="shared" si="51"/>
        <v>5558403</v>
      </c>
      <c r="R568" s="18">
        <f>Table2[[#This Row],[actual_price]]-Table2[[#This Row],[discounted_price]]</f>
        <v>960</v>
      </c>
      <c r="S568" s="15" t="str" cm="1">
        <f t="array" ref="S568">_xlfn.IFS(H568&lt;200,"&lt;₹200",H568&lt;=500,"₹200-₹500",H568&gt;500,"&gt;₹500")</f>
        <v>&gt;₹500</v>
      </c>
      <c r="T568" t="s">
        <v>498</v>
      </c>
      <c r="U568" t="s">
        <v>932</v>
      </c>
      <c r="V568" t="s">
        <v>933</v>
      </c>
    </row>
    <row r="569" spans="1:22" x14ac:dyDescent="0.25">
      <c r="A569" t="s">
        <v>11215</v>
      </c>
      <c r="B569" t="s">
        <v>11216</v>
      </c>
      <c r="C569" t="s">
        <v>13156</v>
      </c>
      <c r="D569" t="s">
        <v>13247</v>
      </c>
      <c r="E569" t="s">
        <v>13254</v>
      </c>
      <c r="F569" t="s">
        <v>13272</v>
      </c>
      <c r="G569" t="str">
        <f t="shared" si="48"/>
        <v>Vacuums&amp;FloorCare</v>
      </c>
      <c r="H569" s="17">
        <v>3859</v>
      </c>
      <c r="I569" s="17">
        <v>10295</v>
      </c>
      <c r="J569" s="8">
        <v>0.63</v>
      </c>
      <c r="K569" s="8" t="str">
        <f t="shared" si="49"/>
        <v>Yes</v>
      </c>
      <c r="L569" s="9">
        <v>3.9</v>
      </c>
      <c r="M569" s="9">
        <v>4</v>
      </c>
      <c r="N569" s="9">
        <f>AVERAGEIF(F569:F1919,F569,L569:L1919)</f>
        <v>4.04</v>
      </c>
      <c r="O569" s="4">
        <v>8095</v>
      </c>
      <c r="P569" s="4">
        <f t="shared" si="50"/>
        <v>15.789412817962724</v>
      </c>
      <c r="Q569" s="18">
        <f t="shared" si="51"/>
        <v>31238605</v>
      </c>
      <c r="R569" s="18">
        <f>Table2[[#This Row],[actual_price]]-Table2[[#This Row],[discounted_price]]</f>
        <v>6436</v>
      </c>
      <c r="S569" s="15" t="str" cm="1">
        <f t="array" ref="S569">_xlfn.IFS(H569&lt;200,"&lt;₹200",H569&lt;=500,"₹200-₹500",H569&gt;500,"&gt;₹500")</f>
        <v>&gt;₹500</v>
      </c>
      <c r="T569" t="s">
        <v>11217</v>
      </c>
      <c r="U569" t="s">
        <v>11221</v>
      </c>
      <c r="V569" t="s">
        <v>11222</v>
      </c>
    </row>
    <row r="570" spans="1:22" x14ac:dyDescent="0.25">
      <c r="A570" t="s">
        <v>1511</v>
      </c>
      <c r="B570" t="s">
        <v>1512</v>
      </c>
      <c r="C570" t="s">
        <v>13084</v>
      </c>
      <c r="D570" t="s">
        <v>13085</v>
      </c>
      <c r="E570" t="s">
        <v>13086</v>
      </c>
      <c r="F570" t="s">
        <v>13087</v>
      </c>
      <c r="G570" t="str">
        <f t="shared" si="48"/>
        <v>Cables</v>
      </c>
      <c r="H570" s="17">
        <v>249</v>
      </c>
      <c r="I570" s="17">
        <v>399</v>
      </c>
      <c r="J570" s="8">
        <v>0.38</v>
      </c>
      <c r="K570" s="8" t="str">
        <f t="shared" si="49"/>
        <v>No</v>
      </c>
      <c r="L570" s="9">
        <v>4</v>
      </c>
      <c r="M570" s="9">
        <v>4</v>
      </c>
      <c r="N570" s="9">
        <f t="shared" ref="N570:N579" si="55">AVERAGEIF(F570:F1919,F570,L570:L1919)</f>
        <v>4.1361904761904764</v>
      </c>
      <c r="O570" s="4">
        <v>6558</v>
      </c>
      <c r="P570" s="4">
        <f t="shared" si="50"/>
        <v>15.787167458102418</v>
      </c>
      <c r="Q570" s="18">
        <f t="shared" si="51"/>
        <v>1632942</v>
      </c>
      <c r="R570" s="18">
        <f>Table2[[#This Row],[actual_price]]-Table2[[#This Row],[discounted_price]]</f>
        <v>150</v>
      </c>
      <c r="S570" s="15" t="str" cm="1">
        <f t="array" ref="S570">_xlfn.IFS(H570&lt;200,"&lt;₹200",H570&lt;=500,"₹200-₹500",H570&gt;500,"&gt;₹500")</f>
        <v>₹200-₹500</v>
      </c>
      <c r="T570" t="s">
        <v>1513</v>
      </c>
      <c r="U570" t="s">
        <v>1517</v>
      </c>
      <c r="V570" t="s">
        <v>1518</v>
      </c>
    </row>
    <row r="571" spans="1:22" x14ac:dyDescent="0.25">
      <c r="A571" t="s">
        <v>5294</v>
      </c>
      <c r="B571" t="s">
        <v>5295</v>
      </c>
      <c r="C571" t="s">
        <v>13075</v>
      </c>
      <c r="D571" t="s">
        <v>13122</v>
      </c>
      <c r="E571" t="s">
        <v>13123</v>
      </c>
      <c r="F571" t="s">
        <v>13124</v>
      </c>
      <c r="G571" t="str">
        <f t="shared" si="48"/>
        <v>In-Ear</v>
      </c>
      <c r="H571" s="17">
        <v>1199</v>
      </c>
      <c r="I571" s="17">
        <v>4999</v>
      </c>
      <c r="J571" s="8">
        <v>0.76</v>
      </c>
      <c r="K571" s="8" t="str">
        <f t="shared" si="49"/>
        <v>Yes</v>
      </c>
      <c r="L571" s="9">
        <v>3.8</v>
      </c>
      <c r="M571" s="9">
        <v>4</v>
      </c>
      <c r="N571" s="9">
        <f t="shared" si="55"/>
        <v>3.7789473684210533</v>
      </c>
      <c r="O571" s="4">
        <v>14961</v>
      </c>
      <c r="P571" s="4">
        <f t="shared" si="50"/>
        <v>15.77706615259193</v>
      </c>
      <c r="Q571" s="18">
        <f t="shared" si="51"/>
        <v>17938239</v>
      </c>
      <c r="R571" s="18">
        <f>Table2[[#This Row],[actual_price]]-Table2[[#This Row],[discounted_price]]</f>
        <v>3800</v>
      </c>
      <c r="S571" s="15" t="str" cm="1">
        <f t="array" ref="S571">_xlfn.IFS(H571&lt;200,"&lt;₹200",H571&lt;=500,"₹200-₹500",H571&gt;500,"&gt;₹500")</f>
        <v>&gt;₹500</v>
      </c>
      <c r="T571" t="s">
        <v>5296</v>
      </c>
      <c r="U571" t="s">
        <v>5300</v>
      </c>
      <c r="V571" t="s">
        <v>5301</v>
      </c>
    </row>
    <row r="572" spans="1:22" x14ac:dyDescent="0.25">
      <c r="A572" t="s">
        <v>8771</v>
      </c>
      <c r="B572" t="s">
        <v>8772</v>
      </c>
      <c r="C572" t="s">
        <v>13156</v>
      </c>
      <c r="D572" t="s">
        <v>13250</v>
      </c>
      <c r="E572" t="s">
        <v>13263</v>
      </c>
      <c r="F572" t="s">
        <v>13265</v>
      </c>
      <c r="G572" t="str">
        <f t="shared" si="48"/>
        <v>StorageWaterHeaters</v>
      </c>
      <c r="H572" s="17">
        <v>5499</v>
      </c>
      <c r="I572" s="17">
        <v>13150</v>
      </c>
      <c r="J572" s="8">
        <v>0.57999999999999996</v>
      </c>
      <c r="K572" s="8" t="str">
        <f t="shared" si="49"/>
        <v>Yes</v>
      </c>
      <c r="L572" s="9">
        <v>4.2</v>
      </c>
      <c r="M572" s="9">
        <v>4</v>
      </c>
      <c r="N572" s="9">
        <f t="shared" si="55"/>
        <v>4.1444444444444448</v>
      </c>
      <c r="O572" s="4">
        <v>6398</v>
      </c>
      <c r="P572" s="4">
        <f t="shared" si="50"/>
        <v>15.774220189923014</v>
      </c>
      <c r="Q572" s="18">
        <f t="shared" si="51"/>
        <v>35182602</v>
      </c>
      <c r="R572" s="18">
        <f>Table2[[#This Row],[actual_price]]-Table2[[#This Row],[discounted_price]]</f>
        <v>7651</v>
      </c>
      <c r="S572" s="15" t="str" cm="1">
        <f t="array" ref="S572">_xlfn.IFS(H572&lt;200,"&lt;₹200",H572&lt;=500,"₹200-₹500",H572&gt;500,"&gt;₹500")</f>
        <v>&gt;₹500</v>
      </c>
      <c r="T572" t="s">
        <v>8774</v>
      </c>
      <c r="U572" t="s">
        <v>8778</v>
      </c>
      <c r="V572" t="s">
        <v>8779</v>
      </c>
    </row>
    <row r="573" spans="1:22" x14ac:dyDescent="0.25">
      <c r="A573" t="s">
        <v>8676</v>
      </c>
      <c r="B573" t="s">
        <v>8677</v>
      </c>
      <c r="C573" t="s">
        <v>13156</v>
      </c>
      <c r="D573" t="s">
        <v>13250</v>
      </c>
      <c r="E573" t="s">
        <v>13251</v>
      </c>
      <c r="F573" t="s">
        <v>13253</v>
      </c>
      <c r="G573" t="str">
        <f t="shared" si="48"/>
        <v>FanHeaters</v>
      </c>
      <c r="H573" s="17">
        <v>1464</v>
      </c>
      <c r="I573" s="17">
        <v>1650</v>
      </c>
      <c r="J573" s="8">
        <v>0.11</v>
      </c>
      <c r="K573" s="8" t="str">
        <f t="shared" si="49"/>
        <v>No</v>
      </c>
      <c r="L573" s="9">
        <v>4.0999999999999996</v>
      </c>
      <c r="M573" s="9">
        <v>4</v>
      </c>
      <c r="N573" s="9">
        <f t="shared" si="55"/>
        <v>3.8000000000000003</v>
      </c>
      <c r="O573" s="4">
        <v>14120</v>
      </c>
      <c r="P573" s="4">
        <f t="shared" si="50"/>
        <v>15.769488721499796</v>
      </c>
      <c r="Q573" s="18">
        <f t="shared" si="51"/>
        <v>20671680</v>
      </c>
      <c r="R573" s="18">
        <f>Table2[[#This Row],[actual_price]]-Table2[[#This Row],[discounted_price]]</f>
        <v>186</v>
      </c>
      <c r="S573" s="15" t="str" cm="1">
        <f t="array" ref="S573">_xlfn.IFS(H573&lt;200,"&lt;₹200",H573&lt;=500,"₹200-₹500",H573&gt;500,"&gt;₹500")</f>
        <v>&gt;₹500</v>
      </c>
      <c r="T573" t="s">
        <v>8678</v>
      </c>
      <c r="U573" t="s">
        <v>8682</v>
      </c>
      <c r="V573" t="s">
        <v>8683</v>
      </c>
    </row>
    <row r="574" spans="1:22" x14ac:dyDescent="0.25">
      <c r="A574" t="s">
        <v>3014</v>
      </c>
      <c r="B574" t="s">
        <v>3015</v>
      </c>
      <c r="C574" t="s">
        <v>13075</v>
      </c>
      <c r="D574" t="s">
        <v>13113</v>
      </c>
      <c r="E574" t="s">
        <v>13117</v>
      </c>
      <c r="F574" t="s">
        <v>13118</v>
      </c>
      <c r="G574" t="str">
        <f t="shared" si="48"/>
        <v>Smartphones</v>
      </c>
      <c r="H574" s="17">
        <v>6499</v>
      </c>
      <c r="I574" s="17">
        <v>8999</v>
      </c>
      <c r="J574" s="8">
        <v>0.28000000000000003</v>
      </c>
      <c r="K574" s="8" t="str">
        <f t="shared" si="49"/>
        <v>No</v>
      </c>
      <c r="L574" s="9">
        <v>4</v>
      </c>
      <c r="M574" s="9">
        <v>4</v>
      </c>
      <c r="N574" s="9">
        <f t="shared" si="55"/>
        <v>4.0428571428571427</v>
      </c>
      <c r="O574" s="4">
        <v>7807</v>
      </c>
      <c r="P574" s="4">
        <f t="shared" si="50"/>
        <v>15.736982353119911</v>
      </c>
      <c r="Q574" s="18">
        <f t="shared" si="51"/>
        <v>50737693</v>
      </c>
      <c r="R574" s="18">
        <f>Table2[[#This Row],[actual_price]]-Table2[[#This Row],[discounted_price]]</f>
        <v>2500</v>
      </c>
      <c r="S574" s="15" t="str" cm="1">
        <f t="array" ref="S574">_xlfn.IFS(H574&lt;200,"&lt;₹200",H574&lt;=500,"₹200-₹500",H574&gt;500,"&gt;₹500")</f>
        <v>&gt;₹500</v>
      </c>
      <c r="T574" t="s">
        <v>2991</v>
      </c>
      <c r="U574" t="s">
        <v>2995</v>
      </c>
      <c r="V574" t="s">
        <v>2996</v>
      </c>
    </row>
    <row r="575" spans="1:22" x14ac:dyDescent="0.25">
      <c r="A575" t="s">
        <v>9282</v>
      </c>
      <c r="B575" t="s">
        <v>9283</v>
      </c>
      <c r="C575" t="s">
        <v>13156</v>
      </c>
      <c r="D575" t="s">
        <v>13247</v>
      </c>
      <c r="E575" t="s">
        <v>13248</v>
      </c>
      <c r="F575" t="s">
        <v>13276</v>
      </c>
      <c r="G575" t="str">
        <f t="shared" si="48"/>
        <v>VacuumSealers</v>
      </c>
      <c r="H575" s="17">
        <v>89</v>
      </c>
      <c r="I575" s="17">
        <v>89</v>
      </c>
      <c r="J575" s="8">
        <v>0</v>
      </c>
      <c r="K575" s="8" t="str">
        <f t="shared" si="49"/>
        <v>No</v>
      </c>
      <c r="L575" s="9">
        <v>4.2</v>
      </c>
      <c r="M575" s="9">
        <v>4</v>
      </c>
      <c r="N575" s="9">
        <f t="shared" si="55"/>
        <v>3.6714285714285717</v>
      </c>
      <c r="O575" s="4">
        <v>19621</v>
      </c>
      <c r="P575" s="4">
        <f t="shared" si="50"/>
        <v>15.760500296341533</v>
      </c>
      <c r="Q575" s="18">
        <f t="shared" si="51"/>
        <v>1746269</v>
      </c>
      <c r="R575" s="18">
        <f>Table2[[#This Row],[actual_price]]-Table2[[#This Row],[discounted_price]]</f>
        <v>0</v>
      </c>
      <c r="S575" s="15" t="str" cm="1">
        <f t="array" ref="S575">_xlfn.IFS(H575&lt;200,"&lt;₹200",H575&lt;=500,"₹200-₹500",H575&gt;500,"&gt;₹500")</f>
        <v>&lt;₹200</v>
      </c>
      <c r="T575" t="s">
        <v>9285</v>
      </c>
      <c r="U575" t="s">
        <v>9289</v>
      </c>
      <c r="V575" t="s">
        <v>9290</v>
      </c>
    </row>
    <row r="576" spans="1:22" x14ac:dyDescent="0.25">
      <c r="A576" t="s">
        <v>10429</v>
      </c>
      <c r="B576" t="s">
        <v>10430</v>
      </c>
      <c r="C576" t="s">
        <v>13156</v>
      </c>
      <c r="D576" t="s">
        <v>13247</v>
      </c>
      <c r="E576" t="s">
        <v>13254</v>
      </c>
      <c r="F576" t="s">
        <v>13255</v>
      </c>
      <c r="G576" t="str">
        <f t="shared" si="48"/>
        <v>Irons,Steamers&amp;Accessories</v>
      </c>
      <c r="H576" s="17">
        <v>1849</v>
      </c>
      <c r="I576" s="17">
        <v>2095</v>
      </c>
      <c r="J576" s="8">
        <v>0.12</v>
      </c>
      <c r="K576" s="8" t="str">
        <f t="shared" si="49"/>
        <v>No</v>
      </c>
      <c r="L576" s="9">
        <v>4.3</v>
      </c>
      <c r="M576" s="9">
        <v>4</v>
      </c>
      <c r="N576" s="9">
        <f t="shared" si="55"/>
        <v>4.0541666666666663</v>
      </c>
      <c r="O576" s="4">
        <v>7681</v>
      </c>
      <c r="P576" s="4">
        <f t="shared" si="50"/>
        <v>15.752360402719873</v>
      </c>
      <c r="Q576" s="18">
        <f t="shared" si="51"/>
        <v>14202169</v>
      </c>
      <c r="R576" s="18">
        <f>Table2[[#This Row],[actual_price]]-Table2[[#This Row],[discounted_price]]</f>
        <v>246</v>
      </c>
      <c r="S576" s="15" t="str" cm="1">
        <f t="array" ref="S576">_xlfn.IFS(H576&lt;200,"&lt;₹200",H576&lt;=500,"₹200-₹500",H576&gt;500,"&gt;₹500")</f>
        <v>&gt;₹500</v>
      </c>
      <c r="T576" t="s">
        <v>10431</v>
      </c>
      <c r="U576" t="s">
        <v>10435</v>
      </c>
      <c r="V576" t="s">
        <v>10436</v>
      </c>
    </row>
    <row r="577" spans="1:22" x14ac:dyDescent="0.25">
      <c r="A577" t="s">
        <v>3018</v>
      </c>
      <c r="B577" t="s">
        <v>3019</v>
      </c>
      <c r="C577" t="s">
        <v>13075</v>
      </c>
      <c r="D577" t="s">
        <v>13113</v>
      </c>
      <c r="E577" t="s">
        <v>13117</v>
      </c>
      <c r="F577" t="s">
        <v>13118</v>
      </c>
      <c r="G577" t="str">
        <f t="shared" si="48"/>
        <v>Smartphones</v>
      </c>
      <c r="H577" s="17">
        <v>6499</v>
      </c>
      <c r="I577" s="17">
        <v>8999</v>
      </c>
      <c r="J577" s="8">
        <v>0.28000000000000003</v>
      </c>
      <c r="K577" s="8" t="str">
        <f t="shared" si="49"/>
        <v>No</v>
      </c>
      <c r="L577" s="9">
        <v>4</v>
      </c>
      <c r="M577" s="9">
        <v>4</v>
      </c>
      <c r="N577" s="9">
        <f t="shared" si="55"/>
        <v>4.046153846153846</v>
      </c>
      <c r="O577" s="4">
        <v>7807</v>
      </c>
      <c r="P577" s="4">
        <f t="shared" si="50"/>
        <v>15.749814901926479</v>
      </c>
      <c r="Q577" s="18">
        <f t="shared" si="51"/>
        <v>50737693</v>
      </c>
      <c r="R577" s="18">
        <f>Table2[[#This Row],[actual_price]]-Table2[[#This Row],[discounted_price]]</f>
        <v>2500</v>
      </c>
      <c r="S577" s="15" t="str" cm="1">
        <f t="array" ref="S577">_xlfn.IFS(H577&lt;200,"&lt;₹200",H577&lt;=500,"₹200-₹500",H577&gt;500,"&gt;₹500")</f>
        <v>&gt;₹500</v>
      </c>
      <c r="T577" t="s">
        <v>2991</v>
      </c>
      <c r="U577" t="s">
        <v>2995</v>
      </c>
      <c r="V577" t="s">
        <v>2996</v>
      </c>
    </row>
    <row r="578" spans="1:22" x14ac:dyDescent="0.25">
      <c r="A578" t="s">
        <v>9190</v>
      </c>
      <c r="B578" t="s">
        <v>9191</v>
      </c>
      <c r="C578" t="s">
        <v>13156</v>
      </c>
      <c r="D578" t="s">
        <v>13247</v>
      </c>
      <c r="E578" t="s">
        <v>13248</v>
      </c>
      <c r="F578" t="s">
        <v>13275</v>
      </c>
      <c r="G578" t="str">
        <f t="shared" ref="G578:G641" si="56">IF(F578=" ","Unknown", F578)</f>
        <v>MiniFoodProcessors&amp;Choppers</v>
      </c>
      <c r="H578" s="17">
        <v>1819</v>
      </c>
      <c r="I578" s="17">
        <v>2490</v>
      </c>
      <c r="J578" s="8">
        <v>0.27</v>
      </c>
      <c r="K578" s="8" t="str">
        <f t="shared" ref="K578:K641" si="57">IF(J578&gt;=50%,"Yes","No")</f>
        <v>No</v>
      </c>
      <c r="L578" s="9">
        <v>4.4000000000000004</v>
      </c>
      <c r="M578" s="9">
        <v>4</v>
      </c>
      <c r="N578" s="9">
        <f t="shared" si="55"/>
        <v>4.0374999999999996</v>
      </c>
      <c r="O578" s="4">
        <v>7946</v>
      </c>
      <c r="P578" s="4">
        <f t="shared" ref="P578:P641" si="58">N578*LOG10(O578+1)</f>
        <v>15.747070472555706</v>
      </c>
      <c r="Q578" s="18">
        <f t="shared" ref="Q578:Q641" si="59">H578*O578</f>
        <v>14453774</v>
      </c>
      <c r="R578" s="18">
        <f>Table2[[#This Row],[actual_price]]-Table2[[#This Row],[discounted_price]]</f>
        <v>671</v>
      </c>
      <c r="S578" s="15" t="str" cm="1">
        <f t="array" ref="S578">_xlfn.IFS(H578&lt;200,"&lt;₹200",H578&lt;=500,"₹200-₹500",H578&gt;500,"&gt;₹500")</f>
        <v>&gt;₹500</v>
      </c>
      <c r="T578" t="s">
        <v>9193</v>
      </c>
      <c r="U578" t="s">
        <v>9197</v>
      </c>
      <c r="V578" t="s">
        <v>9198</v>
      </c>
    </row>
    <row r="579" spans="1:22" x14ac:dyDescent="0.25">
      <c r="A579" t="s">
        <v>420</v>
      </c>
      <c r="B579" t="s">
        <v>421</v>
      </c>
      <c r="C579" t="s">
        <v>13084</v>
      </c>
      <c r="D579" t="s">
        <v>13088</v>
      </c>
      <c r="E579" t="s">
        <v>13089</v>
      </c>
      <c r="F579" t="s">
        <v>13090</v>
      </c>
      <c r="G579" t="str">
        <f t="shared" si="56"/>
        <v>WirelessUSBAdapters</v>
      </c>
      <c r="H579" s="17">
        <v>999</v>
      </c>
      <c r="I579" s="17">
        <v>1599</v>
      </c>
      <c r="J579" s="8">
        <v>0.38</v>
      </c>
      <c r="K579" s="8" t="str">
        <f t="shared" si="57"/>
        <v>No</v>
      </c>
      <c r="L579" s="9">
        <v>4.3</v>
      </c>
      <c r="M579" s="9">
        <v>4</v>
      </c>
      <c r="N579" s="9">
        <f t="shared" si="55"/>
        <v>3.8571428571428572</v>
      </c>
      <c r="O579" s="4">
        <v>12093</v>
      </c>
      <c r="P579" s="4">
        <f t="shared" si="58"/>
        <v>15.747055576469704</v>
      </c>
      <c r="Q579" s="18">
        <f t="shared" si="59"/>
        <v>12080907</v>
      </c>
      <c r="R579" s="18">
        <f>Table2[[#This Row],[actual_price]]-Table2[[#This Row],[discounted_price]]</f>
        <v>600</v>
      </c>
      <c r="S579" s="15" t="str" cm="1">
        <f t="array" ref="S579">_xlfn.IFS(H579&lt;200,"&lt;₹200",H579&lt;=500,"₹200-₹500",H579&gt;500,"&gt;₹500")</f>
        <v>&gt;₹500</v>
      </c>
      <c r="T579" t="s">
        <v>422</v>
      </c>
      <c r="U579" t="s">
        <v>426</v>
      </c>
      <c r="V579" t="s">
        <v>427</v>
      </c>
    </row>
    <row r="580" spans="1:22" x14ac:dyDescent="0.25">
      <c r="A580" t="s">
        <v>12522</v>
      </c>
      <c r="B580" t="s">
        <v>12523</v>
      </c>
      <c r="C580" t="s">
        <v>13156</v>
      </c>
      <c r="D580" t="s">
        <v>13247</v>
      </c>
      <c r="E580" t="s">
        <v>13248</v>
      </c>
      <c r="F580" t="s">
        <v>13260</v>
      </c>
      <c r="G580" t="str">
        <f t="shared" si="56"/>
        <v>InductionCooktop</v>
      </c>
      <c r="H580" s="17">
        <v>3180</v>
      </c>
      <c r="I580" s="17">
        <v>5295</v>
      </c>
      <c r="J580" s="8">
        <v>0.4</v>
      </c>
      <c r="K580" s="8" t="str">
        <f t="shared" si="57"/>
        <v>No</v>
      </c>
      <c r="L580" s="9">
        <v>4.2</v>
      </c>
      <c r="M580" s="9">
        <v>4</v>
      </c>
      <c r="N580" s="9">
        <f>AVERAGEIF(F580:F1930,F580,L580:L1930)</f>
        <v>4.1000000000000005</v>
      </c>
      <c r="O580" s="4">
        <v>6919</v>
      </c>
      <c r="P580" s="4">
        <f t="shared" si="58"/>
        <v>15.74443498727271</v>
      </c>
      <c r="Q580" s="18">
        <f t="shared" si="59"/>
        <v>22002420</v>
      </c>
      <c r="R580" s="18">
        <f>Table2[[#This Row],[actual_price]]-Table2[[#This Row],[discounted_price]]</f>
        <v>2115</v>
      </c>
      <c r="S580" s="15" t="str" cm="1">
        <f t="array" ref="S580">_xlfn.IFS(H580&lt;200,"&lt;₹200",H580&lt;=500,"₹200-₹500",H580&gt;500,"&gt;₹500")</f>
        <v>&gt;₹500</v>
      </c>
      <c r="T580" t="s">
        <v>12524</v>
      </c>
      <c r="U580" t="s">
        <v>12528</v>
      </c>
      <c r="V580" t="s">
        <v>12529</v>
      </c>
    </row>
    <row r="581" spans="1:22" x14ac:dyDescent="0.25">
      <c r="A581" t="s">
        <v>2988</v>
      </c>
      <c r="B581" t="s">
        <v>2989</v>
      </c>
      <c r="C581" t="s">
        <v>13075</v>
      </c>
      <c r="D581" t="s">
        <v>13113</v>
      </c>
      <c r="E581" t="s">
        <v>13117</v>
      </c>
      <c r="F581" t="s">
        <v>13118</v>
      </c>
      <c r="G581" t="str">
        <f t="shared" si="56"/>
        <v>Smartphones</v>
      </c>
      <c r="H581" s="17">
        <v>6499</v>
      </c>
      <c r="I581" s="17">
        <v>8999</v>
      </c>
      <c r="J581" s="8">
        <v>0.28000000000000003</v>
      </c>
      <c r="K581" s="8" t="str">
        <f t="shared" si="57"/>
        <v>No</v>
      </c>
      <c r="L581" s="9">
        <v>4</v>
      </c>
      <c r="M581" s="9">
        <v>4</v>
      </c>
      <c r="N581" s="9">
        <f t="shared" ref="N581:N599" si="60">AVERAGEIF(F581:F1930,F581,L581:L1930)</f>
        <v>4.05</v>
      </c>
      <c r="O581" s="4">
        <v>7807</v>
      </c>
      <c r="P581" s="4">
        <f t="shared" si="58"/>
        <v>15.764786208867474</v>
      </c>
      <c r="Q581" s="18">
        <f t="shared" si="59"/>
        <v>50737693</v>
      </c>
      <c r="R581" s="18">
        <f>Table2[[#This Row],[actual_price]]-Table2[[#This Row],[discounted_price]]</f>
        <v>2500</v>
      </c>
      <c r="S581" s="15" t="str" cm="1">
        <f t="array" ref="S581">_xlfn.IFS(H581&lt;200,"&lt;₹200",H581&lt;=500,"₹200-₹500",H581&gt;500,"&gt;₹500")</f>
        <v>&gt;₹500</v>
      </c>
      <c r="T581" t="s">
        <v>2991</v>
      </c>
      <c r="U581" t="s">
        <v>2995</v>
      </c>
      <c r="V581" t="s">
        <v>2996</v>
      </c>
    </row>
    <row r="582" spans="1:22" x14ac:dyDescent="0.25">
      <c r="A582" t="s">
        <v>5707</v>
      </c>
      <c r="B582" t="s">
        <v>5708</v>
      </c>
      <c r="C582" t="s">
        <v>13084</v>
      </c>
      <c r="D582" t="s">
        <v>13168</v>
      </c>
      <c r="E582" t="s">
        <v>13169</v>
      </c>
      <c r="F582" t="s">
        <v>13170</v>
      </c>
      <c r="G582" t="str">
        <f t="shared" si="56"/>
        <v>InkjetInkCartridges</v>
      </c>
      <c r="H582" s="17">
        <v>828</v>
      </c>
      <c r="I582" s="17">
        <v>861</v>
      </c>
      <c r="J582" s="8">
        <v>0.04</v>
      </c>
      <c r="K582" s="8" t="str">
        <f t="shared" si="57"/>
        <v>No</v>
      </c>
      <c r="L582" s="9">
        <v>4.2</v>
      </c>
      <c r="M582" s="9">
        <v>4</v>
      </c>
      <c r="N582" s="9">
        <f t="shared" si="60"/>
        <v>4.3000000000000007</v>
      </c>
      <c r="O582" s="4">
        <v>4567</v>
      </c>
      <c r="P582" s="4">
        <f t="shared" si="58"/>
        <v>15.736822209522506</v>
      </c>
      <c r="Q582" s="18">
        <f t="shared" si="59"/>
        <v>3781476</v>
      </c>
      <c r="R582" s="18">
        <f>Table2[[#This Row],[actual_price]]-Table2[[#This Row],[discounted_price]]</f>
        <v>33</v>
      </c>
      <c r="S582" s="15" t="str" cm="1">
        <f t="array" ref="S582">_xlfn.IFS(H582&lt;200,"&lt;₹200",H582&lt;=500,"₹200-₹500",H582&gt;500,"&gt;₹500")</f>
        <v>&gt;₹500</v>
      </c>
      <c r="T582" t="s">
        <v>5709</v>
      </c>
      <c r="U582" t="s">
        <v>5713</v>
      </c>
      <c r="V582" t="s">
        <v>5714</v>
      </c>
    </row>
    <row r="583" spans="1:22" x14ac:dyDescent="0.25">
      <c r="A583" t="s">
        <v>6482</v>
      </c>
      <c r="B583" t="s">
        <v>6483</v>
      </c>
      <c r="C583" t="s">
        <v>13075</v>
      </c>
      <c r="D583" t="s">
        <v>13122</v>
      </c>
      <c r="E583" t="s">
        <v>13123</v>
      </c>
      <c r="F583" t="s">
        <v>13124</v>
      </c>
      <c r="G583" t="str">
        <f t="shared" si="56"/>
        <v>In-Ear</v>
      </c>
      <c r="H583" s="17">
        <v>1299</v>
      </c>
      <c r="I583" s="17">
        <v>2999</v>
      </c>
      <c r="J583" s="8">
        <v>0.56999999999999995</v>
      </c>
      <c r="K583" s="8" t="str">
        <f t="shared" si="57"/>
        <v>Yes</v>
      </c>
      <c r="L583" s="9">
        <v>3.8</v>
      </c>
      <c r="M583" s="9">
        <v>4</v>
      </c>
      <c r="N583" s="9">
        <f t="shared" si="60"/>
        <v>3.7777777777777786</v>
      </c>
      <c r="O583" s="4">
        <v>14629</v>
      </c>
      <c r="P583" s="4">
        <f t="shared" si="58"/>
        <v>15.735367454251179</v>
      </c>
      <c r="Q583" s="18">
        <f t="shared" si="59"/>
        <v>19003071</v>
      </c>
      <c r="R583" s="18">
        <f>Table2[[#This Row],[actual_price]]-Table2[[#This Row],[discounted_price]]</f>
        <v>1700</v>
      </c>
      <c r="S583" s="15" t="str" cm="1">
        <f t="array" ref="S583">_xlfn.IFS(H583&lt;200,"&lt;₹200",H583&lt;=500,"₹200-₹500",H583&gt;500,"&gt;₹500")</f>
        <v>&gt;₹500</v>
      </c>
      <c r="T583" t="s">
        <v>6484</v>
      </c>
      <c r="U583" t="s">
        <v>6488</v>
      </c>
      <c r="V583" t="s">
        <v>6489</v>
      </c>
    </row>
    <row r="584" spans="1:22" x14ac:dyDescent="0.25">
      <c r="A584" t="s">
        <v>8686</v>
      </c>
      <c r="B584" t="s">
        <v>8687</v>
      </c>
      <c r="C584" t="s">
        <v>13156</v>
      </c>
      <c r="D584" t="s">
        <v>13247</v>
      </c>
      <c r="E584" t="s">
        <v>13248</v>
      </c>
      <c r="F584" t="s">
        <v>13261</v>
      </c>
      <c r="G584" t="str">
        <f t="shared" si="56"/>
        <v>HandBlenders</v>
      </c>
      <c r="H584" s="17">
        <v>249</v>
      </c>
      <c r="I584" s="17">
        <v>499</v>
      </c>
      <c r="J584" s="8">
        <v>0.5</v>
      </c>
      <c r="K584" s="8" t="str">
        <f t="shared" si="57"/>
        <v>Yes</v>
      </c>
      <c r="L584" s="9">
        <v>3.3</v>
      </c>
      <c r="M584" s="9">
        <v>3</v>
      </c>
      <c r="N584" s="9">
        <f t="shared" si="60"/>
        <v>4.0066666666666668</v>
      </c>
      <c r="O584" s="4">
        <v>8427</v>
      </c>
      <c r="P584" s="4">
        <f t="shared" si="58"/>
        <v>15.729069604590491</v>
      </c>
      <c r="Q584" s="18">
        <f t="shared" si="59"/>
        <v>2098323</v>
      </c>
      <c r="R584" s="18">
        <f>Table2[[#This Row],[actual_price]]-Table2[[#This Row],[discounted_price]]</f>
        <v>250</v>
      </c>
      <c r="S584" s="15" t="str" cm="1">
        <f t="array" ref="S584">_xlfn.IFS(H584&lt;200,"&lt;₹200",H584&lt;=500,"₹200-₹500",H584&gt;500,"&gt;₹500")</f>
        <v>₹200-₹500</v>
      </c>
      <c r="T584" t="s">
        <v>8689</v>
      </c>
      <c r="U584" t="s">
        <v>8693</v>
      </c>
      <c r="V584" t="s">
        <v>8694</v>
      </c>
    </row>
    <row r="585" spans="1:22" x14ac:dyDescent="0.25">
      <c r="A585" t="s">
        <v>9901</v>
      </c>
      <c r="B585" t="s">
        <v>9902</v>
      </c>
      <c r="C585" t="s">
        <v>13156</v>
      </c>
      <c r="D585" t="s">
        <v>13247</v>
      </c>
      <c r="E585" t="s">
        <v>13248</v>
      </c>
      <c r="F585" t="s">
        <v>13249</v>
      </c>
      <c r="G585" t="str">
        <f t="shared" si="56"/>
        <v>Kettles&amp;HotWaterDispensers</v>
      </c>
      <c r="H585" s="17">
        <v>699</v>
      </c>
      <c r="I585" s="17">
        <v>1345</v>
      </c>
      <c r="J585" s="8">
        <v>0.48</v>
      </c>
      <c r="K585" s="8" t="str">
        <f t="shared" si="57"/>
        <v>No</v>
      </c>
      <c r="L585" s="9">
        <v>3.9</v>
      </c>
      <c r="M585" s="9">
        <v>4</v>
      </c>
      <c r="N585" s="9">
        <f t="shared" si="60"/>
        <v>4.0043478260869572</v>
      </c>
      <c r="O585" s="4">
        <v>8446</v>
      </c>
      <c r="P585" s="4">
        <f t="shared" si="58"/>
        <v>15.723882596270508</v>
      </c>
      <c r="Q585" s="18">
        <f t="shared" si="59"/>
        <v>5903754</v>
      </c>
      <c r="R585" s="18">
        <f>Table2[[#This Row],[actual_price]]-Table2[[#This Row],[discounted_price]]</f>
        <v>646</v>
      </c>
      <c r="S585" s="15" t="str" cm="1">
        <f t="array" ref="S585">_xlfn.IFS(H585&lt;200,"&lt;₹200",H585&lt;=500,"₹200-₹500",H585&gt;500,"&gt;₹500")</f>
        <v>&gt;₹500</v>
      </c>
      <c r="T585" t="s">
        <v>9903</v>
      </c>
      <c r="U585" t="s">
        <v>9907</v>
      </c>
      <c r="V585" t="s">
        <v>9908</v>
      </c>
    </row>
    <row r="586" spans="1:22" x14ac:dyDescent="0.25">
      <c r="A586" t="s">
        <v>11002</v>
      </c>
      <c r="B586" t="s">
        <v>11003</v>
      </c>
      <c r="C586" t="s">
        <v>13156</v>
      </c>
      <c r="D586" t="s">
        <v>13247</v>
      </c>
      <c r="E586" t="s">
        <v>13254</v>
      </c>
      <c r="F586" t="s">
        <v>13255</v>
      </c>
      <c r="G586" t="str">
        <f t="shared" si="56"/>
        <v>Irons,Steamers&amp;Accessories</v>
      </c>
      <c r="H586" s="17">
        <v>850</v>
      </c>
      <c r="I586" s="17">
        <v>1000</v>
      </c>
      <c r="J586" s="8">
        <v>0.15</v>
      </c>
      <c r="K586" s="8" t="str">
        <f t="shared" si="57"/>
        <v>No</v>
      </c>
      <c r="L586" s="9">
        <v>4.0999999999999996</v>
      </c>
      <c r="M586" s="9">
        <v>4</v>
      </c>
      <c r="N586" s="9">
        <f t="shared" si="60"/>
        <v>4.0489361702127651</v>
      </c>
      <c r="O586" s="4">
        <v>7619</v>
      </c>
      <c r="P586" s="4">
        <f t="shared" si="58"/>
        <v>15.717787894594167</v>
      </c>
      <c r="Q586" s="18">
        <f t="shared" si="59"/>
        <v>6476150</v>
      </c>
      <c r="R586" s="18">
        <f>Table2[[#This Row],[actual_price]]-Table2[[#This Row],[discounted_price]]</f>
        <v>150</v>
      </c>
      <c r="S586" s="15" t="str" cm="1">
        <f t="array" ref="S586">_xlfn.IFS(H586&lt;200,"&lt;₹200",H586&lt;=500,"₹200-₹500",H586&gt;500,"&gt;₹500")</f>
        <v>&gt;₹500</v>
      </c>
      <c r="T586" t="s">
        <v>11004</v>
      </c>
      <c r="U586" t="s">
        <v>11008</v>
      </c>
      <c r="V586" t="s">
        <v>11009</v>
      </c>
    </row>
    <row r="587" spans="1:22" x14ac:dyDescent="0.25">
      <c r="A587" t="s">
        <v>8407</v>
      </c>
      <c r="B587" t="s">
        <v>8408</v>
      </c>
      <c r="C587" t="s">
        <v>13152</v>
      </c>
      <c r="D587" t="s">
        <v>13153</v>
      </c>
      <c r="E587" t="s">
        <v>13154</v>
      </c>
      <c r="F587" t="s">
        <v>13155</v>
      </c>
      <c r="G587" t="str">
        <f t="shared" si="56"/>
        <v>Stationery</v>
      </c>
      <c r="H587" s="17">
        <v>225</v>
      </c>
      <c r="I587" s="17">
        <v>225</v>
      </c>
      <c r="J587" s="8">
        <v>0</v>
      </c>
      <c r="K587" s="8" t="str">
        <f t="shared" si="57"/>
        <v>No</v>
      </c>
      <c r="L587" s="9">
        <v>4.0999999999999996</v>
      </c>
      <c r="M587" s="9">
        <v>4</v>
      </c>
      <c r="N587" s="9">
        <f t="shared" si="60"/>
        <v>4.2687499999999998</v>
      </c>
      <c r="O587" s="4">
        <v>4798</v>
      </c>
      <c r="P587" s="4">
        <f t="shared" si="58"/>
        <v>15.713912263774022</v>
      </c>
      <c r="Q587" s="18">
        <f t="shared" si="59"/>
        <v>1079550</v>
      </c>
      <c r="R587" s="18">
        <f>Table2[[#This Row],[actual_price]]-Table2[[#This Row],[discounted_price]]</f>
        <v>0</v>
      </c>
      <c r="S587" s="15" t="str" cm="1">
        <f t="array" ref="S587">_xlfn.IFS(H587&lt;200,"&lt;₹200",H587&lt;=500,"₹200-₹500",H587&gt;500,"&gt;₹500")</f>
        <v>₹200-₹500</v>
      </c>
      <c r="T587" t="s">
        <v>8410</v>
      </c>
      <c r="U587" t="s">
        <v>8414</v>
      </c>
      <c r="V587" t="s">
        <v>8415</v>
      </c>
    </row>
    <row r="588" spans="1:22" x14ac:dyDescent="0.25">
      <c r="A588" t="s">
        <v>1443</v>
      </c>
      <c r="B588" t="s">
        <v>1444</v>
      </c>
      <c r="C588" t="s">
        <v>13084</v>
      </c>
      <c r="D588" t="s">
        <v>13085</v>
      </c>
      <c r="E588" t="s">
        <v>13086</v>
      </c>
      <c r="F588" t="s">
        <v>13087</v>
      </c>
      <c r="G588" t="str">
        <f t="shared" si="56"/>
        <v>Cables</v>
      </c>
      <c r="H588" s="17">
        <v>339</v>
      </c>
      <c r="I588" s="17">
        <v>999</v>
      </c>
      <c r="J588" s="8">
        <v>0.66</v>
      </c>
      <c r="K588" s="8" t="str">
        <f t="shared" si="57"/>
        <v>Yes</v>
      </c>
      <c r="L588" s="9">
        <v>4.3</v>
      </c>
      <c r="M588" s="9">
        <v>4</v>
      </c>
      <c r="N588" s="9">
        <f t="shared" si="60"/>
        <v>4.1374999999999993</v>
      </c>
      <c r="O588" s="4">
        <v>6255</v>
      </c>
      <c r="P588" s="4">
        <f t="shared" si="58"/>
        <v>15.707177761964285</v>
      </c>
      <c r="Q588" s="18">
        <f t="shared" si="59"/>
        <v>2120445</v>
      </c>
      <c r="R588" s="18">
        <f>Table2[[#This Row],[actual_price]]-Table2[[#This Row],[discounted_price]]</f>
        <v>660</v>
      </c>
      <c r="S588" s="15" t="str" cm="1">
        <f t="array" ref="S588">_xlfn.IFS(H588&lt;200,"&lt;₹200",H588&lt;=500,"₹200-₹500",H588&gt;500,"&gt;₹500")</f>
        <v>₹200-₹500</v>
      </c>
      <c r="T588" t="s">
        <v>1445</v>
      </c>
      <c r="U588" t="s">
        <v>1449</v>
      </c>
      <c r="V588" t="s">
        <v>13030</v>
      </c>
    </row>
    <row r="589" spans="1:22" x14ac:dyDescent="0.25">
      <c r="A589" t="s">
        <v>2143</v>
      </c>
      <c r="B589" t="s">
        <v>2144</v>
      </c>
      <c r="C589" t="s">
        <v>13084</v>
      </c>
      <c r="D589" t="s">
        <v>13085</v>
      </c>
      <c r="E589" t="s">
        <v>13086</v>
      </c>
      <c r="F589" t="s">
        <v>13087</v>
      </c>
      <c r="G589" t="str">
        <f t="shared" si="56"/>
        <v>Cables</v>
      </c>
      <c r="H589" s="17">
        <v>339</v>
      </c>
      <c r="I589" s="17">
        <v>999</v>
      </c>
      <c r="J589" s="8">
        <v>0.66</v>
      </c>
      <c r="K589" s="8" t="str">
        <f t="shared" si="57"/>
        <v>Yes</v>
      </c>
      <c r="L589" s="9">
        <v>4.3</v>
      </c>
      <c r="M589" s="9">
        <v>4</v>
      </c>
      <c r="N589" s="9">
        <f t="shared" si="60"/>
        <v>4.1359223300970864</v>
      </c>
      <c r="O589" s="4">
        <v>6255</v>
      </c>
      <c r="P589" s="4">
        <f t="shared" si="58"/>
        <v>15.701188458854979</v>
      </c>
      <c r="Q589" s="18">
        <f t="shared" si="59"/>
        <v>2120445</v>
      </c>
      <c r="R589" s="18">
        <f>Table2[[#This Row],[actual_price]]-Table2[[#This Row],[discounted_price]]</f>
        <v>660</v>
      </c>
      <c r="S589" s="15" t="str" cm="1">
        <f t="array" ref="S589">_xlfn.IFS(H589&lt;200,"&lt;₹200",H589&lt;=500,"₹200-₹500",H589&gt;500,"&gt;₹500")</f>
        <v>₹200-₹500</v>
      </c>
      <c r="T589" t="s">
        <v>1445</v>
      </c>
      <c r="U589" t="s">
        <v>1449</v>
      </c>
      <c r="V589" t="s">
        <v>13030</v>
      </c>
    </row>
    <row r="590" spans="1:22" x14ac:dyDescent="0.25">
      <c r="A590" t="s">
        <v>5472</v>
      </c>
      <c r="B590" t="s">
        <v>5473</v>
      </c>
      <c r="C590" t="s">
        <v>13084</v>
      </c>
      <c r="D590" t="s">
        <v>13085</v>
      </c>
      <c r="E590" t="s">
        <v>13141</v>
      </c>
      <c r="F590" t="s">
        <v>13143</v>
      </c>
      <c r="G590" t="str">
        <f t="shared" si="56"/>
        <v>GraphicTablets</v>
      </c>
      <c r="H590" s="17">
        <v>100</v>
      </c>
      <c r="I590" s="17">
        <v>499</v>
      </c>
      <c r="J590" s="8">
        <v>0.8</v>
      </c>
      <c r="K590" s="8" t="str">
        <f t="shared" si="57"/>
        <v>Yes</v>
      </c>
      <c r="L590" s="9">
        <v>3.5</v>
      </c>
      <c r="M590" s="9">
        <v>4</v>
      </c>
      <c r="N590" s="9">
        <f t="shared" si="60"/>
        <v>3.94</v>
      </c>
      <c r="O590" s="4">
        <v>9638</v>
      </c>
      <c r="P590" s="4">
        <f t="shared" si="58"/>
        <v>15.697086002268451</v>
      </c>
      <c r="Q590" s="18">
        <f t="shared" si="59"/>
        <v>963800</v>
      </c>
      <c r="R590" s="18">
        <f>Table2[[#This Row],[actual_price]]-Table2[[#This Row],[discounted_price]]</f>
        <v>399</v>
      </c>
      <c r="S590" s="15" t="str" cm="1">
        <f t="array" ref="S590">_xlfn.IFS(H590&lt;200,"&lt;₹200",H590&lt;=500,"₹200-₹500",H590&gt;500,"&gt;₹500")</f>
        <v>&lt;₹200</v>
      </c>
      <c r="T590" t="s">
        <v>5474</v>
      </c>
      <c r="U590" t="s">
        <v>5478</v>
      </c>
      <c r="V590" t="s">
        <v>5479</v>
      </c>
    </row>
    <row r="591" spans="1:22" x14ac:dyDescent="0.25">
      <c r="A591" t="s">
        <v>6038</v>
      </c>
      <c r="B591" t="s">
        <v>6039</v>
      </c>
      <c r="C591" t="s">
        <v>13084</v>
      </c>
      <c r="D591" t="s">
        <v>13085</v>
      </c>
      <c r="E591" t="s">
        <v>13141</v>
      </c>
      <c r="F591" t="s">
        <v>13159</v>
      </c>
      <c r="G591" t="str">
        <f t="shared" si="56"/>
        <v>Keyboard&amp;MouseSets</v>
      </c>
      <c r="H591" s="17">
        <v>1495</v>
      </c>
      <c r="I591" s="17">
        <v>1995</v>
      </c>
      <c r="J591" s="8">
        <v>0.25</v>
      </c>
      <c r="K591" s="8" t="str">
        <f t="shared" si="57"/>
        <v>No</v>
      </c>
      <c r="L591" s="9">
        <v>4.3</v>
      </c>
      <c r="M591" s="9">
        <v>4</v>
      </c>
      <c r="N591" s="9">
        <f t="shared" si="60"/>
        <v>4.0666666666666673</v>
      </c>
      <c r="O591" s="4">
        <v>7241</v>
      </c>
      <c r="P591" s="4">
        <f t="shared" si="58"/>
        <v>15.696757983289373</v>
      </c>
      <c r="Q591" s="18">
        <f t="shared" si="59"/>
        <v>10825295</v>
      </c>
      <c r="R591" s="18">
        <f>Table2[[#This Row],[actual_price]]-Table2[[#This Row],[discounted_price]]</f>
        <v>500</v>
      </c>
      <c r="S591" s="15" t="str" cm="1">
        <f t="array" ref="S591">_xlfn.IFS(H591&lt;200,"&lt;₹200",H591&lt;=500,"₹200-₹500",H591&gt;500,"&gt;₹500")</f>
        <v>&gt;₹500</v>
      </c>
      <c r="T591" t="s">
        <v>6040</v>
      </c>
      <c r="U591" t="s">
        <v>6044</v>
      </c>
      <c r="V591" t="s">
        <v>6045</v>
      </c>
    </row>
    <row r="592" spans="1:22" x14ac:dyDescent="0.25">
      <c r="A592" t="s">
        <v>4378</v>
      </c>
      <c r="B592" t="s">
        <v>4379</v>
      </c>
      <c r="C592" t="s">
        <v>13075</v>
      </c>
      <c r="D592" t="s">
        <v>13113</v>
      </c>
      <c r="E592" t="s">
        <v>13114</v>
      </c>
      <c r="F592" t="s">
        <v>13116</v>
      </c>
      <c r="G592" t="str">
        <f t="shared" si="56"/>
        <v>PowerBanks</v>
      </c>
      <c r="H592" s="17">
        <v>2179</v>
      </c>
      <c r="I592" s="17">
        <v>3999</v>
      </c>
      <c r="J592" s="8">
        <v>0.46</v>
      </c>
      <c r="K592" s="8" t="str">
        <f t="shared" si="57"/>
        <v>No</v>
      </c>
      <c r="L592" s="9">
        <v>4</v>
      </c>
      <c r="M592" s="9">
        <v>4</v>
      </c>
      <c r="N592" s="9">
        <f t="shared" si="60"/>
        <v>4</v>
      </c>
      <c r="O592" s="4">
        <v>8380</v>
      </c>
      <c r="P592" s="4">
        <f t="shared" si="58"/>
        <v>15.693183362622015</v>
      </c>
      <c r="Q592" s="18">
        <f t="shared" si="59"/>
        <v>18260020</v>
      </c>
      <c r="R592" s="18">
        <f>Table2[[#This Row],[actual_price]]-Table2[[#This Row],[discounted_price]]</f>
        <v>1820</v>
      </c>
      <c r="S592" s="15" t="str" cm="1">
        <f t="array" ref="S592">_xlfn.IFS(H592&lt;200,"&lt;₹200",H592&lt;=500,"₹200-₹500",H592&gt;500,"&gt;₹500")</f>
        <v>&gt;₹500</v>
      </c>
      <c r="T592" t="s">
        <v>4380</v>
      </c>
      <c r="U592" t="s">
        <v>4384</v>
      </c>
      <c r="V592" t="s">
        <v>4385</v>
      </c>
    </row>
    <row r="593" spans="1:22" x14ac:dyDescent="0.25">
      <c r="A593" t="s">
        <v>10971</v>
      </c>
      <c r="B593" t="s">
        <v>10972</v>
      </c>
      <c r="C593" t="s">
        <v>13156</v>
      </c>
      <c r="D593" t="s">
        <v>13247</v>
      </c>
      <c r="E593" t="s">
        <v>13248</v>
      </c>
      <c r="F593" t="s">
        <v>13262</v>
      </c>
      <c r="G593" t="str">
        <f t="shared" si="56"/>
        <v>MixerGrinders</v>
      </c>
      <c r="H593" s="17">
        <v>1699</v>
      </c>
      <c r="I593" s="17">
        <v>3398</v>
      </c>
      <c r="J593" s="8">
        <v>0.5</v>
      </c>
      <c r="K593" s="8" t="str">
        <f t="shared" si="57"/>
        <v>Yes</v>
      </c>
      <c r="L593" s="9">
        <v>3.8</v>
      </c>
      <c r="M593" s="9">
        <v>4</v>
      </c>
      <c r="N593" s="9">
        <f t="shared" si="60"/>
        <v>4.0199999999999996</v>
      </c>
      <c r="O593" s="4">
        <v>7988</v>
      </c>
      <c r="P593" s="4">
        <f t="shared" si="58"/>
        <v>15.688019533057584</v>
      </c>
      <c r="Q593" s="18">
        <f t="shared" si="59"/>
        <v>13571612</v>
      </c>
      <c r="R593" s="18">
        <f>Table2[[#This Row],[actual_price]]-Table2[[#This Row],[discounted_price]]</f>
        <v>1699</v>
      </c>
      <c r="S593" s="15" t="str" cm="1">
        <f t="array" ref="S593">_xlfn.IFS(H593&lt;200,"&lt;₹200",H593&lt;=500,"₹200-₹500",H593&gt;500,"&gt;₹500")</f>
        <v>&gt;₹500</v>
      </c>
      <c r="T593" t="s">
        <v>10973</v>
      </c>
      <c r="U593" t="s">
        <v>10977</v>
      </c>
      <c r="V593" t="s">
        <v>10978</v>
      </c>
    </row>
    <row r="594" spans="1:22" x14ac:dyDescent="0.25">
      <c r="A594" t="s">
        <v>8853</v>
      </c>
      <c r="B594" t="s">
        <v>8854</v>
      </c>
      <c r="C594" t="s">
        <v>13156</v>
      </c>
      <c r="D594" t="s">
        <v>13247</v>
      </c>
      <c r="E594" t="s">
        <v>13248</v>
      </c>
      <c r="F594" t="s">
        <v>13249</v>
      </c>
      <c r="G594" t="str">
        <f t="shared" si="56"/>
        <v>Kettles&amp;HotWaterDispensers</v>
      </c>
      <c r="H594" s="17">
        <v>699</v>
      </c>
      <c r="I594" s="17">
        <v>1595</v>
      </c>
      <c r="J594" s="8">
        <v>0.56000000000000005</v>
      </c>
      <c r="K594" s="8" t="str">
        <f t="shared" si="57"/>
        <v>Yes</v>
      </c>
      <c r="L594" s="9">
        <v>4.0999999999999996</v>
      </c>
      <c r="M594" s="9">
        <v>4</v>
      </c>
      <c r="N594" s="9">
        <f t="shared" si="60"/>
        <v>4.0090909090909097</v>
      </c>
      <c r="O594" s="4">
        <v>8090</v>
      </c>
      <c r="P594" s="4">
        <f t="shared" si="58"/>
        <v>15.667536097428149</v>
      </c>
      <c r="Q594" s="18">
        <f t="shared" si="59"/>
        <v>5654910</v>
      </c>
      <c r="R594" s="18">
        <f>Table2[[#This Row],[actual_price]]-Table2[[#This Row],[discounted_price]]</f>
        <v>896</v>
      </c>
      <c r="S594" s="15" t="str" cm="1">
        <f t="array" ref="S594">_xlfn.IFS(H594&lt;200,"&lt;₹200",H594&lt;=500,"₹200-₹500",H594&gt;500,"&gt;₹500")</f>
        <v>&gt;₹500</v>
      </c>
      <c r="T594" t="s">
        <v>8855</v>
      </c>
      <c r="U594" t="s">
        <v>8859</v>
      </c>
      <c r="V594" t="s">
        <v>8860</v>
      </c>
    </row>
    <row r="595" spans="1:22" x14ac:dyDescent="0.25">
      <c r="A595" t="s">
        <v>7024</v>
      </c>
      <c r="B595" t="s">
        <v>7025</v>
      </c>
      <c r="C595" t="s">
        <v>13084</v>
      </c>
      <c r="D595" t="s">
        <v>13085</v>
      </c>
      <c r="E595" t="s">
        <v>13196</v>
      </c>
      <c r="F595" t="s">
        <v>13216</v>
      </c>
      <c r="G595" t="str">
        <f t="shared" si="56"/>
        <v>PCSpeakers</v>
      </c>
      <c r="H595" s="17">
        <v>849</v>
      </c>
      <c r="I595" s="17">
        <v>1499</v>
      </c>
      <c r="J595" s="8">
        <v>0.43</v>
      </c>
      <c r="K595" s="8" t="str">
        <f t="shared" si="57"/>
        <v>No</v>
      </c>
      <c r="L595" s="9">
        <v>4</v>
      </c>
      <c r="M595" s="9">
        <v>4</v>
      </c>
      <c r="N595" s="9">
        <f t="shared" si="60"/>
        <v>4.05</v>
      </c>
      <c r="O595" s="4">
        <v>7352</v>
      </c>
      <c r="P595" s="4">
        <f t="shared" si="58"/>
        <v>15.659181492185548</v>
      </c>
      <c r="Q595" s="18">
        <f t="shared" si="59"/>
        <v>6241848</v>
      </c>
      <c r="R595" s="18">
        <f>Table2[[#This Row],[actual_price]]-Table2[[#This Row],[discounted_price]]</f>
        <v>650</v>
      </c>
      <c r="S595" s="15" t="str" cm="1">
        <f t="array" ref="S595">_xlfn.IFS(H595&lt;200,"&lt;₹200",H595&lt;=500,"₹200-₹500",H595&gt;500,"&gt;₹500")</f>
        <v>&gt;₹500</v>
      </c>
      <c r="T595" t="s">
        <v>7027</v>
      </c>
      <c r="U595" t="s">
        <v>7031</v>
      </c>
      <c r="V595" t="s">
        <v>7032</v>
      </c>
    </row>
    <row r="596" spans="1:22" x14ac:dyDescent="0.25">
      <c r="A596" t="s">
        <v>6101</v>
      </c>
      <c r="B596" t="s">
        <v>6102</v>
      </c>
      <c r="C596" t="s">
        <v>13084</v>
      </c>
      <c r="D596" t="s">
        <v>13085</v>
      </c>
      <c r="E596" t="s">
        <v>13195</v>
      </c>
      <c r="F596" t="s">
        <v>13195</v>
      </c>
      <c r="G596" t="str">
        <f t="shared" si="56"/>
        <v>USBHubs</v>
      </c>
      <c r="H596" s="17">
        <v>179</v>
      </c>
      <c r="I596" s="17">
        <v>499</v>
      </c>
      <c r="J596" s="8">
        <v>0.64</v>
      </c>
      <c r="K596" s="8" t="str">
        <f t="shared" si="57"/>
        <v>Yes</v>
      </c>
      <c r="L596" s="9">
        <v>3.4</v>
      </c>
      <c r="M596" s="9">
        <v>3</v>
      </c>
      <c r="N596" s="9">
        <f t="shared" si="60"/>
        <v>3.9999999999999996</v>
      </c>
      <c r="O596" s="4">
        <v>9385</v>
      </c>
      <c r="P596" s="4">
        <f t="shared" si="58"/>
        <v>15.889922199505902</v>
      </c>
      <c r="Q596" s="18">
        <f t="shared" si="59"/>
        <v>1679915</v>
      </c>
      <c r="R596" s="18">
        <f>Table2[[#This Row],[actual_price]]-Table2[[#This Row],[discounted_price]]</f>
        <v>320</v>
      </c>
      <c r="S596" s="15" t="str" cm="1">
        <f t="array" ref="S596">_xlfn.IFS(H596&lt;200,"&lt;₹200",H596&lt;=500,"₹200-₹500",H596&gt;500,"&gt;₹500")</f>
        <v>&lt;₹200</v>
      </c>
      <c r="T596" t="s">
        <v>6104</v>
      </c>
      <c r="U596" t="s">
        <v>6108</v>
      </c>
      <c r="V596" t="s">
        <v>6109</v>
      </c>
    </row>
    <row r="597" spans="1:22" x14ac:dyDescent="0.25">
      <c r="A597" t="s">
        <v>7254</v>
      </c>
      <c r="B597" t="s">
        <v>7255</v>
      </c>
      <c r="C597" t="s">
        <v>13084</v>
      </c>
      <c r="D597" t="s">
        <v>13085</v>
      </c>
      <c r="E597" t="s">
        <v>13141</v>
      </c>
      <c r="F597" t="s">
        <v>13171</v>
      </c>
      <c r="G597" t="str">
        <f t="shared" si="56"/>
        <v>Keyboard&amp;MiceAccessories</v>
      </c>
      <c r="H597" s="17">
        <v>115</v>
      </c>
      <c r="I597" s="17">
        <v>999</v>
      </c>
      <c r="J597" s="8">
        <v>0.88</v>
      </c>
      <c r="K597" s="8" t="str">
        <f t="shared" si="57"/>
        <v>Yes</v>
      </c>
      <c r="L597" s="9">
        <v>3.3</v>
      </c>
      <c r="M597" s="9">
        <v>3</v>
      </c>
      <c r="N597" s="9">
        <f t="shared" si="60"/>
        <v>4.1833333333333327</v>
      </c>
      <c r="O597" s="4">
        <v>5692</v>
      </c>
      <c r="P597" s="4">
        <f t="shared" si="58"/>
        <v>15.709843952278304</v>
      </c>
      <c r="Q597" s="18">
        <f t="shared" si="59"/>
        <v>654580</v>
      </c>
      <c r="R597" s="18">
        <f>Table2[[#This Row],[actual_price]]-Table2[[#This Row],[discounted_price]]</f>
        <v>884</v>
      </c>
      <c r="S597" s="15" t="str" cm="1">
        <f t="array" ref="S597">_xlfn.IFS(H597&lt;200,"&lt;₹200",H597&lt;=500,"₹200-₹500",H597&gt;500,"&gt;₹500")</f>
        <v>&lt;₹200</v>
      </c>
      <c r="T597" t="s">
        <v>7256</v>
      </c>
      <c r="U597" t="s">
        <v>7260</v>
      </c>
      <c r="V597" t="s">
        <v>7261</v>
      </c>
    </row>
    <row r="598" spans="1:22" x14ac:dyDescent="0.25">
      <c r="A598" t="s">
        <v>7122</v>
      </c>
      <c r="B598" t="s">
        <v>7123</v>
      </c>
      <c r="C598" t="s">
        <v>13084</v>
      </c>
      <c r="D598" t="s">
        <v>13085</v>
      </c>
      <c r="E598" t="s">
        <v>13141</v>
      </c>
      <c r="F598" t="s">
        <v>13142</v>
      </c>
      <c r="G598" t="str">
        <f t="shared" si="56"/>
        <v>Mice</v>
      </c>
      <c r="H598" s="17">
        <v>149</v>
      </c>
      <c r="I598" s="17">
        <v>249</v>
      </c>
      <c r="J598" s="8">
        <v>0.4</v>
      </c>
      <c r="K598" s="8" t="str">
        <f t="shared" si="57"/>
        <v>No</v>
      </c>
      <c r="L598" s="9">
        <v>4</v>
      </c>
      <c r="M598" s="9">
        <v>4</v>
      </c>
      <c r="N598" s="9">
        <f t="shared" si="60"/>
        <v>4.2200000000000006</v>
      </c>
      <c r="O598" s="4">
        <v>5057</v>
      </c>
      <c r="P598" s="4">
        <f t="shared" si="58"/>
        <v>15.630790641535391</v>
      </c>
      <c r="Q598" s="18">
        <f t="shared" si="59"/>
        <v>753493</v>
      </c>
      <c r="R598" s="18">
        <f>Table2[[#This Row],[actual_price]]-Table2[[#This Row],[discounted_price]]</f>
        <v>100</v>
      </c>
      <c r="S598" s="15" t="str" cm="1">
        <f t="array" ref="S598">_xlfn.IFS(H598&lt;200,"&lt;₹200",H598&lt;=500,"₹200-₹500",H598&gt;500,"&gt;₹500")</f>
        <v>&lt;₹200</v>
      </c>
      <c r="T598" t="s">
        <v>7124</v>
      </c>
      <c r="U598" t="s">
        <v>7128</v>
      </c>
      <c r="V598" t="s">
        <v>7129</v>
      </c>
    </row>
    <row r="599" spans="1:22" x14ac:dyDescent="0.25">
      <c r="A599" t="s">
        <v>5410</v>
      </c>
      <c r="B599" t="s">
        <v>5411</v>
      </c>
      <c r="C599" t="s">
        <v>13075</v>
      </c>
      <c r="D599" t="s">
        <v>13161</v>
      </c>
      <c r="E599" t="s">
        <v>13177</v>
      </c>
      <c r="F599" t="s">
        <v>13178</v>
      </c>
      <c r="G599" t="str">
        <f t="shared" si="56"/>
        <v>Macro&amp;RinglightFlashes</v>
      </c>
      <c r="H599" s="17">
        <v>799</v>
      </c>
      <c r="I599" s="17">
        <v>1999</v>
      </c>
      <c r="J599" s="8">
        <v>0.6</v>
      </c>
      <c r="K599" s="8" t="str">
        <f t="shared" si="57"/>
        <v>Yes</v>
      </c>
      <c r="L599" s="9">
        <v>3.8</v>
      </c>
      <c r="M599" s="9">
        <v>4</v>
      </c>
      <c r="N599" s="9">
        <f t="shared" si="60"/>
        <v>3.8</v>
      </c>
      <c r="O599" s="4">
        <v>12958</v>
      </c>
      <c r="P599" s="4">
        <f t="shared" si="58"/>
        <v>15.627771661486921</v>
      </c>
      <c r="Q599" s="18">
        <f t="shared" si="59"/>
        <v>10353442</v>
      </c>
      <c r="R599" s="18">
        <f>Table2[[#This Row],[actual_price]]-Table2[[#This Row],[discounted_price]]</f>
        <v>1200</v>
      </c>
      <c r="S599" s="15" t="str" cm="1">
        <f t="array" ref="S599">_xlfn.IFS(H599&lt;200,"&lt;₹200",H599&lt;=500,"₹200-₹500",H599&gt;500,"&gt;₹500")</f>
        <v>&gt;₹500</v>
      </c>
      <c r="T599" t="s">
        <v>5413</v>
      </c>
      <c r="U599" t="s">
        <v>5417</v>
      </c>
      <c r="V599" t="s">
        <v>5418</v>
      </c>
    </row>
    <row r="600" spans="1:22" x14ac:dyDescent="0.25">
      <c r="A600" t="s">
        <v>11385</v>
      </c>
      <c r="B600" t="s">
        <v>11386</v>
      </c>
      <c r="C600" t="s">
        <v>13156</v>
      </c>
      <c r="D600" t="s">
        <v>13247</v>
      </c>
      <c r="E600" t="s">
        <v>13254</v>
      </c>
      <c r="F600" t="s">
        <v>13255</v>
      </c>
      <c r="G600" t="str">
        <f t="shared" si="56"/>
        <v>Irons,Steamers&amp;Accessories</v>
      </c>
      <c r="H600" s="17">
        <v>949</v>
      </c>
      <c r="I600" s="17">
        <v>975</v>
      </c>
      <c r="J600" s="8">
        <v>0.03</v>
      </c>
      <c r="K600" s="8" t="str">
        <f t="shared" si="57"/>
        <v>No</v>
      </c>
      <c r="L600" s="9">
        <v>4.3</v>
      </c>
      <c r="M600" s="9">
        <v>4</v>
      </c>
      <c r="N600" s="9">
        <f>AVERAGEIF(F600:F1950,F600,L600:L1950)</f>
        <v>4.0478260869565199</v>
      </c>
      <c r="O600" s="4">
        <v>7223</v>
      </c>
      <c r="P600" s="4">
        <f t="shared" si="58"/>
        <v>15.619661188832051</v>
      </c>
      <c r="Q600" s="18">
        <f t="shared" si="59"/>
        <v>6854627</v>
      </c>
      <c r="R600" s="18">
        <f>Table2[[#This Row],[actual_price]]-Table2[[#This Row],[discounted_price]]</f>
        <v>26</v>
      </c>
      <c r="S600" s="15" t="str" cm="1">
        <f t="array" ref="S600">_xlfn.IFS(H600&lt;200,"&lt;₹200",H600&lt;=500,"₹200-₹500",H600&gt;500,"&gt;₹500")</f>
        <v>&gt;₹500</v>
      </c>
      <c r="T600" t="s">
        <v>11387</v>
      </c>
      <c r="U600" t="s">
        <v>11391</v>
      </c>
      <c r="V600" t="s">
        <v>11392</v>
      </c>
    </row>
    <row r="601" spans="1:22" x14ac:dyDescent="0.25">
      <c r="A601" t="s">
        <v>13004</v>
      </c>
      <c r="B601" t="s">
        <v>13005</v>
      </c>
      <c r="C601" t="s">
        <v>13156</v>
      </c>
      <c r="D601" t="s">
        <v>13250</v>
      </c>
      <c r="E601" t="s">
        <v>13277</v>
      </c>
      <c r="F601" t="s">
        <v>13285</v>
      </c>
      <c r="G601" t="str">
        <f t="shared" si="56"/>
        <v>ExhaustFans</v>
      </c>
      <c r="H601" s="17">
        <v>1399</v>
      </c>
      <c r="I601" s="17">
        <v>1890</v>
      </c>
      <c r="J601" s="8">
        <v>0.26</v>
      </c>
      <c r="K601" s="8" t="str">
        <f t="shared" si="57"/>
        <v>No</v>
      </c>
      <c r="L601" s="9">
        <v>4</v>
      </c>
      <c r="M601" s="9">
        <v>4</v>
      </c>
      <c r="N601" s="9">
        <f>AVERAGEIF(F601:F1951,F601,L601:L1951)</f>
        <v>4</v>
      </c>
      <c r="O601" s="4">
        <v>8031</v>
      </c>
      <c r="P601" s="4">
        <f t="shared" si="58"/>
        <v>15.619294799203777</v>
      </c>
      <c r="Q601" s="18">
        <f t="shared" si="59"/>
        <v>11235369</v>
      </c>
      <c r="R601" s="18">
        <f>Table2[[#This Row],[actual_price]]-Table2[[#This Row],[discounted_price]]</f>
        <v>491</v>
      </c>
      <c r="S601" s="15" t="str" cm="1">
        <f t="array" ref="S601">_xlfn.IFS(H601&lt;200,"&lt;₹200",H601&lt;=500,"₹200-₹500",H601&gt;500,"&gt;₹500")</f>
        <v>&gt;₹500</v>
      </c>
      <c r="T601" t="s">
        <v>13006</v>
      </c>
      <c r="U601" t="s">
        <v>13010</v>
      </c>
      <c r="V601" t="s">
        <v>13011</v>
      </c>
    </row>
    <row r="602" spans="1:22" x14ac:dyDescent="0.25">
      <c r="A602" t="s">
        <v>3033</v>
      </c>
      <c r="B602" t="s">
        <v>3034</v>
      </c>
      <c r="C602" t="s">
        <v>13075</v>
      </c>
      <c r="D602" t="s">
        <v>13111</v>
      </c>
      <c r="E602" t="s">
        <v>13112</v>
      </c>
      <c r="F602" t="s">
        <v>13112</v>
      </c>
      <c r="G602" t="str">
        <f t="shared" si="56"/>
        <v>SmartWatches</v>
      </c>
      <c r="H602" s="17">
        <v>1898</v>
      </c>
      <c r="I602" s="17">
        <v>4999</v>
      </c>
      <c r="J602" s="8">
        <v>0.62</v>
      </c>
      <c r="K602" s="8" t="str">
        <f t="shared" si="57"/>
        <v>Yes</v>
      </c>
      <c r="L602" s="9">
        <v>4.0999999999999996</v>
      </c>
      <c r="M602" s="9">
        <v>4</v>
      </c>
      <c r="N602" s="9">
        <f>AVERAGEIF(F602:F1951,F602,L602:L1951)</f>
        <v>3.8759999999999986</v>
      </c>
      <c r="O602" s="4">
        <v>10689</v>
      </c>
      <c r="P602" s="4">
        <f t="shared" si="58"/>
        <v>15.616317585389217</v>
      </c>
      <c r="Q602" s="18">
        <f t="shared" si="59"/>
        <v>20287722</v>
      </c>
      <c r="R602" s="18">
        <f>Table2[[#This Row],[actual_price]]-Table2[[#This Row],[discounted_price]]</f>
        <v>3101</v>
      </c>
      <c r="S602" s="15" t="str" cm="1">
        <f t="array" ref="S602">_xlfn.IFS(H602&lt;200,"&lt;₹200",H602&lt;=500,"₹200-₹500",H602&gt;500,"&gt;₹500")</f>
        <v>&gt;₹500</v>
      </c>
      <c r="T602" t="s">
        <v>3035</v>
      </c>
      <c r="U602" t="s">
        <v>3039</v>
      </c>
      <c r="V602" t="s">
        <v>3040</v>
      </c>
    </row>
    <row r="603" spans="1:22" x14ac:dyDescent="0.25">
      <c r="A603" t="s">
        <v>10407</v>
      </c>
      <c r="B603" t="s">
        <v>10408</v>
      </c>
      <c r="C603" t="s">
        <v>13156</v>
      </c>
      <c r="D603" t="s">
        <v>13247</v>
      </c>
      <c r="E603" t="s">
        <v>13248</v>
      </c>
      <c r="F603" t="s">
        <v>13303</v>
      </c>
      <c r="G603" t="str">
        <f t="shared" si="56"/>
        <v>Mills&amp;Grinders</v>
      </c>
      <c r="H603" s="17">
        <v>3657.66</v>
      </c>
      <c r="I603" s="17">
        <v>5156</v>
      </c>
      <c r="J603" s="8">
        <v>0.28999999999999998</v>
      </c>
      <c r="K603" s="8" t="str">
        <f t="shared" si="57"/>
        <v>No</v>
      </c>
      <c r="L603" s="9">
        <v>3.9</v>
      </c>
      <c r="M603" s="9">
        <v>4</v>
      </c>
      <c r="N603" s="9">
        <f>AVERAGEIF(F603:F1952,F603,L603:L1952)</f>
        <v>3.8</v>
      </c>
      <c r="O603" s="4">
        <v>12837</v>
      </c>
      <c r="P603" s="4">
        <f t="shared" si="58"/>
        <v>15.612290011123385</v>
      </c>
      <c r="Q603" s="18">
        <f t="shared" si="59"/>
        <v>46953381.420000002</v>
      </c>
      <c r="R603" s="18">
        <f>Table2[[#This Row],[actual_price]]-Table2[[#This Row],[discounted_price]]</f>
        <v>1498.3400000000001</v>
      </c>
      <c r="S603" s="15" t="str" cm="1">
        <f t="array" ref="S603">_xlfn.IFS(H603&lt;200,"&lt;₹200",H603&lt;=500,"₹200-₹500",H603&gt;500,"&gt;₹500")</f>
        <v>&gt;₹500</v>
      </c>
      <c r="T603" t="s">
        <v>10410</v>
      </c>
      <c r="U603" t="s">
        <v>10414</v>
      </c>
      <c r="V603" t="s">
        <v>10415</v>
      </c>
    </row>
    <row r="604" spans="1:22" x14ac:dyDescent="0.25">
      <c r="A604" t="s">
        <v>7242</v>
      </c>
      <c r="B604" t="s">
        <v>7243</v>
      </c>
      <c r="C604" t="s">
        <v>13152</v>
      </c>
      <c r="D604" t="s">
        <v>13153</v>
      </c>
      <c r="E604" t="s">
        <v>13154</v>
      </c>
      <c r="F604" t="s">
        <v>13155</v>
      </c>
      <c r="G604" t="str">
        <f t="shared" si="56"/>
        <v>Stationery</v>
      </c>
      <c r="H604" s="17">
        <v>157</v>
      </c>
      <c r="I604" s="17">
        <v>160</v>
      </c>
      <c r="J604" s="8">
        <v>0.02</v>
      </c>
      <c r="K604" s="8" t="str">
        <f t="shared" si="57"/>
        <v>No</v>
      </c>
      <c r="L604" s="9">
        <v>4.5</v>
      </c>
      <c r="M604" s="9">
        <v>5</v>
      </c>
      <c r="N604" s="9">
        <f>AVERAGEIF(F604:F1953,F604,L604:L1953)</f>
        <v>4.28</v>
      </c>
      <c r="O604" s="4">
        <v>4428</v>
      </c>
      <c r="P604" s="4">
        <f t="shared" si="58"/>
        <v>15.606188311618768</v>
      </c>
      <c r="Q604" s="18">
        <f t="shared" si="59"/>
        <v>695196</v>
      </c>
      <c r="R604" s="18">
        <f>Table2[[#This Row],[actual_price]]-Table2[[#This Row],[discounted_price]]</f>
        <v>3</v>
      </c>
      <c r="S604" s="15" t="str" cm="1">
        <f t="array" ref="S604">_xlfn.IFS(H604&lt;200,"&lt;₹200",H604&lt;=500,"₹200-₹500",H604&gt;500,"&gt;₹500")</f>
        <v>&lt;₹200</v>
      </c>
      <c r="T604" t="s">
        <v>7244</v>
      </c>
      <c r="U604" t="s">
        <v>7248</v>
      </c>
      <c r="V604" t="s">
        <v>7249</v>
      </c>
    </row>
    <row r="605" spans="1:22" x14ac:dyDescent="0.25">
      <c r="A605" t="s">
        <v>10254</v>
      </c>
      <c r="B605" t="s">
        <v>10255</v>
      </c>
      <c r="C605" t="s">
        <v>13156</v>
      </c>
      <c r="D605" t="s">
        <v>13250</v>
      </c>
      <c r="E605" t="s">
        <v>13263</v>
      </c>
      <c r="F605" t="s">
        <v>13265</v>
      </c>
      <c r="G605" t="str">
        <f t="shared" si="56"/>
        <v>StorageWaterHeaters</v>
      </c>
      <c r="H605" s="17">
        <v>6499</v>
      </c>
      <c r="I605" s="17">
        <v>8500</v>
      </c>
      <c r="J605" s="8">
        <v>0.24</v>
      </c>
      <c r="K605" s="8" t="str">
        <f t="shared" si="57"/>
        <v>No</v>
      </c>
      <c r="L605" s="9">
        <v>4.4000000000000004</v>
      </c>
      <c r="M605" s="9">
        <v>4</v>
      </c>
      <c r="N605" s="9">
        <f>AVERAGEIF(F605:F1954,F605,L605:L1954)</f>
        <v>4.1375000000000002</v>
      </c>
      <c r="O605" s="4">
        <v>5865</v>
      </c>
      <c r="P605" s="4">
        <f t="shared" si="58"/>
        <v>15.591515267641757</v>
      </c>
      <c r="Q605" s="18">
        <f t="shared" si="59"/>
        <v>38116635</v>
      </c>
      <c r="R605" s="18">
        <f>Table2[[#This Row],[actual_price]]-Table2[[#This Row],[discounted_price]]</f>
        <v>2001</v>
      </c>
      <c r="S605" s="15" t="str" cm="1">
        <f t="array" ref="S605">_xlfn.IFS(H605&lt;200,"&lt;₹200",H605&lt;=500,"₹200-₹500",H605&gt;500,"&gt;₹500")</f>
        <v>&gt;₹500</v>
      </c>
      <c r="T605" t="s">
        <v>10256</v>
      </c>
      <c r="U605" t="s">
        <v>10260</v>
      </c>
      <c r="V605" t="s">
        <v>10261</v>
      </c>
    </row>
    <row r="606" spans="1:22" x14ac:dyDescent="0.25">
      <c r="A606" t="s">
        <v>10631</v>
      </c>
      <c r="B606" t="s">
        <v>10632</v>
      </c>
      <c r="C606" t="s">
        <v>13156</v>
      </c>
      <c r="D606" t="s">
        <v>13250</v>
      </c>
      <c r="E606" t="s">
        <v>13263</v>
      </c>
      <c r="F606" t="s">
        <v>13266</v>
      </c>
      <c r="G606" t="str">
        <f t="shared" si="56"/>
        <v>ImmersionRods</v>
      </c>
      <c r="H606" s="17">
        <v>510</v>
      </c>
      <c r="I606" s="17">
        <v>640</v>
      </c>
      <c r="J606" s="8">
        <v>0.2</v>
      </c>
      <c r="K606" s="8" t="str">
        <f t="shared" si="57"/>
        <v>No</v>
      </c>
      <c r="L606" s="9">
        <v>4.0999999999999996</v>
      </c>
      <c r="M606" s="9">
        <v>4</v>
      </c>
      <c r="N606" s="9">
        <f>AVERAGEIF(F606:F1955,F606,L606:L1955)</f>
        <v>4.0399999999999991</v>
      </c>
      <c r="O606" s="4">
        <v>7229</v>
      </c>
      <c r="P606" s="4">
        <f t="shared" si="58"/>
        <v>15.590918721069901</v>
      </c>
      <c r="Q606" s="18">
        <f t="shared" si="59"/>
        <v>3686790</v>
      </c>
      <c r="R606" s="18">
        <f>Table2[[#This Row],[actual_price]]-Table2[[#This Row],[discounted_price]]</f>
        <v>130</v>
      </c>
      <c r="S606" s="15" t="str" cm="1">
        <f t="array" ref="S606">_xlfn.IFS(H606&lt;200,"&lt;₹200",H606&lt;=500,"₹200-₹500",H606&gt;500,"&gt;₹500")</f>
        <v>&gt;₹500</v>
      </c>
      <c r="T606" t="s">
        <v>10633</v>
      </c>
      <c r="U606" t="s">
        <v>10637</v>
      </c>
      <c r="V606" t="s">
        <v>10638</v>
      </c>
    </row>
    <row r="607" spans="1:22" x14ac:dyDescent="0.25">
      <c r="A607" t="s">
        <v>12029</v>
      </c>
      <c r="B607" t="s">
        <v>12030</v>
      </c>
      <c r="C607" t="s">
        <v>13156</v>
      </c>
      <c r="D607" t="s">
        <v>13250</v>
      </c>
      <c r="E607" t="s">
        <v>13263</v>
      </c>
      <c r="F607" t="s">
        <v>13264</v>
      </c>
      <c r="G607" t="str">
        <f t="shared" si="56"/>
        <v>InstantWaterHeaters</v>
      </c>
      <c r="H607" s="17">
        <v>2949</v>
      </c>
      <c r="I607" s="17">
        <v>4849</v>
      </c>
      <c r="J607" s="8">
        <v>0.39</v>
      </c>
      <c r="K607" s="8" t="str">
        <f t="shared" si="57"/>
        <v>No</v>
      </c>
      <c r="L607" s="9">
        <v>4.2</v>
      </c>
      <c r="M607" s="9">
        <v>4</v>
      </c>
      <c r="N607" s="9">
        <f>AVERAGEIF(F607:F1957,F607,L607:L1957)</f>
        <v>3.9944444444444449</v>
      </c>
      <c r="O607" s="4">
        <v>7968</v>
      </c>
      <c r="P607" s="4">
        <f t="shared" si="58"/>
        <v>15.583940841596425</v>
      </c>
      <c r="Q607" s="18">
        <f t="shared" si="59"/>
        <v>23497632</v>
      </c>
      <c r="R607" s="18">
        <f>Table2[[#This Row],[actual_price]]-Table2[[#This Row],[discounted_price]]</f>
        <v>1900</v>
      </c>
      <c r="S607" s="15" t="str" cm="1">
        <f t="array" ref="S607">_xlfn.IFS(H607&lt;200,"&lt;₹200",H607&lt;=500,"₹200-₹500",H607&gt;500,"&gt;₹500")</f>
        <v>&gt;₹500</v>
      </c>
      <c r="T607" t="s">
        <v>12031</v>
      </c>
      <c r="U607" t="s">
        <v>12035</v>
      </c>
      <c r="V607" t="s">
        <v>12036</v>
      </c>
    </row>
    <row r="608" spans="1:22" x14ac:dyDescent="0.25">
      <c r="A608" t="s">
        <v>12291</v>
      </c>
      <c r="B608" t="s">
        <v>12292</v>
      </c>
      <c r="C608" t="s">
        <v>13156</v>
      </c>
      <c r="D608" t="s">
        <v>13268</v>
      </c>
      <c r="E608" t="s">
        <v>13269</v>
      </c>
      <c r="F608" t="s">
        <v>13270</v>
      </c>
      <c r="G608" t="str">
        <f t="shared" si="56"/>
        <v>LaundryBaskets</v>
      </c>
      <c r="H608" s="17">
        <v>199</v>
      </c>
      <c r="I608" s="17">
        <v>399</v>
      </c>
      <c r="J608" s="8">
        <v>0.5</v>
      </c>
      <c r="K608" s="8" t="str">
        <f t="shared" si="57"/>
        <v>Yes</v>
      </c>
      <c r="L608" s="9">
        <v>3.7</v>
      </c>
      <c r="M608" s="9">
        <v>4</v>
      </c>
      <c r="N608" s="9">
        <f>AVERAGEIF(F608:F1958,F608,L608:L1958)</f>
        <v>3.9916666666666658</v>
      </c>
      <c r="O608" s="4">
        <v>7945</v>
      </c>
      <c r="P608" s="4">
        <f t="shared" si="58"/>
        <v>15.568093004871379</v>
      </c>
      <c r="Q608" s="18">
        <f t="shared" si="59"/>
        <v>1581055</v>
      </c>
      <c r="R608" s="18">
        <f>Table2[[#This Row],[actual_price]]-Table2[[#This Row],[discounted_price]]</f>
        <v>200</v>
      </c>
      <c r="S608" s="15" t="str" cm="1">
        <f t="array" ref="S608">_xlfn.IFS(H608&lt;200,"&lt;₹200",H608&lt;=500,"₹200-₹500",H608&gt;500,"&gt;₹500")</f>
        <v>&lt;₹200</v>
      </c>
      <c r="T608" t="s">
        <v>12293</v>
      </c>
      <c r="U608" t="s">
        <v>12297</v>
      </c>
      <c r="V608" t="s">
        <v>12298</v>
      </c>
    </row>
    <row r="609" spans="1:22" x14ac:dyDescent="0.25">
      <c r="A609" t="s">
        <v>4794</v>
      </c>
      <c r="B609" t="s">
        <v>4795</v>
      </c>
      <c r="C609" t="s">
        <v>13075</v>
      </c>
      <c r="D609" t="s">
        <v>13113</v>
      </c>
      <c r="E609" t="s">
        <v>13114</v>
      </c>
      <c r="F609" t="s">
        <v>13126</v>
      </c>
      <c r="G609" t="str">
        <f t="shared" si="56"/>
        <v>Cables&amp;Adapters</v>
      </c>
      <c r="H609" s="17">
        <v>139</v>
      </c>
      <c r="I609" s="17">
        <v>499</v>
      </c>
      <c r="J609" s="8">
        <v>0.72</v>
      </c>
      <c r="K609" s="8" t="str">
        <f t="shared" si="57"/>
        <v>Yes</v>
      </c>
      <c r="L609" s="9">
        <v>4.2</v>
      </c>
      <c r="M609" s="9">
        <v>4</v>
      </c>
      <c r="N609" s="9">
        <f>AVERAGEIF(F609:F1958,F609,L609:L1958)</f>
        <v>4.2</v>
      </c>
      <c r="O609" s="4">
        <v>4971</v>
      </c>
      <c r="P609" s="4">
        <f t="shared" si="58"/>
        <v>15.525430703872352</v>
      </c>
      <c r="Q609" s="18">
        <f t="shared" si="59"/>
        <v>690969</v>
      </c>
      <c r="R609" s="18">
        <f>Table2[[#This Row],[actual_price]]-Table2[[#This Row],[discounted_price]]</f>
        <v>360</v>
      </c>
      <c r="S609" s="15" t="str" cm="1">
        <f t="array" ref="S609">_xlfn.IFS(H609&lt;200,"&lt;₹200",H609&lt;=500,"₹200-₹500",H609&gt;500,"&gt;₹500")</f>
        <v>&lt;₹200</v>
      </c>
      <c r="T609" t="s">
        <v>4796</v>
      </c>
      <c r="U609" t="s">
        <v>4800</v>
      </c>
      <c r="V609" t="s">
        <v>4801</v>
      </c>
    </row>
    <row r="610" spans="1:22" x14ac:dyDescent="0.25">
      <c r="A610" t="s">
        <v>12573</v>
      </c>
      <c r="B610" t="s">
        <v>12574</v>
      </c>
      <c r="C610" t="s">
        <v>13156</v>
      </c>
      <c r="D610" t="s">
        <v>13247</v>
      </c>
      <c r="E610" t="s">
        <v>13283</v>
      </c>
      <c r="F610" t="s">
        <v>13320</v>
      </c>
      <c r="G610" t="str">
        <f t="shared" si="56"/>
        <v>CoffeeMakerAccessories</v>
      </c>
      <c r="H610" s="17">
        <v>184</v>
      </c>
      <c r="I610" s="17">
        <v>450</v>
      </c>
      <c r="J610" s="8">
        <v>0.59</v>
      </c>
      <c r="K610" s="8" t="str">
        <f t="shared" si="57"/>
        <v>Yes</v>
      </c>
      <c r="L610" s="9">
        <v>4.2</v>
      </c>
      <c r="M610" s="9">
        <v>4</v>
      </c>
      <c r="N610" s="9">
        <f>AVERAGEIF(F610:F1960,F610,L610:L1960)</f>
        <v>4.2</v>
      </c>
      <c r="O610" s="4">
        <v>4971</v>
      </c>
      <c r="P610" s="4">
        <f t="shared" si="58"/>
        <v>15.525430703872352</v>
      </c>
      <c r="Q610" s="18">
        <f t="shared" si="59"/>
        <v>914664</v>
      </c>
      <c r="R610" s="18">
        <f>Table2[[#This Row],[actual_price]]-Table2[[#This Row],[discounted_price]]</f>
        <v>266</v>
      </c>
      <c r="S610" s="15" t="str" cm="1">
        <f t="array" ref="S610">_xlfn.IFS(H610&lt;200,"&lt;₹200",H610&lt;=500,"₹200-₹500",H610&gt;500,"&gt;₹500")</f>
        <v>&lt;₹200</v>
      </c>
      <c r="T610" t="s">
        <v>12575</v>
      </c>
      <c r="U610" t="s">
        <v>12579</v>
      </c>
      <c r="V610" t="s">
        <v>12580</v>
      </c>
    </row>
    <row r="611" spans="1:22" x14ac:dyDescent="0.25">
      <c r="A611" t="s">
        <v>7355</v>
      </c>
      <c r="B611" t="s">
        <v>7356</v>
      </c>
      <c r="C611" t="s">
        <v>13084</v>
      </c>
      <c r="D611" t="s">
        <v>13085</v>
      </c>
      <c r="E611" t="s">
        <v>13136</v>
      </c>
      <c r="F611" t="s">
        <v>13207</v>
      </c>
      <c r="G611" t="str">
        <f t="shared" si="56"/>
        <v>CoolingPads</v>
      </c>
      <c r="H611" s="17">
        <v>599</v>
      </c>
      <c r="I611" s="17">
        <v>999</v>
      </c>
      <c r="J611" s="8">
        <v>0.4</v>
      </c>
      <c r="K611" s="8" t="str">
        <f t="shared" si="57"/>
        <v>No</v>
      </c>
      <c r="L611" s="9">
        <v>4</v>
      </c>
      <c r="M611" s="9">
        <v>4</v>
      </c>
      <c r="N611" s="9">
        <f>AVERAGEIF(F611:F1960,F611,L611:L1960)</f>
        <v>4</v>
      </c>
      <c r="O611" s="4">
        <v>7601</v>
      </c>
      <c r="P611" s="4">
        <f t="shared" si="58"/>
        <v>15.52371146106834</v>
      </c>
      <c r="Q611" s="18">
        <f t="shared" si="59"/>
        <v>4552999</v>
      </c>
      <c r="R611" s="18">
        <f>Table2[[#This Row],[actual_price]]-Table2[[#This Row],[discounted_price]]</f>
        <v>400</v>
      </c>
      <c r="S611" s="15" t="str" cm="1">
        <f t="array" ref="S611">_xlfn.IFS(H611&lt;200,"&lt;₹200",H611&lt;=500,"₹200-₹500",H611&gt;500,"&gt;₹500")</f>
        <v>&gt;₹500</v>
      </c>
      <c r="T611" t="s">
        <v>7357</v>
      </c>
      <c r="U611" t="s">
        <v>7361</v>
      </c>
      <c r="V611" t="s">
        <v>7362</v>
      </c>
    </row>
    <row r="612" spans="1:22" x14ac:dyDescent="0.25">
      <c r="A612" t="s">
        <v>8453</v>
      </c>
      <c r="B612" t="s">
        <v>8454</v>
      </c>
      <c r="C612" t="s">
        <v>13084</v>
      </c>
      <c r="D612" t="s">
        <v>13139</v>
      </c>
      <c r="E612" t="s">
        <v>13140</v>
      </c>
      <c r="F612" t="s">
        <v>13140</v>
      </c>
      <c r="G612" t="str">
        <f t="shared" si="56"/>
        <v>PenDrives</v>
      </c>
      <c r="H612" s="17">
        <v>449</v>
      </c>
      <c r="I612" s="17">
        <v>1300</v>
      </c>
      <c r="J612" s="8">
        <v>0.65</v>
      </c>
      <c r="K612" s="8" t="str">
        <f t="shared" si="57"/>
        <v>Yes</v>
      </c>
      <c r="L612" s="9">
        <v>4.2</v>
      </c>
      <c r="M612" s="9">
        <v>4</v>
      </c>
      <c r="N612" s="9">
        <f>AVERAGEIF(F612:F1961,F612,L612:L1961)</f>
        <v>4.2</v>
      </c>
      <c r="O612" s="4">
        <v>4959</v>
      </c>
      <c r="P612" s="4">
        <f t="shared" si="58"/>
        <v>15.521023041258831</v>
      </c>
      <c r="Q612" s="18">
        <f t="shared" si="59"/>
        <v>2226591</v>
      </c>
      <c r="R612" s="18">
        <f>Table2[[#This Row],[actual_price]]-Table2[[#This Row],[discounted_price]]</f>
        <v>851</v>
      </c>
      <c r="S612" s="15" t="str" cm="1">
        <f t="array" ref="S612">_xlfn.IFS(H612&lt;200,"&lt;₹200",H612&lt;=500,"₹200-₹500",H612&gt;500,"&gt;₹500")</f>
        <v>₹200-₹500</v>
      </c>
      <c r="T612" t="s">
        <v>8455</v>
      </c>
      <c r="U612" t="s">
        <v>8459</v>
      </c>
      <c r="V612" t="s">
        <v>8460</v>
      </c>
    </row>
    <row r="613" spans="1:22" x14ac:dyDescent="0.25">
      <c r="A613" t="s">
        <v>11305</v>
      </c>
      <c r="B613" t="s">
        <v>11306</v>
      </c>
      <c r="C613" t="s">
        <v>13156</v>
      </c>
      <c r="D613" t="s">
        <v>13268</v>
      </c>
      <c r="E613" t="s">
        <v>13269</v>
      </c>
      <c r="F613" t="s">
        <v>13270</v>
      </c>
      <c r="G613" t="str">
        <f t="shared" si="56"/>
        <v>LaundryBaskets</v>
      </c>
      <c r="H613" s="17">
        <v>998.06</v>
      </c>
      <c r="I613" s="17">
        <v>1282</v>
      </c>
      <c r="J613" s="8">
        <v>0.22</v>
      </c>
      <c r="K613" s="8" t="str">
        <f t="shared" si="57"/>
        <v>No</v>
      </c>
      <c r="L613" s="9">
        <v>4.2</v>
      </c>
      <c r="M613" s="9">
        <v>4</v>
      </c>
      <c r="N613" s="9">
        <f>AVERAGEIF(F613:F1963,F613,L613:L1963)</f>
        <v>4.0181818181818176</v>
      </c>
      <c r="O613" s="4">
        <v>7274</v>
      </c>
      <c r="P613" s="4">
        <f t="shared" si="58"/>
        <v>15.51754713604374</v>
      </c>
      <c r="Q613" s="18">
        <f t="shared" si="59"/>
        <v>7259888.4399999995</v>
      </c>
      <c r="R613" s="18">
        <f>Table2[[#This Row],[actual_price]]-Table2[[#This Row],[discounted_price]]</f>
        <v>283.94000000000005</v>
      </c>
      <c r="S613" s="15" t="str" cm="1">
        <f t="array" ref="S613">_xlfn.IFS(H613&lt;200,"&lt;₹200",H613&lt;=500,"₹200-₹500",H613&gt;500,"&gt;₹500")</f>
        <v>&gt;₹500</v>
      </c>
      <c r="T613" t="s">
        <v>11307</v>
      </c>
      <c r="U613" t="s">
        <v>11311</v>
      </c>
      <c r="V613" t="s">
        <v>11312</v>
      </c>
    </row>
    <row r="614" spans="1:22" x14ac:dyDescent="0.25">
      <c r="A614" t="s">
        <v>2024</v>
      </c>
      <c r="B614" t="s">
        <v>2025</v>
      </c>
      <c r="C614" t="s">
        <v>13084</v>
      </c>
      <c r="D614" t="s">
        <v>13085</v>
      </c>
      <c r="E614" t="s">
        <v>13086</v>
      </c>
      <c r="F614" t="s">
        <v>13087</v>
      </c>
      <c r="G614" t="str">
        <f t="shared" si="56"/>
        <v>Cables</v>
      </c>
      <c r="H614" s="17">
        <v>799</v>
      </c>
      <c r="I614" s="17">
        <v>1749</v>
      </c>
      <c r="J614" s="8">
        <v>0.54</v>
      </c>
      <c r="K614" s="8" t="str">
        <f t="shared" si="57"/>
        <v>Yes</v>
      </c>
      <c r="L614" s="9">
        <v>4.0999999999999996</v>
      </c>
      <c r="M614" s="9">
        <v>4</v>
      </c>
      <c r="N614" s="9">
        <f t="shared" ref="N614:N621" si="61">AVERAGEIF(F614:F1963,F614,L614:L1963)</f>
        <v>4.1343137254901956</v>
      </c>
      <c r="O614" s="4">
        <v>5626</v>
      </c>
      <c r="P614" s="4">
        <f t="shared" si="58"/>
        <v>15.50482132471018</v>
      </c>
      <c r="Q614" s="18">
        <f t="shared" si="59"/>
        <v>4495174</v>
      </c>
      <c r="R614" s="18">
        <f>Table2[[#This Row],[actual_price]]-Table2[[#This Row],[discounted_price]]</f>
        <v>950</v>
      </c>
      <c r="S614" s="15" t="str" cm="1">
        <f t="array" ref="S614">_xlfn.IFS(H614&lt;200,"&lt;₹200",H614&lt;=500,"₹200-₹500",H614&gt;500,"&gt;₹500")</f>
        <v>&gt;₹500</v>
      </c>
      <c r="T614" t="s">
        <v>2026</v>
      </c>
      <c r="U614" t="s">
        <v>2030</v>
      </c>
      <c r="V614" t="s">
        <v>2031</v>
      </c>
    </row>
    <row r="615" spans="1:22" x14ac:dyDescent="0.25">
      <c r="A615" t="s">
        <v>4582</v>
      </c>
      <c r="B615" t="s">
        <v>4583</v>
      </c>
      <c r="C615" t="s">
        <v>13075</v>
      </c>
      <c r="D615" t="s">
        <v>13111</v>
      </c>
      <c r="E615" t="s">
        <v>13112</v>
      </c>
      <c r="F615" t="s">
        <v>13112</v>
      </c>
      <c r="G615" t="str">
        <f t="shared" si="56"/>
        <v>SmartWatches</v>
      </c>
      <c r="H615" s="17">
        <v>3999</v>
      </c>
      <c r="I615" s="17">
        <v>6999</v>
      </c>
      <c r="J615" s="8">
        <v>0.43</v>
      </c>
      <c r="K615" s="8" t="str">
        <f t="shared" si="57"/>
        <v>No</v>
      </c>
      <c r="L615" s="9">
        <v>4.0999999999999996</v>
      </c>
      <c r="M615" s="9">
        <v>4</v>
      </c>
      <c r="N615" s="9">
        <f t="shared" si="61"/>
        <v>3.8666666666666658</v>
      </c>
      <c r="O615" s="4">
        <v>10229</v>
      </c>
      <c r="P615" s="4">
        <f t="shared" si="58"/>
        <v>15.504852450353683</v>
      </c>
      <c r="Q615" s="18">
        <f t="shared" si="59"/>
        <v>40905771</v>
      </c>
      <c r="R615" s="18">
        <f>Table2[[#This Row],[actual_price]]-Table2[[#This Row],[discounted_price]]</f>
        <v>3000</v>
      </c>
      <c r="S615" s="15" t="str" cm="1">
        <f t="array" ref="S615">_xlfn.IFS(H615&lt;200,"&lt;₹200",H615&lt;=500,"₹200-₹500",H615&gt;500,"&gt;₹500")</f>
        <v>&gt;₹500</v>
      </c>
      <c r="T615" t="s">
        <v>4584</v>
      </c>
      <c r="U615" t="s">
        <v>4588</v>
      </c>
      <c r="V615" t="s">
        <v>4589</v>
      </c>
    </row>
    <row r="616" spans="1:22" x14ac:dyDescent="0.25">
      <c r="A616" t="s">
        <v>4368</v>
      </c>
      <c r="B616" t="s">
        <v>4369</v>
      </c>
      <c r="C616" t="s">
        <v>13075</v>
      </c>
      <c r="D616" t="s">
        <v>13113</v>
      </c>
      <c r="E616" t="s">
        <v>13117</v>
      </c>
      <c r="F616" t="s">
        <v>13118</v>
      </c>
      <c r="G616" t="str">
        <f t="shared" si="56"/>
        <v>Smartphones</v>
      </c>
      <c r="H616" s="17">
        <v>8499</v>
      </c>
      <c r="I616" s="17">
        <v>12999</v>
      </c>
      <c r="J616" s="8">
        <v>0.35</v>
      </c>
      <c r="K616" s="8" t="str">
        <f t="shared" si="57"/>
        <v>No</v>
      </c>
      <c r="L616" s="9">
        <v>4.0999999999999996</v>
      </c>
      <c r="M616" s="9">
        <v>4</v>
      </c>
      <c r="N616" s="9">
        <f t="shared" si="61"/>
        <v>4.0545454545454538</v>
      </c>
      <c r="O616" s="4">
        <v>6662</v>
      </c>
      <c r="P616" s="4">
        <f t="shared" si="58"/>
        <v>15.503243061068988</v>
      </c>
      <c r="Q616" s="18">
        <f t="shared" si="59"/>
        <v>56620338</v>
      </c>
      <c r="R616" s="18">
        <f>Table2[[#This Row],[actual_price]]-Table2[[#This Row],[discounted_price]]</f>
        <v>4500</v>
      </c>
      <c r="S616" s="15" t="str" cm="1">
        <f t="array" ref="S616">_xlfn.IFS(H616&lt;200,"&lt;₹200",H616&lt;=500,"₹200-₹500",H616&gt;500,"&gt;₹500")</f>
        <v>&gt;₹500</v>
      </c>
      <c r="T616" t="s">
        <v>4370</v>
      </c>
      <c r="U616" t="s">
        <v>4374</v>
      </c>
      <c r="V616" t="s">
        <v>4375</v>
      </c>
    </row>
    <row r="617" spans="1:22" x14ac:dyDescent="0.25">
      <c r="A617" t="s">
        <v>7233</v>
      </c>
      <c r="B617" t="s">
        <v>7234</v>
      </c>
      <c r="C617" t="s">
        <v>13075</v>
      </c>
      <c r="D617" t="s">
        <v>13122</v>
      </c>
      <c r="E617" t="s">
        <v>13123</v>
      </c>
      <c r="F617" t="s">
        <v>13124</v>
      </c>
      <c r="G617" t="str">
        <f t="shared" si="56"/>
        <v>In-Ear</v>
      </c>
      <c r="H617" s="17">
        <v>1099</v>
      </c>
      <c r="I617" s="17">
        <v>5999</v>
      </c>
      <c r="J617" s="8">
        <v>0.82</v>
      </c>
      <c r="K617" s="8" t="str">
        <f t="shared" si="57"/>
        <v>Yes</v>
      </c>
      <c r="L617" s="9">
        <v>3.5</v>
      </c>
      <c r="M617" s="9">
        <v>4</v>
      </c>
      <c r="N617" s="9">
        <f t="shared" si="61"/>
        <v>3.7764705882352945</v>
      </c>
      <c r="O617" s="4">
        <v>12966</v>
      </c>
      <c r="P617" s="4">
        <f t="shared" si="58"/>
        <v>15.532017446838612</v>
      </c>
      <c r="Q617" s="18">
        <f t="shared" si="59"/>
        <v>14249634</v>
      </c>
      <c r="R617" s="18">
        <f>Table2[[#This Row],[actual_price]]-Table2[[#This Row],[discounted_price]]</f>
        <v>4900</v>
      </c>
      <c r="S617" s="15" t="str" cm="1">
        <f t="array" ref="S617">_xlfn.IFS(H617&lt;200,"&lt;₹200",H617&lt;=500,"₹200-₹500",H617&gt;500,"&gt;₹500")</f>
        <v>&gt;₹500</v>
      </c>
      <c r="T617" t="s">
        <v>5296</v>
      </c>
      <c r="U617" t="s">
        <v>7238</v>
      </c>
      <c r="V617" t="s">
        <v>7239</v>
      </c>
    </row>
    <row r="618" spans="1:22" x14ac:dyDescent="0.25">
      <c r="A618" t="s">
        <v>7087</v>
      </c>
      <c r="B618" t="s">
        <v>7088</v>
      </c>
      <c r="C618" t="s">
        <v>13152</v>
      </c>
      <c r="D618" t="s">
        <v>13153</v>
      </c>
      <c r="E618" t="s">
        <v>13154</v>
      </c>
      <c r="F618" t="s">
        <v>13155</v>
      </c>
      <c r="G618" t="str">
        <f t="shared" si="56"/>
        <v>Stationery</v>
      </c>
      <c r="H618" s="17">
        <v>120</v>
      </c>
      <c r="I618" s="17">
        <v>120</v>
      </c>
      <c r="J618" s="8">
        <v>0</v>
      </c>
      <c r="K618" s="8" t="str">
        <f t="shared" si="57"/>
        <v>No</v>
      </c>
      <c r="L618" s="9">
        <v>4.0999999999999996</v>
      </c>
      <c r="M618" s="9">
        <v>4</v>
      </c>
      <c r="N618" s="9">
        <f t="shared" si="61"/>
        <v>4.2642857142857142</v>
      </c>
      <c r="O618" s="4">
        <v>4308</v>
      </c>
      <c r="P618" s="4">
        <f t="shared" si="58"/>
        <v>15.498019764076824</v>
      </c>
      <c r="Q618" s="18">
        <f t="shared" si="59"/>
        <v>516960</v>
      </c>
      <c r="R618" s="18">
        <f>Table2[[#This Row],[actual_price]]-Table2[[#This Row],[discounted_price]]</f>
        <v>0</v>
      </c>
      <c r="S618" s="15" t="str" cm="1">
        <f t="array" ref="S618">_xlfn.IFS(H618&lt;200,"&lt;₹200",H618&lt;=500,"₹200-₹500",H618&gt;500,"&gt;₹500")</f>
        <v>&lt;₹200</v>
      </c>
      <c r="T618" t="s">
        <v>7090</v>
      </c>
      <c r="U618" t="s">
        <v>7094</v>
      </c>
      <c r="V618" t="s">
        <v>7095</v>
      </c>
    </row>
    <row r="619" spans="1:22" x14ac:dyDescent="0.25">
      <c r="A619" t="s">
        <v>3636</v>
      </c>
      <c r="B619" t="s">
        <v>3637</v>
      </c>
      <c r="C619" t="s">
        <v>13075</v>
      </c>
      <c r="D619" t="s">
        <v>13113</v>
      </c>
      <c r="E619" t="s">
        <v>13114</v>
      </c>
      <c r="F619" t="s">
        <v>13087</v>
      </c>
      <c r="G619" t="str">
        <f t="shared" si="56"/>
        <v>Cables</v>
      </c>
      <c r="H619" s="17">
        <v>119</v>
      </c>
      <c r="I619" s="17">
        <v>299</v>
      </c>
      <c r="J619" s="8">
        <v>0.6</v>
      </c>
      <c r="K619" s="8" t="str">
        <f t="shared" si="57"/>
        <v>Yes</v>
      </c>
      <c r="L619" s="9">
        <v>4.0999999999999996</v>
      </c>
      <c r="M619" s="9">
        <v>4</v>
      </c>
      <c r="N619" s="9">
        <f t="shared" si="61"/>
        <v>4.1346534653465339</v>
      </c>
      <c r="O619" s="4">
        <v>5999</v>
      </c>
      <c r="P619" s="4">
        <f t="shared" si="58"/>
        <v>15.621346160002071</v>
      </c>
      <c r="Q619" s="18">
        <f t="shared" si="59"/>
        <v>713881</v>
      </c>
      <c r="R619" s="18">
        <f>Table2[[#This Row],[actual_price]]-Table2[[#This Row],[discounted_price]]</f>
        <v>180</v>
      </c>
      <c r="S619" s="15" t="str" cm="1">
        <f t="array" ref="S619">_xlfn.IFS(H619&lt;200,"&lt;₹200",H619&lt;=500,"₹200-₹500",H619&gt;500,"&gt;₹500")</f>
        <v>&lt;₹200</v>
      </c>
      <c r="T619" t="s">
        <v>3639</v>
      </c>
      <c r="U619" t="s">
        <v>3643</v>
      </c>
      <c r="V619" t="s">
        <v>3644</v>
      </c>
    </row>
    <row r="620" spans="1:22" x14ac:dyDescent="0.25">
      <c r="A620" t="s">
        <v>5787</v>
      </c>
      <c r="B620" t="s">
        <v>5788</v>
      </c>
      <c r="C620" t="s">
        <v>13075</v>
      </c>
      <c r="D620" t="s">
        <v>13122</v>
      </c>
      <c r="E620" t="s">
        <v>13123</v>
      </c>
      <c r="F620" t="s">
        <v>13124</v>
      </c>
      <c r="G620" t="str">
        <f t="shared" si="56"/>
        <v>In-Ear</v>
      </c>
      <c r="H620" s="17">
        <v>1299</v>
      </c>
      <c r="I620" s="17">
        <v>3499</v>
      </c>
      <c r="J620" s="8">
        <v>0.63</v>
      </c>
      <c r="K620" s="8" t="str">
        <f t="shared" si="57"/>
        <v>Yes</v>
      </c>
      <c r="L620" s="9">
        <v>3.9</v>
      </c>
      <c r="M620" s="9">
        <v>4</v>
      </c>
      <c r="N620" s="9">
        <f t="shared" si="61"/>
        <v>3.7937500000000006</v>
      </c>
      <c r="O620" s="4">
        <v>12452</v>
      </c>
      <c r="P620" s="4">
        <f t="shared" si="58"/>
        <v>15.536445692347479</v>
      </c>
      <c r="Q620" s="18">
        <f t="shared" si="59"/>
        <v>16175148</v>
      </c>
      <c r="R620" s="18">
        <f>Table2[[#This Row],[actual_price]]-Table2[[#This Row],[discounted_price]]</f>
        <v>2200</v>
      </c>
      <c r="S620" s="15" t="str" cm="1">
        <f t="array" ref="S620">_xlfn.IFS(H620&lt;200,"&lt;₹200",H620&lt;=500,"₹200-₹500",H620&gt;500,"&gt;₹500")</f>
        <v>&gt;₹500</v>
      </c>
      <c r="T620" t="s">
        <v>5789</v>
      </c>
      <c r="U620" t="s">
        <v>5793</v>
      </c>
      <c r="V620" t="s">
        <v>13052</v>
      </c>
    </row>
    <row r="621" spans="1:22" x14ac:dyDescent="0.25">
      <c r="A621" t="s">
        <v>1312</v>
      </c>
      <c r="B621" t="s">
        <v>1313</v>
      </c>
      <c r="C621" t="s">
        <v>13084</v>
      </c>
      <c r="D621" t="s">
        <v>13085</v>
      </c>
      <c r="E621" t="s">
        <v>13086</v>
      </c>
      <c r="F621" t="s">
        <v>13087</v>
      </c>
      <c r="G621" t="str">
        <f t="shared" si="56"/>
        <v>Cables</v>
      </c>
      <c r="H621" s="17">
        <v>999</v>
      </c>
      <c r="I621" s="17">
        <v>2100</v>
      </c>
      <c r="J621" s="8">
        <v>0.52</v>
      </c>
      <c r="K621" s="8" t="str">
        <f t="shared" si="57"/>
        <v>Yes</v>
      </c>
      <c r="L621" s="9">
        <v>4.5</v>
      </c>
      <c r="M621" s="9">
        <v>5</v>
      </c>
      <c r="N621" s="9">
        <f t="shared" si="61"/>
        <v>4.1349999999999998</v>
      </c>
      <c r="O621" s="4">
        <v>5492</v>
      </c>
      <c r="P621" s="4">
        <f t="shared" si="58"/>
        <v>15.464112691953318</v>
      </c>
      <c r="Q621" s="18">
        <f t="shared" si="59"/>
        <v>5486508</v>
      </c>
      <c r="R621" s="18">
        <f>Table2[[#This Row],[actual_price]]-Table2[[#This Row],[discounted_price]]</f>
        <v>1101</v>
      </c>
      <c r="S621" s="15" t="str" cm="1">
        <f t="array" ref="S621">_xlfn.IFS(H621&lt;200,"&lt;₹200",H621&lt;=500,"₹200-₹500",H621&gt;500,"&gt;₹500")</f>
        <v>&gt;₹500</v>
      </c>
      <c r="T621" t="s">
        <v>498</v>
      </c>
      <c r="U621" t="s">
        <v>1317</v>
      </c>
      <c r="V621" t="s">
        <v>1318</v>
      </c>
    </row>
    <row r="622" spans="1:22" x14ac:dyDescent="0.25">
      <c r="A622" t="s">
        <v>12762</v>
      </c>
      <c r="B622" t="s">
        <v>12763</v>
      </c>
      <c r="C622" t="s">
        <v>13156</v>
      </c>
      <c r="D622" t="s">
        <v>13250</v>
      </c>
      <c r="E622" t="s">
        <v>13277</v>
      </c>
      <c r="F622" t="s">
        <v>13326</v>
      </c>
      <c r="G622" t="str">
        <f t="shared" si="56"/>
        <v>PedestalFans</v>
      </c>
      <c r="H622" s="17">
        <v>1982.84</v>
      </c>
      <c r="I622" s="17">
        <v>3300</v>
      </c>
      <c r="J622" s="8">
        <v>0.4</v>
      </c>
      <c r="K622" s="8" t="str">
        <f t="shared" si="57"/>
        <v>No</v>
      </c>
      <c r="L622" s="9">
        <v>4.0999999999999996</v>
      </c>
      <c r="M622" s="9">
        <v>4</v>
      </c>
      <c r="N622" s="9">
        <f>AVERAGEIF(F622:F1972,F622,L622:L1972)</f>
        <v>4.0999999999999996</v>
      </c>
      <c r="O622" s="4">
        <v>5873</v>
      </c>
      <c r="P622" s="4">
        <f t="shared" si="58"/>
        <v>15.452629162965803</v>
      </c>
      <c r="Q622" s="18">
        <f t="shared" si="59"/>
        <v>11645219.32</v>
      </c>
      <c r="R622" s="18">
        <f>Table2[[#This Row],[actual_price]]-Table2[[#This Row],[discounted_price]]</f>
        <v>1317.16</v>
      </c>
      <c r="S622" s="15" t="str" cm="1">
        <f t="array" ref="S622">_xlfn.IFS(H622&lt;200,"&lt;₹200",H622&lt;=500,"₹200-₹500",H622&gt;500,"&gt;₹500")</f>
        <v>&gt;₹500</v>
      </c>
      <c r="T622" t="s">
        <v>12765</v>
      </c>
      <c r="U622" t="s">
        <v>12769</v>
      </c>
      <c r="V622" t="s">
        <v>12770</v>
      </c>
    </row>
    <row r="623" spans="1:22" x14ac:dyDescent="0.25">
      <c r="A623" t="s">
        <v>4471</v>
      </c>
      <c r="B623" t="s">
        <v>4472</v>
      </c>
      <c r="C623" t="s">
        <v>13075</v>
      </c>
      <c r="D623" t="s">
        <v>13113</v>
      </c>
      <c r="E623" t="s">
        <v>13114</v>
      </c>
      <c r="F623" t="s">
        <v>13134</v>
      </c>
      <c r="G623" t="str">
        <f t="shared" si="56"/>
        <v>Cases&amp;Covers</v>
      </c>
      <c r="H623" s="17">
        <v>199</v>
      </c>
      <c r="I623" s="17">
        <v>1899</v>
      </c>
      <c r="J623" s="8">
        <v>0.9</v>
      </c>
      <c r="K623" s="8" t="str">
        <f t="shared" si="57"/>
        <v>Yes</v>
      </c>
      <c r="L623" s="9">
        <v>4</v>
      </c>
      <c r="M623" s="9">
        <v>4</v>
      </c>
      <c r="N623" s="9">
        <f>AVERAGEIF(F623:F1972,F623,L623:L1972)</f>
        <v>4.2</v>
      </c>
      <c r="O623" s="4">
        <v>4740</v>
      </c>
      <c r="P623" s="4">
        <f t="shared" si="58"/>
        <v>15.438653812339618</v>
      </c>
      <c r="Q623" s="18">
        <f t="shared" si="59"/>
        <v>943260</v>
      </c>
      <c r="R623" s="18">
        <f>Table2[[#This Row],[actual_price]]-Table2[[#This Row],[discounted_price]]</f>
        <v>1700</v>
      </c>
      <c r="S623" s="15" t="str" cm="1">
        <f t="array" ref="S623">_xlfn.IFS(H623&lt;200,"&lt;₹200",H623&lt;=500,"₹200-₹500",H623&gt;500,"&gt;₹500")</f>
        <v>&lt;₹200</v>
      </c>
      <c r="T623" t="s">
        <v>4473</v>
      </c>
      <c r="U623" t="s">
        <v>4477</v>
      </c>
      <c r="V623" t="s">
        <v>4478</v>
      </c>
    </row>
    <row r="624" spans="1:22" x14ac:dyDescent="0.25">
      <c r="A624" t="s">
        <v>1631</v>
      </c>
      <c r="B624" t="s">
        <v>1632</v>
      </c>
      <c r="C624" t="s">
        <v>13084</v>
      </c>
      <c r="D624" t="s">
        <v>13085</v>
      </c>
      <c r="E624" t="s">
        <v>13086</v>
      </c>
      <c r="F624" t="s">
        <v>13087</v>
      </c>
      <c r="G624" t="str">
        <f t="shared" si="56"/>
        <v>Cables</v>
      </c>
      <c r="H624" s="17">
        <v>499</v>
      </c>
      <c r="I624" s="17">
        <v>1200</v>
      </c>
      <c r="J624" s="8">
        <v>0.57999999999999996</v>
      </c>
      <c r="K624" s="8" t="str">
        <f t="shared" si="57"/>
        <v>Yes</v>
      </c>
      <c r="L624" s="9">
        <v>4.3</v>
      </c>
      <c r="M624" s="9">
        <v>4</v>
      </c>
      <c r="N624" s="9">
        <f>AVERAGEIF(F624:F1973,F624,L624:L1973)</f>
        <v>4.1313131313131306</v>
      </c>
      <c r="O624" s="4">
        <v>5451</v>
      </c>
      <c r="P624" s="4">
        <f t="shared" si="58"/>
        <v>15.436882237267858</v>
      </c>
      <c r="Q624" s="18">
        <f t="shared" si="59"/>
        <v>2720049</v>
      </c>
      <c r="R624" s="18">
        <f>Table2[[#This Row],[actual_price]]-Table2[[#This Row],[discounted_price]]</f>
        <v>701</v>
      </c>
      <c r="S624" s="15" t="str" cm="1">
        <f t="array" ref="S624">_xlfn.IFS(H624&lt;200,"&lt;₹200",H624&lt;=500,"₹200-₹500",H624&gt;500,"&gt;₹500")</f>
        <v>₹200-₹500</v>
      </c>
      <c r="T624" t="s">
        <v>1633</v>
      </c>
      <c r="U624" t="s">
        <v>1637</v>
      </c>
      <c r="V624" t="s">
        <v>1638</v>
      </c>
    </row>
    <row r="625" spans="1:22" x14ac:dyDescent="0.25">
      <c r="A625" t="s">
        <v>3761</v>
      </c>
      <c r="B625" t="s">
        <v>3762</v>
      </c>
      <c r="C625" t="s">
        <v>13075</v>
      </c>
      <c r="D625" t="s">
        <v>13113</v>
      </c>
      <c r="E625" t="s">
        <v>13114</v>
      </c>
      <c r="F625" t="s">
        <v>13116</v>
      </c>
      <c r="G625" t="str">
        <f t="shared" si="56"/>
        <v>PowerBanks</v>
      </c>
      <c r="H625" s="17">
        <v>999</v>
      </c>
      <c r="I625" s="17">
        <v>1599</v>
      </c>
      <c r="J625" s="8">
        <v>0.38</v>
      </c>
      <c r="K625" s="8" t="str">
        <f t="shared" si="57"/>
        <v>No</v>
      </c>
      <c r="L625" s="9">
        <v>4</v>
      </c>
      <c r="M625" s="9">
        <v>4</v>
      </c>
      <c r="N625" s="9">
        <f>AVERAGEIF(F625:F1974,F625,L625:L1974)</f>
        <v>4</v>
      </c>
      <c r="O625" s="4">
        <v>7222</v>
      </c>
      <c r="P625" s="4">
        <f t="shared" si="58"/>
        <v>15.434870459441166</v>
      </c>
      <c r="Q625" s="18">
        <f t="shared" si="59"/>
        <v>7214778</v>
      </c>
      <c r="R625" s="18">
        <f>Table2[[#This Row],[actual_price]]-Table2[[#This Row],[discounted_price]]</f>
        <v>600</v>
      </c>
      <c r="S625" s="15" t="str" cm="1">
        <f t="array" ref="S625">_xlfn.IFS(H625&lt;200,"&lt;₹200",H625&lt;=500,"₹200-₹500",H625&gt;500,"&gt;₹500")</f>
        <v>&gt;₹500</v>
      </c>
      <c r="T625" t="s">
        <v>3763</v>
      </c>
      <c r="U625" t="s">
        <v>3570</v>
      </c>
      <c r="V625" t="s">
        <v>3571</v>
      </c>
    </row>
    <row r="626" spans="1:22" x14ac:dyDescent="0.25">
      <c r="A626" t="s">
        <v>7593</v>
      </c>
      <c r="B626" t="s">
        <v>7594</v>
      </c>
      <c r="C626" t="s">
        <v>13084</v>
      </c>
      <c r="D626" t="s">
        <v>13168</v>
      </c>
      <c r="E626" t="s">
        <v>13169</v>
      </c>
      <c r="F626" t="s">
        <v>13170</v>
      </c>
      <c r="G626" t="str">
        <f t="shared" si="56"/>
        <v>InkjetInkCartridges</v>
      </c>
      <c r="H626" s="17">
        <v>596</v>
      </c>
      <c r="I626" s="17">
        <v>723</v>
      </c>
      <c r="J626" s="8">
        <v>0.18</v>
      </c>
      <c r="K626" s="8" t="str">
        <f t="shared" si="57"/>
        <v>No</v>
      </c>
      <c r="L626" s="9">
        <v>4.4000000000000004</v>
      </c>
      <c r="M626" s="9">
        <v>4</v>
      </c>
      <c r="N626" s="9">
        <f>AVERAGEIF(F626:F1975,F626,L626:L1975)</f>
        <v>4.4000000000000004</v>
      </c>
      <c r="O626" s="4">
        <v>3219</v>
      </c>
      <c r="P626" s="4">
        <f t="shared" si="58"/>
        <v>15.434565835461656</v>
      </c>
      <c r="Q626" s="18">
        <f t="shared" si="59"/>
        <v>1918524</v>
      </c>
      <c r="R626" s="18">
        <f>Table2[[#This Row],[actual_price]]-Table2[[#This Row],[discounted_price]]</f>
        <v>127</v>
      </c>
      <c r="S626" s="15" t="str" cm="1">
        <f t="array" ref="S626">_xlfn.IFS(H626&lt;200,"&lt;₹200",H626&lt;=500,"₹200-₹500",H626&gt;500,"&gt;₹500")</f>
        <v>&gt;₹500</v>
      </c>
      <c r="T626" t="s">
        <v>7595</v>
      </c>
      <c r="U626" t="s">
        <v>7599</v>
      </c>
      <c r="V626" t="s">
        <v>7600</v>
      </c>
    </row>
    <row r="627" spans="1:22" x14ac:dyDescent="0.25">
      <c r="A627" t="s">
        <v>12392</v>
      </c>
      <c r="B627" t="s">
        <v>12393</v>
      </c>
      <c r="C627" t="s">
        <v>13156</v>
      </c>
      <c r="D627" t="s">
        <v>13247</v>
      </c>
      <c r="E627" t="s">
        <v>13248</v>
      </c>
      <c r="F627" t="s">
        <v>13274</v>
      </c>
      <c r="G627" t="str">
        <f t="shared" si="56"/>
        <v>SandwichMakers</v>
      </c>
      <c r="H627" s="17">
        <v>1199</v>
      </c>
      <c r="I627" s="17">
        <v>1795</v>
      </c>
      <c r="J627" s="8">
        <v>0.33</v>
      </c>
      <c r="K627" s="8" t="str">
        <f t="shared" si="57"/>
        <v>No</v>
      </c>
      <c r="L627" s="9">
        <v>4.2</v>
      </c>
      <c r="M627" s="9">
        <v>4</v>
      </c>
      <c r="N627" s="9">
        <f>AVERAGEIF(F627:F1977,F627,L627:L1977)</f>
        <v>4.0874999999999995</v>
      </c>
      <c r="O627" s="4">
        <v>5967</v>
      </c>
      <c r="P627" s="4">
        <f t="shared" si="58"/>
        <v>15.433700279124102</v>
      </c>
      <c r="Q627" s="18">
        <f t="shared" si="59"/>
        <v>7154433</v>
      </c>
      <c r="R627" s="18">
        <f>Table2[[#This Row],[actual_price]]-Table2[[#This Row],[discounted_price]]</f>
        <v>596</v>
      </c>
      <c r="S627" s="15" t="str" cm="1">
        <f t="array" ref="S627">_xlfn.IFS(H627&lt;200,"&lt;₹200",H627&lt;=500,"₹200-₹500",H627&gt;500,"&gt;₹500")</f>
        <v>&gt;₹500</v>
      </c>
      <c r="T627" t="s">
        <v>12394</v>
      </c>
      <c r="U627" t="s">
        <v>12398</v>
      </c>
      <c r="V627" t="s">
        <v>12399</v>
      </c>
    </row>
    <row r="628" spans="1:22" x14ac:dyDescent="0.25">
      <c r="A628" t="s">
        <v>2536</v>
      </c>
      <c r="B628" t="s">
        <v>2537</v>
      </c>
      <c r="C628" t="s">
        <v>13084</v>
      </c>
      <c r="D628" t="s">
        <v>13085</v>
      </c>
      <c r="E628" t="s">
        <v>13086</v>
      </c>
      <c r="F628" t="s">
        <v>13087</v>
      </c>
      <c r="G628" t="str">
        <f t="shared" si="56"/>
        <v>Cables</v>
      </c>
      <c r="H628" s="17">
        <v>649</v>
      </c>
      <c r="I628" s="17">
        <v>1600</v>
      </c>
      <c r="J628" s="8">
        <v>0.59</v>
      </c>
      <c r="K628" s="8" t="str">
        <f t="shared" si="57"/>
        <v>Yes</v>
      </c>
      <c r="L628" s="9">
        <v>4.3</v>
      </c>
      <c r="M628" s="9">
        <v>4</v>
      </c>
      <c r="N628" s="9">
        <f>AVERAGEIF(F628:F1977,F628,L628:L1977)</f>
        <v>4.1295918367346935</v>
      </c>
      <c r="O628" s="4">
        <v>5451</v>
      </c>
      <c r="P628" s="4">
        <f t="shared" si="58"/>
        <v>15.43045052394611</v>
      </c>
      <c r="Q628" s="18">
        <f t="shared" si="59"/>
        <v>3537699</v>
      </c>
      <c r="R628" s="18">
        <f>Table2[[#This Row],[actual_price]]-Table2[[#This Row],[discounted_price]]</f>
        <v>951</v>
      </c>
      <c r="S628" s="15" t="str" cm="1">
        <f t="array" ref="S628">_xlfn.IFS(H628&lt;200,"&lt;₹200",H628&lt;=500,"₹200-₹500",H628&gt;500,"&gt;₹500")</f>
        <v>&gt;₹500</v>
      </c>
      <c r="T628" t="s">
        <v>2538</v>
      </c>
      <c r="U628" t="s">
        <v>1637</v>
      </c>
      <c r="V628" t="s">
        <v>1638</v>
      </c>
    </row>
    <row r="629" spans="1:22" x14ac:dyDescent="0.25">
      <c r="A629" t="s">
        <v>9724</v>
      </c>
      <c r="B629" t="s">
        <v>9725</v>
      </c>
      <c r="C629" t="s">
        <v>13156</v>
      </c>
      <c r="D629" t="s">
        <v>13247</v>
      </c>
      <c r="E629" t="s">
        <v>13248</v>
      </c>
      <c r="F629" t="s">
        <v>13261</v>
      </c>
      <c r="G629" t="str">
        <f t="shared" si="56"/>
        <v>HandBlenders</v>
      </c>
      <c r="H629" s="17">
        <v>1499</v>
      </c>
      <c r="I629" s="17">
        <v>2100</v>
      </c>
      <c r="J629" s="8">
        <v>0.28999999999999998</v>
      </c>
      <c r="K629" s="8" t="str">
        <f t="shared" si="57"/>
        <v>No</v>
      </c>
      <c r="L629" s="9">
        <v>4.0999999999999996</v>
      </c>
      <c r="M629" s="9">
        <v>4</v>
      </c>
      <c r="N629" s="9">
        <f>AVERAGEIF(F629:F1978,F629,L629:L1978)</f>
        <v>4.0571428571428578</v>
      </c>
      <c r="O629" s="4">
        <v>6355</v>
      </c>
      <c r="P629" s="4">
        <f t="shared" si="58"/>
        <v>15.430060347771962</v>
      </c>
      <c r="Q629" s="18">
        <f t="shared" si="59"/>
        <v>9526145</v>
      </c>
      <c r="R629" s="18">
        <f>Table2[[#This Row],[actual_price]]-Table2[[#This Row],[discounted_price]]</f>
        <v>601</v>
      </c>
      <c r="S629" s="15" t="str" cm="1">
        <f t="array" ref="S629">_xlfn.IFS(H629&lt;200,"&lt;₹200",H629&lt;=500,"₹200-₹500",H629&gt;500,"&gt;₹500")</f>
        <v>&gt;₹500</v>
      </c>
      <c r="T629" t="s">
        <v>9726</v>
      </c>
      <c r="U629" t="s">
        <v>9730</v>
      </c>
      <c r="V629" t="s">
        <v>9731</v>
      </c>
    </row>
    <row r="630" spans="1:22" x14ac:dyDescent="0.25">
      <c r="A630" t="s">
        <v>4854</v>
      </c>
      <c r="B630" t="s">
        <v>4855</v>
      </c>
      <c r="C630" t="s">
        <v>13084</v>
      </c>
      <c r="D630" t="s">
        <v>13085</v>
      </c>
      <c r="E630" t="s">
        <v>13141</v>
      </c>
      <c r="F630" t="s">
        <v>13143</v>
      </c>
      <c r="G630" t="str">
        <f t="shared" si="56"/>
        <v>GraphicTablets</v>
      </c>
      <c r="H630" s="17">
        <v>217</v>
      </c>
      <c r="I630" s="17">
        <v>237</v>
      </c>
      <c r="J630" s="8">
        <v>0.08</v>
      </c>
      <c r="K630" s="8" t="str">
        <f t="shared" si="57"/>
        <v>No</v>
      </c>
      <c r="L630" s="9">
        <v>3.8</v>
      </c>
      <c r="M630" s="9">
        <v>4</v>
      </c>
      <c r="N630" s="9">
        <f>AVERAGEIF(F630:F1979,F630,L630:L1979)</f>
        <v>3.9888888888888889</v>
      </c>
      <c r="O630" s="4">
        <v>7354</v>
      </c>
      <c r="P630" s="4">
        <f t="shared" si="58"/>
        <v>15.423368678509046</v>
      </c>
      <c r="Q630" s="18">
        <f t="shared" si="59"/>
        <v>1595818</v>
      </c>
      <c r="R630" s="18">
        <f>Table2[[#This Row],[actual_price]]-Table2[[#This Row],[discounted_price]]</f>
        <v>20</v>
      </c>
      <c r="S630" s="15" t="str" cm="1">
        <f t="array" ref="S630">_xlfn.IFS(H630&lt;200,"&lt;₹200",H630&lt;=500,"₹200-₹500",H630&gt;500,"&gt;₹500")</f>
        <v>₹200-₹500</v>
      </c>
      <c r="T630" t="s">
        <v>4857</v>
      </c>
      <c r="U630" t="s">
        <v>4861</v>
      </c>
      <c r="V630" t="s">
        <v>4862</v>
      </c>
    </row>
    <row r="631" spans="1:22" x14ac:dyDescent="0.25">
      <c r="A631" t="s">
        <v>10081</v>
      </c>
      <c r="B631" t="s">
        <v>10082</v>
      </c>
      <c r="C631" t="s">
        <v>13156</v>
      </c>
      <c r="D631" t="s">
        <v>13250</v>
      </c>
      <c r="E631" t="s">
        <v>13295</v>
      </c>
      <c r="F631" t="s">
        <v>13296</v>
      </c>
      <c r="G631" t="str">
        <f t="shared" si="56"/>
        <v>HEPAAirPurifiers</v>
      </c>
      <c r="H631" s="17">
        <v>9970</v>
      </c>
      <c r="I631" s="17">
        <v>12999</v>
      </c>
      <c r="J631" s="8">
        <v>0.23</v>
      </c>
      <c r="K631" s="8" t="str">
        <f t="shared" si="57"/>
        <v>No</v>
      </c>
      <c r="L631" s="9">
        <v>4.3</v>
      </c>
      <c r="M631" s="9">
        <v>4</v>
      </c>
      <c r="N631" s="9">
        <f>AVERAGEIF(F631:F1980,F631,L631:L1980)</f>
        <v>4.2749999999999995</v>
      </c>
      <c r="O631" s="4">
        <v>4049</v>
      </c>
      <c r="P631" s="4">
        <f t="shared" si="58"/>
        <v>15.421870224242706</v>
      </c>
      <c r="Q631" s="18">
        <f t="shared" si="59"/>
        <v>40368530</v>
      </c>
      <c r="R631" s="18">
        <f>Table2[[#This Row],[actual_price]]-Table2[[#This Row],[discounted_price]]</f>
        <v>3029</v>
      </c>
      <c r="S631" s="15" t="str" cm="1">
        <f t="array" ref="S631">_xlfn.IFS(H631&lt;200,"&lt;₹200",H631&lt;=500,"₹200-₹500",H631&gt;500,"&gt;₹500")</f>
        <v>&gt;₹500</v>
      </c>
      <c r="T631" t="s">
        <v>10084</v>
      </c>
      <c r="U631" t="s">
        <v>10088</v>
      </c>
      <c r="V631" t="s">
        <v>10089</v>
      </c>
    </row>
    <row r="632" spans="1:22" x14ac:dyDescent="0.25">
      <c r="A632" t="s">
        <v>5994</v>
      </c>
      <c r="B632" t="s">
        <v>5995</v>
      </c>
      <c r="C632" t="s">
        <v>13084</v>
      </c>
      <c r="D632" t="s">
        <v>13085</v>
      </c>
      <c r="E632" t="s">
        <v>13192</v>
      </c>
      <c r="F632" t="s">
        <v>13132</v>
      </c>
      <c r="G632" t="str">
        <f t="shared" si="56"/>
        <v>ScreenProtectors</v>
      </c>
      <c r="H632" s="17">
        <v>399</v>
      </c>
      <c r="I632" s="17">
        <v>1499</v>
      </c>
      <c r="J632" s="8">
        <v>0.73</v>
      </c>
      <c r="K632" s="8" t="str">
        <f t="shared" si="57"/>
        <v>Yes</v>
      </c>
      <c r="L632" s="9">
        <v>4.0999999999999996</v>
      </c>
      <c r="M632" s="9">
        <v>4</v>
      </c>
      <c r="N632" s="9">
        <f>AVERAGEIF(F632:F1981,F632,L632:L1981)</f>
        <v>4.0999999999999996</v>
      </c>
      <c r="O632" s="4">
        <v>5730</v>
      </c>
      <c r="P632" s="4">
        <f t="shared" si="58"/>
        <v>15.408744674676772</v>
      </c>
      <c r="Q632" s="18">
        <f t="shared" si="59"/>
        <v>2286270</v>
      </c>
      <c r="R632" s="18">
        <f>Table2[[#This Row],[actual_price]]-Table2[[#This Row],[discounted_price]]</f>
        <v>1100</v>
      </c>
      <c r="S632" s="15" t="str" cm="1">
        <f t="array" ref="S632">_xlfn.IFS(H632&lt;200,"&lt;₹200",H632&lt;=500,"₹200-₹500",H632&gt;500,"&gt;₹500")</f>
        <v>₹200-₹500</v>
      </c>
      <c r="T632" t="s">
        <v>5997</v>
      </c>
      <c r="U632" t="s">
        <v>6001</v>
      </c>
      <c r="V632" t="s">
        <v>6002</v>
      </c>
    </row>
    <row r="633" spans="1:22" x14ac:dyDescent="0.25">
      <c r="A633" t="s">
        <v>12181</v>
      </c>
      <c r="B633" t="s">
        <v>12182</v>
      </c>
      <c r="C633" t="s">
        <v>13156</v>
      </c>
      <c r="D633" t="s">
        <v>13247</v>
      </c>
      <c r="E633" t="s">
        <v>13248</v>
      </c>
      <c r="F633" t="s">
        <v>13262</v>
      </c>
      <c r="G633" t="str">
        <f t="shared" si="56"/>
        <v>MixerGrinders</v>
      </c>
      <c r="H633" s="17">
        <v>6120</v>
      </c>
      <c r="I633" s="17">
        <v>8478</v>
      </c>
      <c r="J633" s="8">
        <v>0.28000000000000003</v>
      </c>
      <c r="K633" s="8" t="str">
        <f t="shared" si="57"/>
        <v>No</v>
      </c>
      <c r="L633" s="9">
        <v>4.5999999999999996</v>
      </c>
      <c r="M633" s="9">
        <v>5</v>
      </c>
      <c r="N633" s="9">
        <f>AVERAGEIF(F633:F1983,F633,L633:L1983)</f>
        <v>4.0357142857142856</v>
      </c>
      <c r="O633" s="4">
        <v>6550</v>
      </c>
      <c r="P633" s="4">
        <f t="shared" si="58"/>
        <v>15.40152709770747</v>
      </c>
      <c r="Q633" s="18">
        <f t="shared" si="59"/>
        <v>40086000</v>
      </c>
      <c r="R633" s="18">
        <f>Table2[[#This Row],[actual_price]]-Table2[[#This Row],[discounted_price]]</f>
        <v>2358</v>
      </c>
      <c r="S633" s="15" t="str" cm="1">
        <f t="array" ref="S633">_xlfn.IFS(H633&lt;200,"&lt;₹200",H633&lt;=500,"₹200-₹500",H633&gt;500,"&gt;₹500")</f>
        <v>&gt;₹500</v>
      </c>
      <c r="T633" t="s">
        <v>12183</v>
      </c>
      <c r="U633" t="s">
        <v>12187</v>
      </c>
      <c r="V633" t="s">
        <v>12188</v>
      </c>
    </row>
    <row r="634" spans="1:22" x14ac:dyDescent="0.25">
      <c r="A634" t="s">
        <v>6895</v>
      </c>
      <c r="B634" t="s">
        <v>6896</v>
      </c>
      <c r="C634" t="s">
        <v>13084</v>
      </c>
      <c r="D634" t="s">
        <v>13088</v>
      </c>
      <c r="E634" t="s">
        <v>13214</v>
      </c>
      <c r="F634" t="s">
        <v>13179</v>
      </c>
      <c r="G634" t="str">
        <f t="shared" si="56"/>
        <v>Routers</v>
      </c>
      <c r="H634" s="17">
        <v>2099</v>
      </c>
      <c r="I634" s="17">
        <v>3250</v>
      </c>
      <c r="J634" s="8">
        <v>0.35</v>
      </c>
      <c r="K634" s="8" t="str">
        <f t="shared" si="57"/>
        <v>No</v>
      </c>
      <c r="L634" s="9">
        <v>3.8</v>
      </c>
      <c r="M634" s="9">
        <v>4</v>
      </c>
      <c r="N634" s="9">
        <f>AVERAGEIF(F634:F1983,F634,L634:L1983)</f>
        <v>3.8</v>
      </c>
      <c r="O634" s="4">
        <v>11213</v>
      </c>
      <c r="P634" s="4">
        <f t="shared" si="58"/>
        <v>15.389090096697407</v>
      </c>
      <c r="Q634" s="18">
        <f t="shared" si="59"/>
        <v>23536087</v>
      </c>
      <c r="R634" s="18">
        <f>Table2[[#This Row],[actual_price]]-Table2[[#This Row],[discounted_price]]</f>
        <v>1151</v>
      </c>
      <c r="S634" s="15" t="str" cm="1">
        <f t="array" ref="S634">_xlfn.IFS(H634&lt;200,"&lt;₹200",H634&lt;=500,"₹200-₹500",H634&gt;500,"&gt;₹500")</f>
        <v>&gt;₹500</v>
      </c>
      <c r="T634" t="s">
        <v>6898</v>
      </c>
      <c r="U634" t="s">
        <v>6902</v>
      </c>
      <c r="V634" t="s">
        <v>6903</v>
      </c>
    </row>
    <row r="635" spans="1:22" x14ac:dyDescent="0.25">
      <c r="A635" t="s">
        <v>12141</v>
      </c>
      <c r="B635" t="s">
        <v>12142</v>
      </c>
      <c r="C635" t="s">
        <v>13156</v>
      </c>
      <c r="D635" t="s">
        <v>13247</v>
      </c>
      <c r="E635" t="s">
        <v>13254</v>
      </c>
      <c r="F635" t="s">
        <v>13255</v>
      </c>
      <c r="G635" t="str">
        <f t="shared" si="56"/>
        <v>Irons,Steamers&amp;Accessories</v>
      </c>
      <c r="H635" s="17">
        <v>889</v>
      </c>
      <c r="I635" s="17">
        <v>1295</v>
      </c>
      <c r="J635" s="8">
        <v>0.31</v>
      </c>
      <c r="K635" s="8" t="str">
        <f t="shared" si="57"/>
        <v>No</v>
      </c>
      <c r="L635" s="9">
        <v>4.3</v>
      </c>
      <c r="M635" s="9">
        <v>4</v>
      </c>
      <c r="N635" s="9">
        <f>AVERAGEIF(F635:F1985,F635,L635:L1985)</f>
        <v>4.0422222222222217</v>
      </c>
      <c r="O635" s="4">
        <v>6400</v>
      </c>
      <c r="P635" s="4">
        <f t="shared" si="58"/>
        <v>15.385699550375872</v>
      </c>
      <c r="Q635" s="18">
        <f t="shared" si="59"/>
        <v>5689600</v>
      </c>
      <c r="R635" s="18">
        <f>Table2[[#This Row],[actual_price]]-Table2[[#This Row],[discounted_price]]</f>
        <v>406</v>
      </c>
      <c r="S635" s="15" t="str" cm="1">
        <f t="array" ref="S635">_xlfn.IFS(H635&lt;200,"&lt;₹200",H635&lt;=500,"₹200-₹500",H635&gt;500,"&gt;₹500")</f>
        <v>&gt;₹500</v>
      </c>
      <c r="T635" t="s">
        <v>12143</v>
      </c>
      <c r="U635" t="s">
        <v>12147</v>
      </c>
      <c r="V635" t="s">
        <v>12148</v>
      </c>
    </row>
    <row r="636" spans="1:22" x14ac:dyDescent="0.25">
      <c r="A636" t="s">
        <v>11437</v>
      </c>
      <c r="B636" t="s">
        <v>11438</v>
      </c>
      <c r="C636" t="s">
        <v>13156</v>
      </c>
      <c r="D636" t="s">
        <v>13247</v>
      </c>
      <c r="E636" t="s">
        <v>13287</v>
      </c>
      <c r="F636" t="s">
        <v>13289</v>
      </c>
      <c r="G636" t="str">
        <f t="shared" si="56"/>
        <v>WaterCartridges</v>
      </c>
      <c r="H636" s="17">
        <v>649</v>
      </c>
      <c r="I636" s="17">
        <v>670</v>
      </c>
      <c r="J636" s="8">
        <v>0.03</v>
      </c>
      <c r="K636" s="8" t="str">
        <f t="shared" si="57"/>
        <v>No</v>
      </c>
      <c r="L636" s="9">
        <v>4.0999999999999996</v>
      </c>
      <c r="M636" s="9">
        <v>4</v>
      </c>
      <c r="N636" s="9">
        <f>AVERAGEIF(F636:F1986,F636,L636:L1986)</f>
        <v>3.9499999999999997</v>
      </c>
      <c r="O636" s="4">
        <v>7786</v>
      </c>
      <c r="P636" s="4">
        <f t="shared" si="58"/>
        <v>15.370912190049783</v>
      </c>
      <c r="Q636" s="18">
        <f t="shared" si="59"/>
        <v>5053114</v>
      </c>
      <c r="R636" s="18">
        <f>Table2[[#This Row],[actual_price]]-Table2[[#This Row],[discounted_price]]</f>
        <v>21</v>
      </c>
      <c r="S636" s="15" t="str" cm="1">
        <f t="array" ref="S636">_xlfn.IFS(H636&lt;200,"&lt;₹200",H636&lt;=500,"₹200-₹500",H636&gt;500,"&gt;₹500")</f>
        <v>&gt;₹500</v>
      </c>
      <c r="T636" t="s">
        <v>11439</v>
      </c>
      <c r="U636" t="s">
        <v>11443</v>
      </c>
      <c r="V636" t="s">
        <v>11444</v>
      </c>
    </row>
    <row r="637" spans="1:22" x14ac:dyDescent="0.25">
      <c r="A637" t="s">
        <v>7608</v>
      </c>
      <c r="B637" t="s">
        <v>7609</v>
      </c>
      <c r="C637" t="s">
        <v>13075</v>
      </c>
      <c r="D637" t="s">
        <v>13098</v>
      </c>
      <c r="E637" t="s">
        <v>13108</v>
      </c>
      <c r="F637" t="s">
        <v>13225</v>
      </c>
      <c r="G637" t="str">
        <f t="shared" si="56"/>
        <v>SoundbarSpeakers</v>
      </c>
      <c r="H637" s="17">
        <v>4999</v>
      </c>
      <c r="I637" s="17">
        <v>12499</v>
      </c>
      <c r="J637" s="8">
        <v>0.6</v>
      </c>
      <c r="K637" s="8" t="str">
        <f t="shared" si="57"/>
        <v>Yes</v>
      </c>
      <c r="L637" s="9">
        <v>4.2</v>
      </c>
      <c r="M637" s="9">
        <v>4</v>
      </c>
      <c r="N637" s="9">
        <f>AVERAGEIF(F637:F1986,F637,L637:L1986)</f>
        <v>4.2</v>
      </c>
      <c r="O637" s="4">
        <v>4541</v>
      </c>
      <c r="P637" s="4">
        <f t="shared" si="58"/>
        <v>15.36043794551161</v>
      </c>
      <c r="Q637" s="18">
        <f t="shared" si="59"/>
        <v>22700459</v>
      </c>
      <c r="R637" s="18">
        <f>Table2[[#This Row],[actual_price]]-Table2[[#This Row],[discounted_price]]</f>
        <v>7500</v>
      </c>
      <c r="S637" s="15" t="str" cm="1">
        <f t="array" ref="S637">_xlfn.IFS(H637&lt;200,"&lt;₹200",H637&lt;=500,"₹200-₹500",H637&gt;500,"&gt;₹500")</f>
        <v>&gt;₹500</v>
      </c>
      <c r="T637" t="s">
        <v>7611</v>
      </c>
      <c r="U637" t="s">
        <v>7615</v>
      </c>
      <c r="V637" t="s">
        <v>7616</v>
      </c>
    </row>
    <row r="638" spans="1:22" x14ac:dyDescent="0.25">
      <c r="A638" t="s">
        <v>8132</v>
      </c>
      <c r="B638" t="s">
        <v>8133</v>
      </c>
      <c r="C638" t="s">
        <v>13084</v>
      </c>
      <c r="D638" t="s">
        <v>13085</v>
      </c>
      <c r="E638" t="s">
        <v>13136</v>
      </c>
      <c r="F638" t="s">
        <v>13215</v>
      </c>
      <c r="G638" t="str">
        <f t="shared" si="56"/>
        <v>LaptopChargers&amp;PowerSupplies</v>
      </c>
      <c r="H638" s="17">
        <v>1699</v>
      </c>
      <c r="I638" s="17">
        <v>3499</v>
      </c>
      <c r="J638" s="8">
        <v>0.51</v>
      </c>
      <c r="K638" s="8" t="str">
        <f t="shared" si="57"/>
        <v>Yes</v>
      </c>
      <c r="L638" s="9">
        <v>3.6</v>
      </c>
      <c r="M638" s="9">
        <v>4</v>
      </c>
      <c r="N638" s="9">
        <f>AVERAGEIF(F638:F1987,F638,L638:L1987)</f>
        <v>3.95</v>
      </c>
      <c r="O638" s="4">
        <v>7689</v>
      </c>
      <c r="P638" s="4">
        <f t="shared" si="58"/>
        <v>15.349409042215653</v>
      </c>
      <c r="Q638" s="18">
        <f t="shared" si="59"/>
        <v>13063611</v>
      </c>
      <c r="R638" s="18">
        <f>Table2[[#This Row],[actual_price]]-Table2[[#This Row],[discounted_price]]</f>
        <v>1800</v>
      </c>
      <c r="S638" s="15" t="str" cm="1">
        <f t="array" ref="S638">_xlfn.IFS(H638&lt;200,"&lt;₹200",H638&lt;=500,"₹200-₹500",H638&gt;500,"&gt;₹500")</f>
        <v>&gt;₹500</v>
      </c>
      <c r="T638" t="s">
        <v>8134</v>
      </c>
      <c r="U638" t="s">
        <v>8138</v>
      </c>
      <c r="V638" t="s">
        <v>8139</v>
      </c>
    </row>
    <row r="639" spans="1:22" x14ac:dyDescent="0.25">
      <c r="A639" t="s">
        <v>6460</v>
      </c>
      <c r="B639" t="s">
        <v>6461</v>
      </c>
      <c r="C639" t="s">
        <v>13084</v>
      </c>
      <c r="D639" t="s">
        <v>13085</v>
      </c>
      <c r="E639" t="s">
        <v>13136</v>
      </c>
      <c r="F639" t="s">
        <v>13144</v>
      </c>
      <c r="G639" t="str">
        <f t="shared" si="56"/>
        <v>Lapdesks</v>
      </c>
      <c r="H639" s="17">
        <v>549</v>
      </c>
      <c r="I639" s="17">
        <v>1999</v>
      </c>
      <c r="J639" s="8">
        <v>0.73</v>
      </c>
      <c r="K639" s="8" t="str">
        <f t="shared" si="57"/>
        <v>Yes</v>
      </c>
      <c r="L639" s="9">
        <v>3.6</v>
      </c>
      <c r="M639" s="9">
        <v>4</v>
      </c>
      <c r="N639" s="9">
        <f>AVERAGEIF(F639:F1988,F639,L639:L1988)</f>
        <v>4.0299999999999994</v>
      </c>
      <c r="O639" s="4">
        <v>6422</v>
      </c>
      <c r="P639" s="4">
        <f t="shared" si="58"/>
        <v>15.345183825716823</v>
      </c>
      <c r="Q639" s="18">
        <f t="shared" si="59"/>
        <v>3525678</v>
      </c>
      <c r="R639" s="18">
        <f>Table2[[#This Row],[actual_price]]-Table2[[#This Row],[discounted_price]]</f>
        <v>1450</v>
      </c>
      <c r="S639" s="15" t="str" cm="1">
        <f t="array" ref="S639">_xlfn.IFS(H639&lt;200,"&lt;₹200",H639&lt;=500,"₹200-₹500",H639&gt;500,"&gt;₹500")</f>
        <v>&gt;₹500</v>
      </c>
      <c r="T639" t="s">
        <v>6462</v>
      </c>
      <c r="U639" t="s">
        <v>6466</v>
      </c>
      <c r="V639" t="s">
        <v>6467</v>
      </c>
    </row>
    <row r="640" spans="1:22" x14ac:dyDescent="0.25">
      <c r="A640" t="s">
        <v>7223</v>
      </c>
      <c r="B640" t="s">
        <v>7224</v>
      </c>
      <c r="C640" t="s">
        <v>13084</v>
      </c>
      <c r="D640" t="s">
        <v>13085</v>
      </c>
      <c r="E640" t="s">
        <v>13141</v>
      </c>
      <c r="F640" t="s">
        <v>13142</v>
      </c>
      <c r="G640" t="str">
        <f t="shared" si="56"/>
        <v>Mice</v>
      </c>
      <c r="H640" s="17">
        <v>1439</v>
      </c>
      <c r="I640" s="17">
        <v>2890</v>
      </c>
      <c r="J640" s="8">
        <v>0.5</v>
      </c>
      <c r="K640" s="8" t="str">
        <f t="shared" si="57"/>
        <v>Yes</v>
      </c>
      <c r="L640" s="9">
        <v>4.5</v>
      </c>
      <c r="M640" s="9">
        <v>5</v>
      </c>
      <c r="N640" s="9">
        <f>AVERAGEIF(F640:F1989,F640,L640:L1989)</f>
        <v>4.2444444444444445</v>
      </c>
      <c r="O640" s="4">
        <v>4099</v>
      </c>
      <c r="P640" s="4">
        <f t="shared" si="58"/>
        <v>15.334260369632656</v>
      </c>
      <c r="Q640" s="18">
        <f t="shared" si="59"/>
        <v>5898461</v>
      </c>
      <c r="R640" s="18">
        <f>Table2[[#This Row],[actual_price]]-Table2[[#This Row],[discounted_price]]</f>
        <v>1451</v>
      </c>
      <c r="S640" s="15" t="str" cm="1">
        <f t="array" ref="S640">_xlfn.IFS(H640&lt;200,"&lt;₹200",H640&lt;=500,"₹200-₹500",H640&gt;500,"&gt;₹500")</f>
        <v>&gt;₹500</v>
      </c>
      <c r="T640" t="s">
        <v>7225</v>
      </c>
      <c r="U640" t="s">
        <v>7229</v>
      </c>
      <c r="V640" t="s">
        <v>7230</v>
      </c>
    </row>
    <row r="641" spans="1:22" x14ac:dyDescent="0.25">
      <c r="A641" t="s">
        <v>11696</v>
      </c>
      <c r="B641" t="s">
        <v>11697</v>
      </c>
      <c r="C641" t="s">
        <v>13156</v>
      </c>
      <c r="D641" t="s">
        <v>13247</v>
      </c>
      <c r="E641" t="s">
        <v>13248</v>
      </c>
      <c r="F641" t="s">
        <v>13261</v>
      </c>
      <c r="G641" t="str">
        <f t="shared" si="56"/>
        <v>HandBlenders</v>
      </c>
      <c r="H641" s="17">
        <v>765</v>
      </c>
      <c r="I641" s="17">
        <v>970</v>
      </c>
      <c r="J641" s="8">
        <v>0.21</v>
      </c>
      <c r="K641" s="8" t="str">
        <f t="shared" si="57"/>
        <v>No</v>
      </c>
      <c r="L641" s="9">
        <v>4.2</v>
      </c>
      <c r="M641" s="9">
        <v>4</v>
      </c>
      <c r="N641" s="9">
        <f>AVERAGEIF(F641:F1991,F641,L641:L1991)</f>
        <v>4.0538461538461537</v>
      </c>
      <c r="O641" s="4">
        <v>6055</v>
      </c>
      <c r="P641" s="4">
        <f t="shared" si="58"/>
        <v>15.332399628009943</v>
      </c>
      <c r="Q641" s="18">
        <f t="shared" si="59"/>
        <v>4632075</v>
      </c>
      <c r="R641" s="18">
        <f>Table2[[#This Row],[actual_price]]-Table2[[#This Row],[discounted_price]]</f>
        <v>205</v>
      </c>
      <c r="S641" s="15" t="str" cm="1">
        <f t="array" ref="S641">_xlfn.IFS(H641&lt;200,"&lt;₹200",H641&lt;=500,"₹200-₹500",H641&gt;500,"&gt;₹500")</f>
        <v>&gt;₹500</v>
      </c>
      <c r="T641" t="s">
        <v>11698</v>
      </c>
      <c r="U641" t="s">
        <v>11702</v>
      </c>
      <c r="V641" t="s">
        <v>11703</v>
      </c>
    </row>
    <row r="642" spans="1:22" x14ac:dyDescent="0.25">
      <c r="A642" t="s">
        <v>12752</v>
      </c>
      <c r="B642" t="s">
        <v>12753</v>
      </c>
      <c r="C642" t="s">
        <v>13156</v>
      </c>
      <c r="D642" t="s">
        <v>13247</v>
      </c>
      <c r="E642" t="s">
        <v>13248</v>
      </c>
      <c r="F642" t="s">
        <v>13267</v>
      </c>
      <c r="G642" t="str">
        <f t="shared" ref="G642:G705" si="62">IF(F642=" ","Unknown", F642)</f>
        <v>DeepFatFryers</v>
      </c>
      <c r="H642" s="17">
        <v>6790</v>
      </c>
      <c r="I642" s="17">
        <v>10995</v>
      </c>
      <c r="J642" s="8">
        <v>0.38</v>
      </c>
      <c r="K642" s="8" t="str">
        <f t="shared" ref="K642:K705" si="63">IF(J642&gt;=50%,"Yes","No")</f>
        <v>No</v>
      </c>
      <c r="L642" s="9">
        <v>4.5</v>
      </c>
      <c r="M642" s="9">
        <v>5</v>
      </c>
      <c r="N642" s="9">
        <f>AVERAGEIF(F642:F1992,F642,L642:L1992)</f>
        <v>4.375</v>
      </c>
      <c r="O642" s="4">
        <v>3192</v>
      </c>
      <c r="P642" s="4">
        <f t="shared" ref="P642:P705" si="64">N642*LOG10(O642+1)</f>
        <v>15.330870268610072</v>
      </c>
      <c r="Q642" s="18">
        <f t="shared" ref="Q642:Q705" si="65">H642*O642</f>
        <v>21673680</v>
      </c>
      <c r="R642" s="18">
        <f>Table2[[#This Row],[actual_price]]-Table2[[#This Row],[discounted_price]]</f>
        <v>4205</v>
      </c>
      <c r="S642" s="15" t="str" cm="1">
        <f t="array" ref="S642">_xlfn.IFS(H642&lt;200,"&lt;₹200",H642&lt;=500,"₹200-₹500",H642&gt;500,"&gt;₹500")</f>
        <v>&gt;₹500</v>
      </c>
      <c r="T642" t="s">
        <v>12754</v>
      </c>
      <c r="U642" t="s">
        <v>12758</v>
      </c>
      <c r="V642" t="s">
        <v>12759</v>
      </c>
    </row>
    <row r="643" spans="1:22" x14ac:dyDescent="0.25">
      <c r="A643" t="s">
        <v>803</v>
      </c>
      <c r="B643" t="s">
        <v>804</v>
      </c>
      <c r="C643" t="s">
        <v>13075</v>
      </c>
      <c r="D643" t="s">
        <v>13091</v>
      </c>
      <c r="E643" t="s">
        <v>13093</v>
      </c>
      <c r="F643" t="s">
        <v>13094</v>
      </c>
      <c r="G643" t="str">
        <f t="shared" si="62"/>
        <v>SmartTelevisions</v>
      </c>
      <c r="H643" s="17">
        <v>27999</v>
      </c>
      <c r="I643" s="17">
        <v>40990</v>
      </c>
      <c r="J643" s="8">
        <v>0.32</v>
      </c>
      <c r="K643" s="8" t="str">
        <f t="shared" si="63"/>
        <v>No</v>
      </c>
      <c r="L643" s="9">
        <v>4.3</v>
      </c>
      <c r="M643" s="9">
        <v>4</v>
      </c>
      <c r="N643" s="9">
        <f t="shared" ref="N643:N650" si="66">AVERAGEIF(F643:F1992,F643,L643:L1992)</f>
        <v>4.1733333333333329</v>
      </c>
      <c r="O643" s="4">
        <v>4703</v>
      </c>
      <c r="P643" s="4">
        <f t="shared" si="64"/>
        <v>15.326430253204128</v>
      </c>
      <c r="Q643" s="18">
        <f t="shared" si="65"/>
        <v>131679297</v>
      </c>
      <c r="R643" s="18">
        <f>Table2[[#This Row],[actual_price]]-Table2[[#This Row],[discounted_price]]</f>
        <v>12991</v>
      </c>
      <c r="S643" s="15" t="str" cm="1">
        <f t="array" ref="S643">_xlfn.IFS(H643&lt;200,"&lt;₹200",H643&lt;=500,"₹200-₹500",H643&gt;500,"&gt;₹500")</f>
        <v>&gt;₹500</v>
      </c>
      <c r="T643" t="s">
        <v>805</v>
      </c>
      <c r="U643" t="s">
        <v>249</v>
      </c>
      <c r="V643" t="s">
        <v>13024</v>
      </c>
    </row>
    <row r="644" spans="1:22" x14ac:dyDescent="0.25">
      <c r="A644" t="s">
        <v>1182</v>
      </c>
      <c r="B644" t="s">
        <v>1183</v>
      </c>
      <c r="C644" t="s">
        <v>13075</v>
      </c>
      <c r="D644" t="s">
        <v>13091</v>
      </c>
      <c r="E644" t="s">
        <v>13093</v>
      </c>
      <c r="F644" t="s">
        <v>13094</v>
      </c>
      <c r="G644" t="str">
        <f t="shared" si="62"/>
        <v>SmartTelevisions</v>
      </c>
      <c r="H644" s="17">
        <v>23999</v>
      </c>
      <c r="I644" s="17">
        <v>34990</v>
      </c>
      <c r="J644" s="8">
        <v>0.31</v>
      </c>
      <c r="K644" s="8" t="str">
        <f t="shared" si="63"/>
        <v>No</v>
      </c>
      <c r="L644" s="9">
        <v>4.3</v>
      </c>
      <c r="M644" s="9">
        <v>4</v>
      </c>
      <c r="N644" s="9">
        <f t="shared" si="66"/>
        <v>4.1689655172413786</v>
      </c>
      <c r="O644" s="4">
        <v>4703</v>
      </c>
      <c r="P644" s="4">
        <f t="shared" si="64"/>
        <v>15.310389591376934</v>
      </c>
      <c r="Q644" s="18">
        <f t="shared" si="65"/>
        <v>112867297</v>
      </c>
      <c r="R644" s="18">
        <f>Table2[[#This Row],[actual_price]]-Table2[[#This Row],[discounted_price]]</f>
        <v>10991</v>
      </c>
      <c r="S644" s="15" t="str" cm="1">
        <f t="array" ref="S644">_xlfn.IFS(H644&lt;200,"&lt;₹200",H644&lt;=500,"₹200-₹500",H644&gt;500,"&gt;₹500")</f>
        <v>&gt;₹500</v>
      </c>
      <c r="T644" t="s">
        <v>805</v>
      </c>
      <c r="U644" t="s">
        <v>249</v>
      </c>
      <c r="V644" t="s">
        <v>13024</v>
      </c>
    </row>
    <row r="645" spans="1:22" x14ac:dyDescent="0.25">
      <c r="A645" t="s">
        <v>5657</v>
      </c>
      <c r="B645" t="s">
        <v>5658</v>
      </c>
      <c r="C645" t="s">
        <v>13075</v>
      </c>
      <c r="D645" t="s">
        <v>13122</v>
      </c>
      <c r="E645" t="s">
        <v>13123</v>
      </c>
      <c r="F645" t="s">
        <v>13124</v>
      </c>
      <c r="G645" t="str">
        <f t="shared" si="62"/>
        <v>In-Ear</v>
      </c>
      <c r="H645" s="17">
        <v>1598</v>
      </c>
      <c r="I645" s="17">
        <v>2990</v>
      </c>
      <c r="J645" s="8">
        <v>0.47</v>
      </c>
      <c r="K645" s="8" t="str">
        <f t="shared" si="63"/>
        <v>No</v>
      </c>
      <c r="L645" s="9">
        <v>3.8</v>
      </c>
      <c r="M645" s="9">
        <v>4</v>
      </c>
      <c r="N645" s="9">
        <f t="shared" si="66"/>
        <v>3.7866666666666671</v>
      </c>
      <c r="O645" s="4">
        <v>11015</v>
      </c>
      <c r="P645" s="4">
        <f t="shared" si="64"/>
        <v>15.30579727118238</v>
      </c>
      <c r="Q645" s="18">
        <f t="shared" si="65"/>
        <v>17601970</v>
      </c>
      <c r="R645" s="18">
        <f>Table2[[#This Row],[actual_price]]-Table2[[#This Row],[discounted_price]]</f>
        <v>1392</v>
      </c>
      <c r="S645" s="15" t="str" cm="1">
        <f t="array" ref="S645">_xlfn.IFS(H645&lt;200,"&lt;₹200",H645&lt;=500,"₹200-₹500",H645&gt;500,"&gt;₹500")</f>
        <v>&gt;₹500</v>
      </c>
      <c r="T645" t="s">
        <v>5659</v>
      </c>
      <c r="U645" t="s">
        <v>5663</v>
      </c>
      <c r="V645" t="s">
        <v>5664</v>
      </c>
    </row>
    <row r="646" spans="1:22" x14ac:dyDescent="0.25">
      <c r="A646" t="s">
        <v>6271</v>
      </c>
      <c r="B646" t="s">
        <v>6272</v>
      </c>
      <c r="C646" t="s">
        <v>13152</v>
      </c>
      <c r="D646" t="s">
        <v>13153</v>
      </c>
      <c r="E646" t="s">
        <v>13154</v>
      </c>
      <c r="F646" t="s">
        <v>13155</v>
      </c>
      <c r="G646" t="str">
        <f t="shared" si="62"/>
        <v>Stationery</v>
      </c>
      <c r="H646" s="17">
        <v>252</v>
      </c>
      <c r="I646" s="17">
        <v>315</v>
      </c>
      <c r="J646" s="8">
        <v>0.2</v>
      </c>
      <c r="K646" s="8" t="str">
        <f t="shared" si="63"/>
        <v>No</v>
      </c>
      <c r="L646" s="9">
        <v>4.5</v>
      </c>
      <c r="M646" s="9">
        <v>5</v>
      </c>
      <c r="N646" s="9">
        <f t="shared" si="66"/>
        <v>4.2769230769230777</v>
      </c>
      <c r="O646" s="4">
        <v>3785</v>
      </c>
      <c r="P646" s="4">
        <f t="shared" si="64"/>
        <v>15.303603222715729</v>
      </c>
      <c r="Q646" s="18">
        <f t="shared" si="65"/>
        <v>953820</v>
      </c>
      <c r="R646" s="18">
        <f>Table2[[#This Row],[actual_price]]-Table2[[#This Row],[discounted_price]]</f>
        <v>63</v>
      </c>
      <c r="S646" s="15" t="str" cm="1">
        <f t="array" ref="S646">_xlfn.IFS(H646&lt;200,"&lt;₹200",H646&lt;=500,"₹200-₹500",H646&gt;500,"&gt;₹500")</f>
        <v>₹200-₹500</v>
      </c>
      <c r="T646" t="s">
        <v>6274</v>
      </c>
      <c r="U646" t="s">
        <v>6278</v>
      </c>
      <c r="V646" t="s">
        <v>6279</v>
      </c>
    </row>
    <row r="647" spans="1:22" x14ac:dyDescent="0.25">
      <c r="A647" t="s">
        <v>243</v>
      </c>
      <c r="B647" t="s">
        <v>244</v>
      </c>
      <c r="C647" t="s">
        <v>13075</v>
      </c>
      <c r="D647" t="s">
        <v>13091</v>
      </c>
      <c r="E647" t="s">
        <v>13093</v>
      </c>
      <c r="F647" t="s">
        <v>13094</v>
      </c>
      <c r="G647" t="str">
        <f t="shared" si="62"/>
        <v>SmartTelevisions</v>
      </c>
      <c r="H647" s="17">
        <v>11499</v>
      </c>
      <c r="I647" s="17">
        <v>19990</v>
      </c>
      <c r="J647" s="8">
        <v>0.42</v>
      </c>
      <c r="K647" s="8" t="str">
        <f t="shared" si="63"/>
        <v>No</v>
      </c>
      <c r="L647" s="9">
        <v>4.3</v>
      </c>
      <c r="M647" s="9">
        <v>4</v>
      </c>
      <c r="N647" s="9">
        <f t="shared" si="66"/>
        <v>4.1642857142857137</v>
      </c>
      <c r="O647" s="4">
        <v>4703</v>
      </c>
      <c r="P647" s="4">
        <f t="shared" si="64"/>
        <v>15.293203167990654</v>
      </c>
      <c r="Q647" s="18">
        <f t="shared" si="65"/>
        <v>54079797</v>
      </c>
      <c r="R647" s="18">
        <f>Table2[[#This Row],[actual_price]]-Table2[[#This Row],[discounted_price]]</f>
        <v>8491</v>
      </c>
      <c r="S647" s="15" t="str" cm="1">
        <f t="array" ref="S647">_xlfn.IFS(H647&lt;200,"&lt;₹200",H647&lt;=500,"₹200-₹500",H647&gt;500,"&gt;₹500")</f>
        <v>&gt;₹500</v>
      </c>
      <c r="T647" t="s">
        <v>245</v>
      </c>
      <c r="U647" t="s">
        <v>249</v>
      </c>
      <c r="V647" t="s">
        <v>13024</v>
      </c>
    </row>
    <row r="648" spans="1:22" x14ac:dyDescent="0.25">
      <c r="A648" t="s">
        <v>10174</v>
      </c>
      <c r="B648" t="s">
        <v>10175</v>
      </c>
      <c r="C648" t="s">
        <v>13156</v>
      </c>
      <c r="D648" t="s">
        <v>13250</v>
      </c>
      <c r="E648" t="s">
        <v>13295</v>
      </c>
      <c r="F648" t="s">
        <v>13296</v>
      </c>
      <c r="G648" t="str">
        <f t="shared" si="62"/>
        <v>HEPAAirPurifiers</v>
      </c>
      <c r="H648" s="17">
        <v>14400</v>
      </c>
      <c r="I648" s="17">
        <v>59900</v>
      </c>
      <c r="J648" s="8">
        <v>0.76</v>
      </c>
      <c r="K648" s="8" t="str">
        <f t="shared" si="63"/>
        <v>Yes</v>
      </c>
      <c r="L648" s="9">
        <v>4.4000000000000004</v>
      </c>
      <c r="M648" s="9">
        <v>4</v>
      </c>
      <c r="N648" s="9">
        <f t="shared" si="66"/>
        <v>4.2666666666666666</v>
      </c>
      <c r="O648" s="4">
        <v>3837</v>
      </c>
      <c r="P648" s="4">
        <f t="shared" si="64"/>
        <v>15.292181207037665</v>
      </c>
      <c r="Q648" s="18">
        <f t="shared" si="65"/>
        <v>55252800</v>
      </c>
      <c r="R648" s="18">
        <f>Table2[[#This Row],[actual_price]]-Table2[[#This Row],[discounted_price]]</f>
        <v>45500</v>
      </c>
      <c r="S648" s="15" t="str" cm="1">
        <f t="array" ref="S648">_xlfn.IFS(H648&lt;200,"&lt;₹200",H648&lt;=500,"₹200-₹500",H648&gt;500,"&gt;₹500")</f>
        <v>&gt;₹500</v>
      </c>
      <c r="T648" t="s">
        <v>10176</v>
      </c>
      <c r="U648" t="s">
        <v>10180</v>
      </c>
      <c r="V648" t="s">
        <v>10181</v>
      </c>
    </row>
    <row r="649" spans="1:22" x14ac:dyDescent="0.25">
      <c r="A649" t="s">
        <v>3876</v>
      </c>
      <c r="B649" t="s">
        <v>3877</v>
      </c>
      <c r="C649" t="s">
        <v>13075</v>
      </c>
      <c r="D649" t="s">
        <v>13113</v>
      </c>
      <c r="E649" t="s">
        <v>13114</v>
      </c>
      <c r="F649" t="s">
        <v>13115</v>
      </c>
      <c r="G649" t="str">
        <f t="shared" si="62"/>
        <v>Chargers</v>
      </c>
      <c r="H649" s="17">
        <v>337</v>
      </c>
      <c r="I649" s="17">
        <v>699</v>
      </c>
      <c r="J649" s="8">
        <v>0.52</v>
      </c>
      <c r="K649" s="8" t="str">
        <f t="shared" si="63"/>
        <v>Yes</v>
      </c>
      <c r="L649" s="9">
        <v>4.2</v>
      </c>
      <c r="M649" s="9">
        <v>4</v>
      </c>
      <c r="N649" s="9">
        <f t="shared" si="66"/>
        <v>4.1333333333333329</v>
      </c>
      <c r="O649" s="4">
        <v>4969</v>
      </c>
      <c r="P649" s="4">
        <f t="shared" si="64"/>
        <v>15.278273073431103</v>
      </c>
      <c r="Q649" s="18">
        <f t="shared" si="65"/>
        <v>1674553</v>
      </c>
      <c r="R649" s="18">
        <f>Table2[[#This Row],[actual_price]]-Table2[[#This Row],[discounted_price]]</f>
        <v>362</v>
      </c>
      <c r="S649" s="15" t="str" cm="1">
        <f t="array" ref="S649">_xlfn.IFS(H649&lt;200,"&lt;₹200",H649&lt;=500,"₹200-₹500",H649&gt;500,"&gt;₹500")</f>
        <v>₹200-₹500</v>
      </c>
      <c r="T649" t="s">
        <v>3878</v>
      </c>
      <c r="U649" t="s">
        <v>3882</v>
      </c>
      <c r="V649" t="s">
        <v>3883</v>
      </c>
    </row>
    <row r="650" spans="1:22" x14ac:dyDescent="0.25">
      <c r="A650" t="s">
        <v>7367</v>
      </c>
      <c r="B650" t="s">
        <v>7368</v>
      </c>
      <c r="C650" t="s">
        <v>13084</v>
      </c>
      <c r="D650" t="s">
        <v>13085</v>
      </c>
      <c r="E650" t="s">
        <v>13141</v>
      </c>
      <c r="F650" t="s">
        <v>13171</v>
      </c>
      <c r="G650" t="str">
        <f t="shared" si="62"/>
        <v>Keyboard&amp;MiceAccessories</v>
      </c>
      <c r="H650" s="17">
        <v>425</v>
      </c>
      <c r="I650" s="17">
        <v>899</v>
      </c>
      <c r="J650" s="8">
        <v>0.53</v>
      </c>
      <c r="K650" s="8" t="str">
        <f t="shared" si="63"/>
        <v>Yes</v>
      </c>
      <c r="L650" s="9">
        <v>4.5</v>
      </c>
      <c r="M650" s="9">
        <v>5</v>
      </c>
      <c r="N650" s="9">
        <f t="shared" si="66"/>
        <v>4.3600000000000003</v>
      </c>
      <c r="O650" s="4">
        <v>4219</v>
      </c>
      <c r="P650" s="4">
        <f t="shared" si="64"/>
        <v>15.806362286192899</v>
      </c>
      <c r="Q650" s="18">
        <f t="shared" si="65"/>
        <v>1793075</v>
      </c>
      <c r="R650" s="18">
        <f>Table2[[#This Row],[actual_price]]-Table2[[#This Row],[discounted_price]]</f>
        <v>474</v>
      </c>
      <c r="S650" s="15" t="str" cm="1">
        <f t="array" ref="S650">_xlfn.IFS(H650&lt;200,"&lt;₹200",H650&lt;=500,"₹200-₹500",H650&gt;500,"&gt;₹500")</f>
        <v>₹200-₹500</v>
      </c>
      <c r="T650" t="s">
        <v>7369</v>
      </c>
      <c r="U650" t="s">
        <v>7373</v>
      </c>
      <c r="V650" t="s">
        <v>7374</v>
      </c>
    </row>
    <row r="651" spans="1:22" x14ac:dyDescent="0.25">
      <c r="A651" t="s">
        <v>11315</v>
      </c>
      <c r="B651" t="s">
        <v>11316</v>
      </c>
      <c r="C651" t="s">
        <v>13156</v>
      </c>
      <c r="D651" t="s">
        <v>13250</v>
      </c>
      <c r="E651" t="s">
        <v>13277</v>
      </c>
      <c r="F651" t="s">
        <v>13278</v>
      </c>
      <c r="G651" t="str">
        <f t="shared" si="62"/>
        <v>CeilingFans</v>
      </c>
      <c r="H651" s="17">
        <v>1099</v>
      </c>
      <c r="I651" s="17">
        <v>1990</v>
      </c>
      <c r="J651" s="8">
        <v>0.45</v>
      </c>
      <c r="K651" s="8" t="str">
        <f t="shared" si="63"/>
        <v>No</v>
      </c>
      <c r="L651" s="9">
        <v>3.9</v>
      </c>
      <c r="M651" s="9">
        <v>4</v>
      </c>
      <c r="N651" s="9">
        <f>AVERAGEIF(F651:F2001,F651,L651:L2001)</f>
        <v>4.05</v>
      </c>
      <c r="O651" s="4">
        <v>5911</v>
      </c>
      <c r="P651" s="4">
        <f t="shared" si="64"/>
        <v>15.275524422816416</v>
      </c>
      <c r="Q651" s="18">
        <f t="shared" si="65"/>
        <v>6496189</v>
      </c>
      <c r="R651" s="18">
        <f>Table2[[#This Row],[actual_price]]-Table2[[#This Row],[discounted_price]]</f>
        <v>891</v>
      </c>
      <c r="S651" s="15" t="str" cm="1">
        <f t="array" ref="S651">_xlfn.IFS(H651&lt;200,"&lt;₹200",H651&lt;=500,"₹200-₹500",H651&gt;500,"&gt;₹500")</f>
        <v>&gt;₹500</v>
      </c>
      <c r="T651" t="s">
        <v>11317</v>
      </c>
      <c r="U651" t="s">
        <v>11321</v>
      </c>
      <c r="V651" t="s">
        <v>11322</v>
      </c>
    </row>
    <row r="652" spans="1:22" x14ac:dyDescent="0.25">
      <c r="A652" t="s">
        <v>1531</v>
      </c>
      <c r="B652" t="s">
        <v>1532</v>
      </c>
      <c r="C652" t="s">
        <v>13075</v>
      </c>
      <c r="D652" t="s">
        <v>13091</v>
      </c>
      <c r="E652" t="s">
        <v>13093</v>
      </c>
      <c r="F652" t="s">
        <v>13094</v>
      </c>
      <c r="G652" t="str">
        <f t="shared" si="62"/>
        <v>SmartTelevisions</v>
      </c>
      <c r="H652" s="17">
        <v>32999</v>
      </c>
      <c r="I652" s="17">
        <v>47990</v>
      </c>
      <c r="J652" s="8">
        <v>0.31</v>
      </c>
      <c r="K652" s="8" t="str">
        <f t="shared" si="63"/>
        <v>No</v>
      </c>
      <c r="L652" s="9">
        <v>4.3</v>
      </c>
      <c r="M652" s="9">
        <v>4</v>
      </c>
      <c r="N652" s="9">
        <f t="shared" ref="N652:N658" si="67">AVERAGEIF(F652:F2001,F652,L652:L2001)</f>
        <v>4.159259259259259</v>
      </c>
      <c r="O652" s="4">
        <v>4703</v>
      </c>
      <c r="P652" s="4">
        <f t="shared" si="64"/>
        <v>15.274743676205393</v>
      </c>
      <c r="Q652" s="18">
        <f t="shared" si="65"/>
        <v>155194297</v>
      </c>
      <c r="R652" s="18">
        <f>Table2[[#This Row],[actual_price]]-Table2[[#This Row],[discounted_price]]</f>
        <v>14991</v>
      </c>
      <c r="S652" s="15" t="str" cm="1">
        <f t="array" ref="S652">_xlfn.IFS(H652&lt;200,"&lt;₹200",H652&lt;=500,"₹200-₹500",H652&gt;500,"&gt;₹500")</f>
        <v>&gt;₹500</v>
      </c>
      <c r="T652" t="s">
        <v>805</v>
      </c>
      <c r="U652" t="s">
        <v>249</v>
      </c>
      <c r="V652" t="s">
        <v>13024</v>
      </c>
    </row>
    <row r="653" spans="1:22" x14ac:dyDescent="0.25">
      <c r="A653" t="s">
        <v>7213</v>
      </c>
      <c r="B653" t="s">
        <v>7214</v>
      </c>
      <c r="C653" t="s">
        <v>13075</v>
      </c>
      <c r="D653" t="s">
        <v>13111</v>
      </c>
      <c r="E653" t="s">
        <v>13112</v>
      </c>
      <c r="F653" t="s">
        <v>13112</v>
      </c>
      <c r="G653" t="str">
        <f t="shared" si="62"/>
        <v>SmartWatches</v>
      </c>
      <c r="H653" s="17">
        <v>2499</v>
      </c>
      <c r="I653" s="17">
        <v>9999</v>
      </c>
      <c r="J653" s="8">
        <v>0.75</v>
      </c>
      <c r="K653" s="8" t="str">
        <f t="shared" si="63"/>
        <v>Yes</v>
      </c>
      <c r="L653" s="9">
        <v>4</v>
      </c>
      <c r="M653" s="9">
        <v>4</v>
      </c>
      <c r="N653" s="9">
        <f t="shared" si="67"/>
        <v>3.8565217391304345</v>
      </c>
      <c r="O653" s="4">
        <v>9090</v>
      </c>
      <c r="P653" s="4">
        <f t="shared" si="64"/>
        <v>15.266471914945425</v>
      </c>
      <c r="Q653" s="18">
        <f t="shared" si="65"/>
        <v>22715910</v>
      </c>
      <c r="R653" s="18">
        <f>Table2[[#This Row],[actual_price]]-Table2[[#This Row],[discounted_price]]</f>
        <v>7500</v>
      </c>
      <c r="S653" s="15" t="str" cm="1">
        <f t="array" ref="S653">_xlfn.IFS(H653&lt;200,"&lt;₹200",H653&lt;=500,"₹200-₹500",H653&gt;500,"&gt;₹500")</f>
        <v>&gt;₹500</v>
      </c>
      <c r="T653" t="s">
        <v>7215</v>
      </c>
      <c r="U653" t="s">
        <v>7219</v>
      </c>
      <c r="V653" t="s">
        <v>7220</v>
      </c>
    </row>
    <row r="654" spans="1:22" x14ac:dyDescent="0.25">
      <c r="A654" t="s">
        <v>2330</v>
      </c>
      <c r="B654" t="s">
        <v>2331</v>
      </c>
      <c r="C654" t="s">
        <v>13075</v>
      </c>
      <c r="D654" t="s">
        <v>13091</v>
      </c>
      <c r="E654" t="s">
        <v>13093</v>
      </c>
      <c r="F654" t="s">
        <v>13094</v>
      </c>
      <c r="G654" t="str">
        <f t="shared" si="62"/>
        <v>SmartTelevisions</v>
      </c>
      <c r="H654" s="17">
        <v>18999</v>
      </c>
      <c r="I654" s="17">
        <v>24990</v>
      </c>
      <c r="J654" s="8">
        <v>0.24</v>
      </c>
      <c r="K654" s="8" t="str">
        <f t="shared" si="63"/>
        <v>No</v>
      </c>
      <c r="L654" s="9">
        <v>4.3</v>
      </c>
      <c r="M654" s="9">
        <v>4</v>
      </c>
      <c r="N654" s="9">
        <f t="shared" si="67"/>
        <v>4.1538461538461542</v>
      </c>
      <c r="O654" s="4">
        <v>4702</v>
      </c>
      <c r="P654" s="4">
        <f t="shared" si="64"/>
        <v>15.254480680945253</v>
      </c>
      <c r="Q654" s="18">
        <f t="shared" si="65"/>
        <v>89333298</v>
      </c>
      <c r="R654" s="18">
        <f>Table2[[#This Row],[actual_price]]-Table2[[#This Row],[discounted_price]]</f>
        <v>5991</v>
      </c>
      <c r="S654" s="15" t="str" cm="1">
        <f t="array" ref="S654">_xlfn.IFS(H654&lt;200,"&lt;₹200",H654&lt;=500,"₹200-₹500",H654&gt;500,"&gt;₹500")</f>
        <v>&gt;₹500</v>
      </c>
      <c r="T654" t="s">
        <v>2332</v>
      </c>
      <c r="U654" t="s">
        <v>249</v>
      </c>
      <c r="V654" t="s">
        <v>13024</v>
      </c>
    </row>
    <row r="655" spans="1:22" x14ac:dyDescent="0.25">
      <c r="A655" t="s">
        <v>9569</v>
      </c>
      <c r="B655" t="s">
        <v>9570</v>
      </c>
      <c r="C655" t="s">
        <v>13156</v>
      </c>
      <c r="D655" t="s">
        <v>13247</v>
      </c>
      <c r="E655" t="s">
        <v>13248</v>
      </c>
      <c r="F655" t="s">
        <v>13281</v>
      </c>
      <c r="G655" t="str">
        <f t="shared" si="62"/>
        <v>Pop-upToasters</v>
      </c>
      <c r="H655" s="17">
        <v>1099</v>
      </c>
      <c r="I655" s="17">
        <v>1795</v>
      </c>
      <c r="J655" s="8">
        <v>0.39</v>
      </c>
      <c r="K655" s="8" t="str">
        <f t="shared" si="63"/>
        <v>No</v>
      </c>
      <c r="L655" s="9">
        <v>4.2</v>
      </c>
      <c r="M655" s="9">
        <v>4</v>
      </c>
      <c r="N655" s="9">
        <f t="shared" si="67"/>
        <v>4.2</v>
      </c>
      <c r="O655" s="4">
        <v>4244</v>
      </c>
      <c r="P655" s="4">
        <f t="shared" si="64"/>
        <v>15.237086317235882</v>
      </c>
      <c r="Q655" s="18">
        <f t="shared" si="65"/>
        <v>4664156</v>
      </c>
      <c r="R655" s="18">
        <f>Table2[[#This Row],[actual_price]]-Table2[[#This Row],[discounted_price]]</f>
        <v>696</v>
      </c>
      <c r="S655" s="15" t="str" cm="1">
        <f t="array" ref="S655">_xlfn.IFS(H655&lt;200,"&lt;₹200",H655&lt;=500,"₹200-₹500",H655&gt;500,"&gt;₹500")</f>
        <v>&gt;₹500</v>
      </c>
      <c r="T655" t="s">
        <v>9571</v>
      </c>
      <c r="U655" t="s">
        <v>9575</v>
      </c>
      <c r="V655" t="s">
        <v>9576</v>
      </c>
    </row>
    <row r="656" spans="1:22" x14ac:dyDescent="0.25">
      <c r="A656" t="s">
        <v>7836</v>
      </c>
      <c r="B656" t="s">
        <v>7837</v>
      </c>
      <c r="C656" t="s">
        <v>13084</v>
      </c>
      <c r="D656" t="s">
        <v>13085</v>
      </c>
      <c r="E656" t="s">
        <v>13196</v>
      </c>
      <c r="F656" t="s">
        <v>13216</v>
      </c>
      <c r="G656" t="str">
        <f t="shared" si="62"/>
        <v>PCSpeakers</v>
      </c>
      <c r="H656" s="17">
        <v>649</v>
      </c>
      <c r="I656" s="17">
        <v>1300</v>
      </c>
      <c r="J656" s="8">
        <v>0.5</v>
      </c>
      <c r="K656" s="8" t="str">
        <f t="shared" si="63"/>
        <v>Yes</v>
      </c>
      <c r="L656" s="9">
        <v>4.0999999999999996</v>
      </c>
      <c r="M656" s="9">
        <v>4</v>
      </c>
      <c r="N656" s="9">
        <f t="shared" si="67"/>
        <v>4.0999999999999996</v>
      </c>
      <c r="O656" s="4">
        <v>5195</v>
      </c>
      <c r="P656" s="4">
        <f t="shared" si="64"/>
        <v>15.234243483844059</v>
      </c>
      <c r="Q656" s="18">
        <f t="shared" si="65"/>
        <v>3371555</v>
      </c>
      <c r="R656" s="18">
        <f>Table2[[#This Row],[actual_price]]-Table2[[#This Row],[discounted_price]]</f>
        <v>651</v>
      </c>
      <c r="S656" s="15" t="str" cm="1">
        <f t="array" ref="S656">_xlfn.IFS(H656&lt;200,"&lt;₹200",H656&lt;=500,"₹200-₹500",H656&gt;500,"&gt;₹500")</f>
        <v>&gt;₹500</v>
      </c>
      <c r="T656" t="s">
        <v>7838</v>
      </c>
      <c r="U656" t="s">
        <v>7842</v>
      </c>
      <c r="V656" t="s">
        <v>7843</v>
      </c>
    </row>
    <row r="657" spans="1:22" x14ac:dyDescent="0.25">
      <c r="A657" t="s">
        <v>8708</v>
      </c>
      <c r="B657" t="s">
        <v>8709</v>
      </c>
      <c r="C657" t="s">
        <v>13156</v>
      </c>
      <c r="D657" t="s">
        <v>13247</v>
      </c>
      <c r="E657" t="s">
        <v>13248</v>
      </c>
      <c r="F657" t="s">
        <v>13262</v>
      </c>
      <c r="G657" t="str">
        <f t="shared" si="62"/>
        <v>MixerGrinders</v>
      </c>
      <c r="H657" s="17">
        <v>1290</v>
      </c>
      <c r="I657" s="17">
        <v>2500</v>
      </c>
      <c r="J657" s="8">
        <v>0.48</v>
      </c>
      <c r="K657" s="8" t="str">
        <f t="shared" si="63"/>
        <v>No</v>
      </c>
      <c r="L657" s="9">
        <v>4</v>
      </c>
      <c r="M657" s="9">
        <v>4</v>
      </c>
      <c r="N657" s="9">
        <f t="shared" si="67"/>
        <v>3.9923076923076914</v>
      </c>
      <c r="O657" s="4">
        <v>6530</v>
      </c>
      <c r="P657" s="4">
        <f t="shared" si="64"/>
        <v>15.230572737475633</v>
      </c>
      <c r="Q657" s="18">
        <f t="shared" si="65"/>
        <v>8423700</v>
      </c>
      <c r="R657" s="18">
        <f>Table2[[#This Row],[actual_price]]-Table2[[#This Row],[discounted_price]]</f>
        <v>1210</v>
      </c>
      <c r="S657" s="15" t="str" cm="1">
        <f t="array" ref="S657">_xlfn.IFS(H657&lt;200,"&lt;₹200",H657&lt;=500,"₹200-₹500",H657&gt;500,"&gt;₹500")</f>
        <v>&gt;₹500</v>
      </c>
      <c r="T657" t="s">
        <v>8711</v>
      </c>
      <c r="U657" t="s">
        <v>8715</v>
      </c>
      <c r="V657" t="s">
        <v>8716</v>
      </c>
    </row>
    <row r="658" spans="1:22" x14ac:dyDescent="0.25">
      <c r="A658" t="s">
        <v>10799</v>
      </c>
      <c r="B658" t="s">
        <v>10800</v>
      </c>
      <c r="C658" t="s">
        <v>13156</v>
      </c>
      <c r="D658" t="s">
        <v>13247</v>
      </c>
      <c r="E658" t="s">
        <v>13248</v>
      </c>
      <c r="F658" t="s">
        <v>13271</v>
      </c>
      <c r="G658" t="str">
        <f t="shared" si="62"/>
        <v>JuicerMixerGrinders</v>
      </c>
      <c r="H658" s="17">
        <v>5890</v>
      </c>
      <c r="I658" s="17">
        <v>7506</v>
      </c>
      <c r="J658" s="8">
        <v>0.22</v>
      </c>
      <c r="K658" s="8" t="str">
        <f t="shared" si="63"/>
        <v>No</v>
      </c>
      <c r="L658" s="9">
        <v>4.5</v>
      </c>
      <c r="M658" s="9">
        <v>5</v>
      </c>
      <c r="N658" s="9">
        <f t="shared" si="67"/>
        <v>3.9454545454545458</v>
      </c>
      <c r="O658" s="4">
        <v>7241</v>
      </c>
      <c r="P658" s="4">
        <f t="shared" si="64"/>
        <v>15.228896344443191</v>
      </c>
      <c r="Q658" s="18">
        <f t="shared" si="65"/>
        <v>42649490</v>
      </c>
      <c r="R658" s="18">
        <f>Table2[[#This Row],[actual_price]]-Table2[[#This Row],[discounted_price]]</f>
        <v>1616</v>
      </c>
      <c r="S658" s="15" t="str" cm="1">
        <f t="array" ref="S658">_xlfn.IFS(H658&lt;200,"&lt;₹200",H658&lt;=500,"₹200-₹500",H658&gt;500,"&gt;₹500")</f>
        <v>&gt;₹500</v>
      </c>
      <c r="T658" t="s">
        <v>10801</v>
      </c>
      <c r="U658" t="s">
        <v>10805</v>
      </c>
      <c r="V658" t="s">
        <v>10806</v>
      </c>
    </row>
    <row r="659" spans="1:22" x14ac:dyDescent="0.25">
      <c r="A659" t="s">
        <v>11846</v>
      </c>
      <c r="B659" t="s">
        <v>11847</v>
      </c>
      <c r="C659" t="s">
        <v>13156</v>
      </c>
      <c r="D659" t="s">
        <v>13250</v>
      </c>
      <c r="E659" t="s">
        <v>13263</v>
      </c>
      <c r="F659" t="s">
        <v>13265</v>
      </c>
      <c r="G659" t="str">
        <f t="shared" si="62"/>
        <v>StorageWaterHeaters</v>
      </c>
      <c r="H659" s="17">
        <v>7799</v>
      </c>
      <c r="I659" s="17">
        <v>12500</v>
      </c>
      <c r="J659" s="8">
        <v>0.38</v>
      </c>
      <c r="K659" s="8" t="str">
        <f t="shared" si="63"/>
        <v>No</v>
      </c>
      <c r="L659" s="9">
        <v>4</v>
      </c>
      <c r="M659" s="9">
        <v>4</v>
      </c>
      <c r="N659" s="9">
        <f>AVERAGEIF(F659:F2009,F659,L659:L2009)</f>
        <v>4.0999999999999996</v>
      </c>
      <c r="O659" s="4">
        <v>5160</v>
      </c>
      <c r="P659" s="4">
        <f t="shared" si="64"/>
        <v>15.222208822186801</v>
      </c>
      <c r="Q659" s="18">
        <f t="shared" si="65"/>
        <v>40242840</v>
      </c>
      <c r="R659" s="18">
        <f>Table2[[#This Row],[actual_price]]-Table2[[#This Row],[discounted_price]]</f>
        <v>4701</v>
      </c>
      <c r="S659" s="15" t="str" cm="1">
        <f t="array" ref="S659">_xlfn.IFS(H659&lt;200,"&lt;₹200",H659&lt;=500,"₹200-₹500",H659&gt;500,"&gt;₹500")</f>
        <v>&gt;₹500</v>
      </c>
      <c r="T659" t="s">
        <v>11848</v>
      </c>
      <c r="U659" t="s">
        <v>11852</v>
      </c>
      <c r="V659" t="s">
        <v>11853</v>
      </c>
    </row>
    <row r="660" spans="1:22" x14ac:dyDescent="0.25">
      <c r="A660" t="s">
        <v>6349</v>
      </c>
      <c r="B660" t="s">
        <v>6350</v>
      </c>
      <c r="C660" t="s">
        <v>13084</v>
      </c>
      <c r="D660" t="s">
        <v>13085</v>
      </c>
      <c r="E660" t="s">
        <v>13141</v>
      </c>
      <c r="F660" t="s">
        <v>13159</v>
      </c>
      <c r="G660" t="str">
        <f t="shared" si="62"/>
        <v>Keyboard&amp;MouseSets</v>
      </c>
      <c r="H660" s="17">
        <v>1349</v>
      </c>
      <c r="I660" s="17">
        <v>2198</v>
      </c>
      <c r="J660" s="8">
        <v>0.39</v>
      </c>
      <c r="K660" s="8" t="str">
        <f t="shared" si="63"/>
        <v>No</v>
      </c>
      <c r="L660" s="9">
        <v>4</v>
      </c>
      <c r="M660" s="9">
        <v>4</v>
      </c>
      <c r="N660" s="9">
        <f t="shared" ref="N660:N668" si="68">AVERAGEIF(F660:F2009,F660,L660:L2009)</f>
        <v>3.95</v>
      </c>
      <c r="O660" s="4">
        <v>7113</v>
      </c>
      <c r="P660" s="4">
        <f t="shared" si="64"/>
        <v>15.215849750356558</v>
      </c>
      <c r="Q660" s="18">
        <f t="shared" si="65"/>
        <v>9595437</v>
      </c>
      <c r="R660" s="18">
        <f>Table2[[#This Row],[actual_price]]-Table2[[#This Row],[discounted_price]]</f>
        <v>849</v>
      </c>
      <c r="S660" s="15" t="str" cm="1">
        <f t="array" ref="S660">_xlfn.IFS(H660&lt;200,"&lt;₹200",H660&lt;=500,"₹200-₹500",H660&gt;500,"&gt;₹500")</f>
        <v>&gt;₹500</v>
      </c>
      <c r="T660" t="s">
        <v>6351</v>
      </c>
      <c r="U660" t="s">
        <v>6355</v>
      </c>
      <c r="V660" t="s">
        <v>6356</v>
      </c>
    </row>
    <row r="661" spans="1:22" x14ac:dyDescent="0.25">
      <c r="A661" t="s">
        <v>10529</v>
      </c>
      <c r="B661" t="s">
        <v>10530</v>
      </c>
      <c r="C661" t="s">
        <v>13156</v>
      </c>
      <c r="D661" t="s">
        <v>13250</v>
      </c>
      <c r="E661" t="s">
        <v>13295</v>
      </c>
      <c r="F661" t="s">
        <v>13296</v>
      </c>
      <c r="G661" t="str">
        <f t="shared" si="62"/>
        <v>HEPAAirPurifiers</v>
      </c>
      <c r="H661" s="17">
        <v>8799</v>
      </c>
      <c r="I661" s="17">
        <v>11995</v>
      </c>
      <c r="J661" s="8">
        <v>0.27</v>
      </c>
      <c r="K661" s="8" t="str">
        <f t="shared" si="63"/>
        <v>No</v>
      </c>
      <c r="L661" s="9">
        <v>4.0999999999999996</v>
      </c>
      <c r="M661" s="9">
        <v>4</v>
      </c>
      <c r="N661" s="9">
        <f t="shared" si="68"/>
        <v>4.1999999999999993</v>
      </c>
      <c r="O661" s="4">
        <v>4157</v>
      </c>
      <c r="P661" s="4">
        <f t="shared" si="64"/>
        <v>15.199314836980889</v>
      </c>
      <c r="Q661" s="18">
        <f t="shared" si="65"/>
        <v>36577443</v>
      </c>
      <c r="R661" s="18">
        <f>Table2[[#This Row],[actual_price]]-Table2[[#This Row],[discounted_price]]</f>
        <v>3196</v>
      </c>
      <c r="S661" s="15" t="str" cm="1">
        <f t="array" ref="S661">_xlfn.IFS(H661&lt;200,"&lt;₹200",H661&lt;=500,"₹200-₹500",H661&gt;500,"&gt;₹500")</f>
        <v>&gt;₹500</v>
      </c>
      <c r="T661" t="s">
        <v>10531</v>
      </c>
      <c r="U661" t="s">
        <v>10535</v>
      </c>
      <c r="V661" t="s">
        <v>10536</v>
      </c>
    </row>
    <row r="662" spans="1:22" x14ac:dyDescent="0.25">
      <c r="A662" t="s">
        <v>5827</v>
      </c>
      <c r="B662" t="s">
        <v>5828</v>
      </c>
      <c r="C662" t="s">
        <v>13084</v>
      </c>
      <c r="D662" t="s">
        <v>13085</v>
      </c>
      <c r="E662" t="s">
        <v>13187</v>
      </c>
      <c r="F662" t="s">
        <v>13188</v>
      </c>
      <c r="G662" t="str">
        <f t="shared" si="62"/>
        <v>Lamps</v>
      </c>
      <c r="H662" s="17">
        <v>59</v>
      </c>
      <c r="I662" s="17">
        <v>59</v>
      </c>
      <c r="J662" s="8">
        <v>0</v>
      </c>
      <c r="K662" s="8" t="str">
        <f t="shared" si="63"/>
        <v>No</v>
      </c>
      <c r="L662" s="9">
        <v>3.8</v>
      </c>
      <c r="M662" s="9">
        <v>4</v>
      </c>
      <c r="N662" s="9">
        <f t="shared" si="68"/>
        <v>4.0249999999999995</v>
      </c>
      <c r="O662" s="4">
        <v>5958</v>
      </c>
      <c r="P662" s="4">
        <f t="shared" si="64"/>
        <v>15.195072876334764</v>
      </c>
      <c r="Q662" s="18">
        <f t="shared" si="65"/>
        <v>351522</v>
      </c>
      <c r="R662" s="18">
        <f>Table2[[#This Row],[actual_price]]-Table2[[#This Row],[discounted_price]]</f>
        <v>0</v>
      </c>
      <c r="S662" s="15" t="str" cm="1">
        <f t="array" ref="S662">_xlfn.IFS(H662&lt;200,"&lt;₹200",H662&lt;=500,"₹200-₹500",H662&gt;500,"&gt;₹500")</f>
        <v>&lt;₹200</v>
      </c>
      <c r="T662" t="s">
        <v>5830</v>
      </c>
      <c r="U662" t="s">
        <v>5834</v>
      </c>
      <c r="V662" t="s">
        <v>5835</v>
      </c>
    </row>
    <row r="663" spans="1:22" x14ac:dyDescent="0.25">
      <c r="A663" t="s">
        <v>3835</v>
      </c>
      <c r="B663" t="s">
        <v>3836</v>
      </c>
      <c r="C663" t="s">
        <v>13075</v>
      </c>
      <c r="D663" t="s">
        <v>13113</v>
      </c>
      <c r="E663" t="s">
        <v>13117</v>
      </c>
      <c r="F663" t="s">
        <v>13121</v>
      </c>
      <c r="G663" t="str">
        <f t="shared" si="62"/>
        <v>BasicMobiles</v>
      </c>
      <c r="H663" s="17">
        <v>1399</v>
      </c>
      <c r="I663" s="17">
        <v>1630</v>
      </c>
      <c r="J663" s="8">
        <v>0.14000000000000001</v>
      </c>
      <c r="K663" s="8" t="str">
        <f t="shared" si="63"/>
        <v>No</v>
      </c>
      <c r="L663" s="9">
        <v>4</v>
      </c>
      <c r="M663" s="9">
        <v>4</v>
      </c>
      <c r="N663" s="9">
        <f t="shared" si="68"/>
        <v>3.8250000000000002</v>
      </c>
      <c r="O663" s="4">
        <v>9378</v>
      </c>
      <c r="P663" s="4">
        <f t="shared" si="64"/>
        <v>15.193498749662565</v>
      </c>
      <c r="Q663" s="18">
        <f t="shared" si="65"/>
        <v>13119822</v>
      </c>
      <c r="R663" s="18">
        <f>Table2[[#This Row],[actual_price]]-Table2[[#This Row],[discounted_price]]</f>
        <v>231</v>
      </c>
      <c r="S663" s="15" t="str" cm="1">
        <f t="array" ref="S663">_xlfn.IFS(H663&lt;200,"&lt;₹200",H663&lt;=500,"₹200-₹500",H663&gt;500,"&gt;₹500")</f>
        <v>&gt;₹500</v>
      </c>
      <c r="T663" t="s">
        <v>3837</v>
      </c>
      <c r="U663" t="s">
        <v>3841</v>
      </c>
      <c r="V663" t="s">
        <v>3842</v>
      </c>
    </row>
    <row r="664" spans="1:22" x14ac:dyDescent="0.25">
      <c r="A664" t="s">
        <v>148</v>
      </c>
      <c r="B664" t="s">
        <v>149</v>
      </c>
      <c r="C664" t="s">
        <v>13084</v>
      </c>
      <c r="D664" t="s">
        <v>13085</v>
      </c>
      <c r="E664" t="s">
        <v>13086</v>
      </c>
      <c r="F664" t="s">
        <v>13087</v>
      </c>
      <c r="G664" t="str">
        <f t="shared" si="62"/>
        <v>Cables</v>
      </c>
      <c r="H664" s="17">
        <v>159</v>
      </c>
      <c r="I664" s="17">
        <v>399</v>
      </c>
      <c r="J664" s="8">
        <v>0.6</v>
      </c>
      <c r="K664" s="8" t="str">
        <f t="shared" si="63"/>
        <v>Yes</v>
      </c>
      <c r="L664" s="9">
        <v>4.0999999999999996</v>
      </c>
      <c r="M664" s="9">
        <v>4</v>
      </c>
      <c r="N664" s="9">
        <f t="shared" si="68"/>
        <v>4.1278350515463913</v>
      </c>
      <c r="O664" s="4">
        <v>4768</v>
      </c>
      <c r="P664" s="4">
        <f t="shared" si="64"/>
        <v>15.183941236108456</v>
      </c>
      <c r="Q664" s="18">
        <f t="shared" si="65"/>
        <v>758112</v>
      </c>
      <c r="R664" s="18">
        <f>Table2[[#This Row],[actual_price]]-Table2[[#This Row],[discounted_price]]</f>
        <v>240</v>
      </c>
      <c r="S664" s="15" t="str" cm="1">
        <f t="array" ref="S664">_xlfn.IFS(H664&lt;200,"&lt;₹200",H664&lt;=500,"₹200-₹500",H664&gt;500,"&gt;₹500")</f>
        <v>&lt;₹200</v>
      </c>
      <c r="T664" t="s">
        <v>59</v>
      </c>
      <c r="U664" t="s">
        <v>153</v>
      </c>
      <c r="V664" t="s">
        <v>154</v>
      </c>
    </row>
    <row r="665" spans="1:22" x14ac:dyDescent="0.25">
      <c r="A665" t="s">
        <v>5635</v>
      </c>
      <c r="B665" t="s">
        <v>5636</v>
      </c>
      <c r="C665" t="s">
        <v>13084</v>
      </c>
      <c r="D665" t="s">
        <v>13085</v>
      </c>
      <c r="E665" t="s">
        <v>13141</v>
      </c>
      <c r="F665" t="s">
        <v>13142</v>
      </c>
      <c r="G665" t="str">
        <f t="shared" si="62"/>
        <v>Mice</v>
      </c>
      <c r="H665" s="17">
        <v>599</v>
      </c>
      <c r="I665" s="17">
        <v>899</v>
      </c>
      <c r="J665" s="8">
        <v>0.33</v>
      </c>
      <c r="K665" s="8" t="str">
        <f t="shared" si="63"/>
        <v>No</v>
      </c>
      <c r="L665" s="9">
        <v>4</v>
      </c>
      <c r="M665" s="9">
        <v>4</v>
      </c>
      <c r="N665" s="9">
        <f t="shared" si="68"/>
        <v>4.2125000000000004</v>
      </c>
      <c r="O665" s="4">
        <v>4018</v>
      </c>
      <c r="P665" s="4">
        <f t="shared" si="64"/>
        <v>15.182347101083948</v>
      </c>
      <c r="Q665" s="18">
        <f t="shared" si="65"/>
        <v>2406782</v>
      </c>
      <c r="R665" s="18">
        <f>Table2[[#This Row],[actual_price]]-Table2[[#This Row],[discounted_price]]</f>
        <v>300</v>
      </c>
      <c r="S665" s="15" t="str" cm="1">
        <f t="array" ref="S665">_xlfn.IFS(H665&lt;200,"&lt;₹200",H665&lt;=500,"₹200-₹500",H665&gt;500,"&gt;₹500")</f>
        <v>&gt;₹500</v>
      </c>
      <c r="T665" t="s">
        <v>5637</v>
      </c>
      <c r="U665" t="s">
        <v>5641</v>
      </c>
      <c r="V665" t="s">
        <v>5642</v>
      </c>
    </row>
    <row r="666" spans="1:22" x14ac:dyDescent="0.25">
      <c r="A666" t="s">
        <v>3431</v>
      </c>
      <c r="B666" t="s">
        <v>3432</v>
      </c>
      <c r="C666" t="s">
        <v>13075</v>
      </c>
      <c r="D666" t="s">
        <v>13113</v>
      </c>
      <c r="E666" t="s">
        <v>13114</v>
      </c>
      <c r="F666" t="s">
        <v>13127</v>
      </c>
      <c r="G666" t="str">
        <f t="shared" si="62"/>
        <v>Photo&amp;VideoAccessories</v>
      </c>
      <c r="H666" s="17">
        <v>399</v>
      </c>
      <c r="I666" s="17">
        <v>1999</v>
      </c>
      <c r="J666" s="8">
        <v>0.8</v>
      </c>
      <c r="K666" s="8" t="str">
        <f t="shared" si="63"/>
        <v>Yes</v>
      </c>
      <c r="L666" s="9">
        <v>4</v>
      </c>
      <c r="M666" s="9">
        <v>4</v>
      </c>
      <c r="N666" s="9">
        <f t="shared" si="68"/>
        <v>4.3</v>
      </c>
      <c r="O666" s="4">
        <v>3382</v>
      </c>
      <c r="P666" s="4">
        <f t="shared" si="64"/>
        <v>15.175998590488316</v>
      </c>
      <c r="Q666" s="18">
        <f t="shared" si="65"/>
        <v>1349418</v>
      </c>
      <c r="R666" s="18">
        <f>Table2[[#This Row],[actual_price]]-Table2[[#This Row],[discounted_price]]</f>
        <v>1600</v>
      </c>
      <c r="S666" s="15" t="str" cm="1">
        <f t="array" ref="S666">_xlfn.IFS(H666&lt;200,"&lt;₹200",H666&lt;=500,"₹200-₹500",H666&gt;500,"&gt;₹500")</f>
        <v>₹200-₹500</v>
      </c>
      <c r="T666" t="s">
        <v>3434</v>
      </c>
      <c r="U666" t="s">
        <v>3438</v>
      </c>
      <c r="V666" t="s">
        <v>13037</v>
      </c>
    </row>
    <row r="667" spans="1:22" x14ac:dyDescent="0.25">
      <c r="A667" t="s">
        <v>7680</v>
      </c>
      <c r="B667" t="s">
        <v>7681</v>
      </c>
      <c r="C667" t="s">
        <v>13152</v>
      </c>
      <c r="D667" t="s">
        <v>13153</v>
      </c>
      <c r="E667" t="s">
        <v>13154</v>
      </c>
      <c r="F667" t="s">
        <v>13155</v>
      </c>
      <c r="G667" t="str">
        <f t="shared" si="62"/>
        <v>Stationery</v>
      </c>
      <c r="H667" s="17">
        <v>272</v>
      </c>
      <c r="I667" s="17">
        <v>320</v>
      </c>
      <c r="J667" s="8">
        <v>0.15</v>
      </c>
      <c r="K667" s="8" t="str">
        <f t="shared" si="63"/>
        <v>No</v>
      </c>
      <c r="L667" s="9">
        <v>4</v>
      </c>
      <c r="M667" s="9">
        <v>4</v>
      </c>
      <c r="N667" s="9">
        <f t="shared" si="68"/>
        <v>4.2583333333333337</v>
      </c>
      <c r="O667" s="4">
        <v>3686</v>
      </c>
      <c r="P667" s="4">
        <f t="shared" si="64"/>
        <v>15.188083110972714</v>
      </c>
      <c r="Q667" s="18">
        <f t="shared" si="65"/>
        <v>1002592</v>
      </c>
      <c r="R667" s="18">
        <f>Table2[[#This Row],[actual_price]]-Table2[[#This Row],[discounted_price]]</f>
        <v>48</v>
      </c>
      <c r="S667" s="15" t="str" cm="1">
        <f t="array" ref="S667">_xlfn.IFS(H667&lt;200,"&lt;₹200",H667&lt;=500,"₹200-₹500",H667&gt;500,"&gt;₹500")</f>
        <v>₹200-₹500</v>
      </c>
      <c r="T667" t="s">
        <v>7682</v>
      </c>
      <c r="U667" t="s">
        <v>7686</v>
      </c>
      <c r="V667" t="s">
        <v>7687</v>
      </c>
    </row>
    <row r="668" spans="1:22" x14ac:dyDescent="0.25">
      <c r="A668" t="s">
        <v>6430</v>
      </c>
      <c r="B668" t="s">
        <v>6431</v>
      </c>
      <c r="C668" t="s">
        <v>13084</v>
      </c>
      <c r="D668" t="s">
        <v>13085</v>
      </c>
      <c r="E668" t="s">
        <v>13141</v>
      </c>
      <c r="F668" t="s">
        <v>13142</v>
      </c>
      <c r="G668" t="str">
        <f t="shared" si="62"/>
        <v>Mice</v>
      </c>
      <c r="H668" s="17">
        <v>399</v>
      </c>
      <c r="I668" s="17">
        <v>1190</v>
      </c>
      <c r="J668" s="8">
        <v>0.66</v>
      </c>
      <c r="K668" s="8" t="str">
        <f t="shared" si="63"/>
        <v>Yes</v>
      </c>
      <c r="L668" s="9">
        <v>4.0999999999999996</v>
      </c>
      <c r="M668" s="9">
        <v>4</v>
      </c>
      <c r="N668" s="9">
        <f t="shared" si="68"/>
        <v>4.2428571428571429</v>
      </c>
      <c r="O668" s="4">
        <v>2809</v>
      </c>
      <c r="P668" s="4">
        <f t="shared" si="64"/>
        <v>14.632368243025839</v>
      </c>
      <c r="Q668" s="18">
        <f t="shared" si="65"/>
        <v>1120791</v>
      </c>
      <c r="R668" s="18">
        <f>Table2[[#This Row],[actual_price]]-Table2[[#This Row],[discounted_price]]</f>
        <v>791</v>
      </c>
      <c r="S668" s="15" t="str" cm="1">
        <f t="array" ref="S668">_xlfn.IFS(H668&lt;200,"&lt;₹200",H668&lt;=500,"₹200-₹500",H668&gt;500,"&gt;₹500")</f>
        <v>₹200-₹500</v>
      </c>
      <c r="T668" t="s">
        <v>6432</v>
      </c>
      <c r="U668" t="s">
        <v>6436</v>
      </c>
      <c r="V668" t="s">
        <v>6437</v>
      </c>
    </row>
    <row r="669" spans="1:22" x14ac:dyDescent="0.25">
      <c r="A669" t="s">
        <v>12462</v>
      </c>
      <c r="B669" t="s">
        <v>12463</v>
      </c>
      <c r="C669" t="s">
        <v>13156</v>
      </c>
      <c r="D669" t="s">
        <v>13247</v>
      </c>
      <c r="E669" t="s">
        <v>13283</v>
      </c>
      <c r="F669" t="s">
        <v>13320</v>
      </c>
      <c r="G669" t="str">
        <f t="shared" si="62"/>
        <v>CoffeeMakerAccessories</v>
      </c>
      <c r="H669" s="17">
        <v>149</v>
      </c>
      <c r="I669" s="17">
        <v>300</v>
      </c>
      <c r="J669" s="8">
        <v>0.5</v>
      </c>
      <c r="K669" s="8" t="str">
        <f t="shared" si="63"/>
        <v>Yes</v>
      </c>
      <c r="L669" s="9">
        <v>4.0999999999999996</v>
      </c>
      <c r="M669" s="9">
        <v>4</v>
      </c>
      <c r="N669" s="9">
        <f>AVERAGEIF(F669:F2019,F669,L669:L2019)</f>
        <v>4.1999999999999993</v>
      </c>
      <c r="O669" s="4">
        <v>4074</v>
      </c>
      <c r="P669" s="4">
        <f t="shared" si="64"/>
        <v>15.162535974919178</v>
      </c>
      <c r="Q669" s="18">
        <f t="shared" si="65"/>
        <v>607026</v>
      </c>
      <c r="R669" s="18">
        <f>Table2[[#This Row],[actual_price]]-Table2[[#This Row],[discounted_price]]</f>
        <v>151</v>
      </c>
      <c r="S669" s="15" t="str" cm="1">
        <f t="array" ref="S669">_xlfn.IFS(H669&lt;200,"&lt;₹200",H669&lt;=500,"₹200-₹500",H669&gt;500,"&gt;₹500")</f>
        <v>&lt;₹200</v>
      </c>
      <c r="T669" t="s">
        <v>12464</v>
      </c>
      <c r="U669" t="s">
        <v>12468</v>
      </c>
      <c r="V669" t="s">
        <v>12469</v>
      </c>
    </row>
    <row r="670" spans="1:22" x14ac:dyDescent="0.25">
      <c r="A670" t="s">
        <v>828</v>
      </c>
      <c r="B670" t="s">
        <v>829</v>
      </c>
      <c r="C670" t="s">
        <v>13084</v>
      </c>
      <c r="D670" t="s">
        <v>13088</v>
      </c>
      <c r="E670" t="s">
        <v>13089</v>
      </c>
      <c r="F670" t="s">
        <v>13090</v>
      </c>
      <c r="G670" t="str">
        <f t="shared" si="62"/>
        <v>WirelessUSBAdapters</v>
      </c>
      <c r="H670" s="17">
        <v>269</v>
      </c>
      <c r="I670" s="17">
        <v>800</v>
      </c>
      <c r="J670" s="8">
        <v>0.66</v>
      </c>
      <c r="K670" s="8" t="str">
        <f t="shared" si="63"/>
        <v>Yes</v>
      </c>
      <c r="L670" s="9">
        <v>3.6</v>
      </c>
      <c r="M670" s="9">
        <v>4</v>
      </c>
      <c r="N670" s="9">
        <f>AVERAGEIF(F670:F2019,F670,L670:L2019)</f>
        <v>3.7833333333333332</v>
      </c>
      <c r="O670" s="4">
        <v>10134</v>
      </c>
      <c r="P670" s="4">
        <f t="shared" si="64"/>
        <v>15.155366532293154</v>
      </c>
      <c r="Q670" s="18">
        <f t="shared" si="65"/>
        <v>2726046</v>
      </c>
      <c r="R670" s="18">
        <f>Table2[[#This Row],[actual_price]]-Table2[[#This Row],[discounted_price]]</f>
        <v>531</v>
      </c>
      <c r="S670" s="15" t="str" cm="1">
        <f t="array" ref="S670">_xlfn.IFS(H670&lt;200,"&lt;₹200",H670&lt;=500,"₹200-₹500",H670&gt;500,"&gt;₹500")</f>
        <v>₹200-₹500</v>
      </c>
      <c r="T670" t="s">
        <v>830</v>
      </c>
      <c r="U670" t="s">
        <v>834</v>
      </c>
      <c r="V670" t="s">
        <v>835</v>
      </c>
    </row>
    <row r="671" spans="1:22" x14ac:dyDescent="0.25">
      <c r="A671" t="s">
        <v>5696</v>
      </c>
      <c r="B671" t="s">
        <v>5697</v>
      </c>
      <c r="C671" t="s">
        <v>13084</v>
      </c>
      <c r="D671" t="s">
        <v>13085</v>
      </c>
      <c r="E671" t="s">
        <v>13102</v>
      </c>
      <c r="F671" t="s">
        <v>13184</v>
      </c>
      <c r="G671" t="str">
        <f t="shared" si="62"/>
        <v>USBtoUSBAdapters</v>
      </c>
      <c r="H671" s="17">
        <v>294</v>
      </c>
      <c r="I671" s="17">
        <v>4999</v>
      </c>
      <c r="J671" s="8">
        <v>0.94</v>
      </c>
      <c r="K671" s="8" t="str">
        <f t="shared" si="63"/>
        <v>Yes</v>
      </c>
      <c r="L671" s="9">
        <v>4.3</v>
      </c>
      <c r="M671" s="9">
        <v>4</v>
      </c>
      <c r="N671" s="9">
        <f>AVERAGEIF(F671:F2020,F671,L671:L2020)</f>
        <v>4.1500000000000004</v>
      </c>
      <c r="O671" s="4">
        <v>4426</v>
      </c>
      <c r="P671" s="4">
        <f t="shared" si="64"/>
        <v>15.13135451621222</v>
      </c>
      <c r="Q671" s="18">
        <f t="shared" si="65"/>
        <v>1301244</v>
      </c>
      <c r="R671" s="18">
        <f>Table2[[#This Row],[actual_price]]-Table2[[#This Row],[discounted_price]]</f>
        <v>4705</v>
      </c>
      <c r="S671" s="15" t="str" cm="1">
        <f t="array" ref="S671">_xlfn.IFS(H671&lt;200,"&lt;₹200",H671&lt;=500,"₹200-₹500",H671&gt;500,"&gt;₹500")</f>
        <v>₹200-₹500</v>
      </c>
      <c r="T671" t="s">
        <v>5699</v>
      </c>
      <c r="U671" t="s">
        <v>5703</v>
      </c>
      <c r="V671" t="s">
        <v>5704</v>
      </c>
    </row>
    <row r="672" spans="1:22" x14ac:dyDescent="0.25">
      <c r="A672" t="s">
        <v>11947</v>
      </c>
      <c r="B672" t="s">
        <v>11948</v>
      </c>
      <c r="C672" t="s">
        <v>13156</v>
      </c>
      <c r="D672" t="s">
        <v>13247</v>
      </c>
      <c r="E672" t="s">
        <v>13248</v>
      </c>
      <c r="F672" t="s">
        <v>13314</v>
      </c>
      <c r="G672" t="str">
        <f t="shared" si="62"/>
        <v>SmallApplianceParts&amp;Accessories</v>
      </c>
      <c r="H672" s="17">
        <v>688</v>
      </c>
      <c r="I672" s="17">
        <v>747</v>
      </c>
      <c r="J672" s="8">
        <v>0.08</v>
      </c>
      <c r="K672" s="8" t="str">
        <f t="shared" si="63"/>
        <v>No</v>
      </c>
      <c r="L672" s="9">
        <v>4.5</v>
      </c>
      <c r="M672" s="9">
        <v>5</v>
      </c>
      <c r="N672" s="9">
        <f>AVERAGEIF(F672:F2022,F672,L672:L2022)</f>
        <v>4.5</v>
      </c>
      <c r="O672" s="4">
        <v>2280</v>
      </c>
      <c r="P672" s="4">
        <f t="shared" si="64"/>
        <v>15.11156378374492</v>
      </c>
      <c r="Q672" s="18">
        <f t="shared" si="65"/>
        <v>1568640</v>
      </c>
      <c r="R672" s="18">
        <f>Table2[[#This Row],[actual_price]]-Table2[[#This Row],[discounted_price]]</f>
        <v>59</v>
      </c>
      <c r="S672" s="15" t="str" cm="1">
        <f t="array" ref="S672">_xlfn.IFS(H672&lt;200,"&lt;₹200",H672&lt;=500,"₹200-₹500",H672&gt;500,"&gt;₹500")</f>
        <v>&gt;₹500</v>
      </c>
      <c r="T672" t="s">
        <v>11950</v>
      </c>
      <c r="U672" t="s">
        <v>11954</v>
      </c>
      <c r="V672" t="s">
        <v>11955</v>
      </c>
    </row>
    <row r="673" spans="1:22" x14ac:dyDescent="0.25">
      <c r="A673" t="s">
        <v>7930</v>
      </c>
      <c r="B673" t="s">
        <v>7931</v>
      </c>
      <c r="C673" t="s">
        <v>13152</v>
      </c>
      <c r="D673" t="s">
        <v>13153</v>
      </c>
      <c r="E673" t="s">
        <v>13154</v>
      </c>
      <c r="F673" t="s">
        <v>13155</v>
      </c>
      <c r="G673" t="str">
        <f t="shared" si="62"/>
        <v>Stationery</v>
      </c>
      <c r="H673" s="17">
        <v>1399</v>
      </c>
      <c r="I673" s="17">
        <v>2999</v>
      </c>
      <c r="J673" s="8">
        <v>0.53</v>
      </c>
      <c r="K673" s="8" t="str">
        <f t="shared" si="63"/>
        <v>Yes</v>
      </c>
      <c r="L673" s="9">
        <v>4.3</v>
      </c>
      <c r="M673" s="9">
        <v>4</v>
      </c>
      <c r="N673" s="9">
        <f>AVERAGEIF(F673:F2022,F673,L673:L2022)</f>
        <v>4.2818181818181822</v>
      </c>
      <c r="O673" s="4">
        <v>3530</v>
      </c>
      <c r="P673" s="4">
        <f t="shared" si="64"/>
        <v>15.191452954292899</v>
      </c>
      <c r="Q673" s="18">
        <f t="shared" si="65"/>
        <v>4938470</v>
      </c>
      <c r="R673" s="18">
        <f>Table2[[#This Row],[actual_price]]-Table2[[#This Row],[discounted_price]]</f>
        <v>1600</v>
      </c>
      <c r="S673" s="15" t="str" cm="1">
        <f t="array" ref="S673">_xlfn.IFS(H673&lt;200,"&lt;₹200",H673&lt;=500,"₹200-₹500",H673&gt;500,"&gt;₹500")</f>
        <v>&gt;₹500</v>
      </c>
      <c r="T673" t="s">
        <v>7933</v>
      </c>
      <c r="U673" t="s">
        <v>7937</v>
      </c>
      <c r="V673" t="s">
        <v>7938</v>
      </c>
    </row>
    <row r="674" spans="1:22" x14ac:dyDescent="0.25">
      <c r="A674" t="s">
        <v>10092</v>
      </c>
      <c r="B674" t="s">
        <v>10093</v>
      </c>
      <c r="C674" t="s">
        <v>13156</v>
      </c>
      <c r="D674" t="s">
        <v>13247</v>
      </c>
      <c r="E674" t="s">
        <v>13287</v>
      </c>
      <c r="F674" t="s">
        <v>13297</v>
      </c>
      <c r="G674" t="str">
        <f t="shared" si="62"/>
        <v>WaterFilters&amp;Purifiers</v>
      </c>
      <c r="H674" s="17">
        <v>698</v>
      </c>
      <c r="I674" s="17">
        <v>699</v>
      </c>
      <c r="J674" s="8">
        <v>0</v>
      </c>
      <c r="K674" s="8" t="str">
        <f t="shared" si="63"/>
        <v>No</v>
      </c>
      <c r="L674" s="9">
        <v>4.2</v>
      </c>
      <c r="M674" s="9">
        <v>4</v>
      </c>
      <c r="N674" s="9">
        <f>AVERAGEIF(F674:F2023,F674,L674:L2023)</f>
        <v>4.3166666666666673</v>
      </c>
      <c r="O674" s="4">
        <v>3160</v>
      </c>
      <c r="P674" s="4">
        <f t="shared" si="64"/>
        <v>15.107575740374189</v>
      </c>
      <c r="Q674" s="18">
        <f t="shared" si="65"/>
        <v>2205680</v>
      </c>
      <c r="R674" s="18">
        <f>Table2[[#This Row],[actual_price]]-Table2[[#This Row],[discounted_price]]</f>
        <v>1</v>
      </c>
      <c r="S674" s="15" t="str" cm="1">
        <f t="array" ref="S674">_xlfn.IFS(H674&lt;200,"&lt;₹200",H674&lt;=500,"₹200-₹500",H674&gt;500,"&gt;₹500")</f>
        <v>&gt;₹500</v>
      </c>
      <c r="T674" t="s">
        <v>10095</v>
      </c>
      <c r="U674" t="s">
        <v>10099</v>
      </c>
      <c r="V674" t="s">
        <v>10100</v>
      </c>
    </row>
    <row r="675" spans="1:22" x14ac:dyDescent="0.25">
      <c r="A675" t="s">
        <v>6282</v>
      </c>
      <c r="B675" t="s">
        <v>6283</v>
      </c>
      <c r="C675" t="s">
        <v>13075</v>
      </c>
      <c r="D675" t="s">
        <v>13150</v>
      </c>
      <c r="E675" t="s">
        <v>13151</v>
      </c>
      <c r="F675" t="s">
        <v>13328</v>
      </c>
      <c r="G675" t="str">
        <f t="shared" si="62"/>
        <v>Batteries</v>
      </c>
      <c r="H675" s="17">
        <v>190</v>
      </c>
      <c r="I675" s="17">
        <v>220</v>
      </c>
      <c r="J675" s="8">
        <v>0.14000000000000001</v>
      </c>
      <c r="K675" s="8" t="str">
        <f t="shared" si="63"/>
        <v>No</v>
      </c>
      <c r="L675" s="9">
        <v>4.4000000000000004</v>
      </c>
      <c r="M675" s="9">
        <v>4</v>
      </c>
      <c r="N675" s="9">
        <f>AVERAGEIF(F675:F2024,F675,L675:L2024)</f>
        <v>4.3666666666666671</v>
      </c>
      <c r="O675" s="4">
        <v>2866</v>
      </c>
      <c r="P675" s="4">
        <f t="shared" si="64"/>
        <v>15.097434259199652</v>
      </c>
      <c r="Q675" s="18">
        <f t="shared" si="65"/>
        <v>544540</v>
      </c>
      <c r="R675" s="18">
        <f>Table2[[#This Row],[actual_price]]-Table2[[#This Row],[discounted_price]]</f>
        <v>30</v>
      </c>
      <c r="S675" s="15" t="str" cm="1">
        <f t="array" ref="S675">_xlfn.IFS(H675&lt;200,"&lt;₹200",H675&lt;=500,"₹200-₹500",H675&gt;500,"&gt;₹500")</f>
        <v>&lt;₹200</v>
      </c>
      <c r="T675" t="s">
        <v>6284</v>
      </c>
      <c r="U675" t="s">
        <v>6288</v>
      </c>
      <c r="V675" t="s">
        <v>6289</v>
      </c>
    </row>
    <row r="676" spans="1:22" x14ac:dyDescent="0.25">
      <c r="A676" t="s">
        <v>11906</v>
      </c>
      <c r="B676" t="s">
        <v>11907</v>
      </c>
      <c r="C676" t="s">
        <v>13156</v>
      </c>
      <c r="D676" t="s">
        <v>13250</v>
      </c>
      <c r="E676" t="s">
        <v>13316</v>
      </c>
      <c r="F676" t="s">
        <v>13317</v>
      </c>
      <c r="G676" t="str">
        <f t="shared" si="62"/>
        <v>Split-SystemAirConditioners</v>
      </c>
      <c r="H676" s="17">
        <v>42990</v>
      </c>
      <c r="I676" s="17">
        <v>75990</v>
      </c>
      <c r="J676" s="8">
        <v>0.43</v>
      </c>
      <c r="K676" s="8" t="str">
        <f t="shared" si="63"/>
        <v>No</v>
      </c>
      <c r="L676" s="9">
        <v>4.3</v>
      </c>
      <c r="M676" s="9">
        <v>4</v>
      </c>
      <c r="N676" s="9">
        <f>AVERAGEIF(F676:F2026,F676,L676:L2026)</f>
        <v>4.3</v>
      </c>
      <c r="O676" s="4">
        <v>3231</v>
      </c>
      <c r="P676" s="4">
        <f t="shared" si="64"/>
        <v>15.090726814040957</v>
      </c>
      <c r="Q676" s="18">
        <f t="shared" si="65"/>
        <v>138900690</v>
      </c>
      <c r="R676" s="18">
        <f>Table2[[#This Row],[actual_price]]-Table2[[#This Row],[discounted_price]]</f>
        <v>33000</v>
      </c>
      <c r="S676" s="15" t="str" cm="1">
        <f t="array" ref="S676">_xlfn.IFS(H676&lt;200,"&lt;₹200",H676&lt;=500,"₹200-₹500",H676&gt;500,"&gt;₹500")</f>
        <v>&gt;₹500</v>
      </c>
      <c r="T676" t="s">
        <v>11909</v>
      </c>
      <c r="U676" t="s">
        <v>11913</v>
      </c>
      <c r="V676" t="s">
        <v>11914</v>
      </c>
    </row>
    <row r="677" spans="1:22" x14ac:dyDescent="0.25">
      <c r="A677" t="s">
        <v>10710</v>
      </c>
      <c r="B677" t="s">
        <v>10711</v>
      </c>
      <c r="C677" t="s">
        <v>13156</v>
      </c>
      <c r="D677" t="s">
        <v>13268</v>
      </c>
      <c r="E677" t="s">
        <v>13269</v>
      </c>
      <c r="F677" t="s">
        <v>13270</v>
      </c>
      <c r="G677" t="str">
        <f t="shared" si="62"/>
        <v>LaundryBaskets</v>
      </c>
      <c r="H677" s="17">
        <v>950</v>
      </c>
      <c r="I677" s="17">
        <v>1599</v>
      </c>
      <c r="J677" s="8">
        <v>0.41</v>
      </c>
      <c r="K677" s="8" t="str">
        <f t="shared" si="63"/>
        <v>No</v>
      </c>
      <c r="L677" s="9">
        <v>4.3</v>
      </c>
      <c r="M677" s="9">
        <v>4</v>
      </c>
      <c r="N677" s="9">
        <f>AVERAGEIF(F677:F2026,F677,L677:L2026)</f>
        <v>3.9999999999999991</v>
      </c>
      <c r="O677" s="4">
        <v>5911</v>
      </c>
      <c r="P677" s="4">
        <f t="shared" si="64"/>
        <v>15.086937701547074</v>
      </c>
      <c r="Q677" s="18">
        <f t="shared" si="65"/>
        <v>5615450</v>
      </c>
      <c r="R677" s="18">
        <f>Table2[[#This Row],[actual_price]]-Table2[[#This Row],[discounted_price]]</f>
        <v>649</v>
      </c>
      <c r="S677" s="15" t="str" cm="1">
        <f t="array" ref="S677">_xlfn.IFS(H677&lt;200,"&lt;₹200",H677&lt;=500,"₹200-₹500",H677&gt;500,"&gt;₹500")</f>
        <v>&gt;₹500</v>
      </c>
      <c r="T677" t="s">
        <v>10712</v>
      </c>
      <c r="U677" t="s">
        <v>10716</v>
      </c>
      <c r="V677" t="s">
        <v>10717</v>
      </c>
    </row>
    <row r="678" spans="1:22" x14ac:dyDescent="0.25">
      <c r="A678" t="s">
        <v>11426</v>
      </c>
      <c r="B678" t="s">
        <v>11427</v>
      </c>
      <c r="C678" t="s">
        <v>13156</v>
      </c>
      <c r="D678" t="s">
        <v>13247</v>
      </c>
      <c r="E678" t="s">
        <v>13254</v>
      </c>
      <c r="F678" t="s">
        <v>13272</v>
      </c>
      <c r="G678" t="str">
        <f t="shared" si="62"/>
        <v>Vacuums&amp;FloorCare</v>
      </c>
      <c r="H678" s="17">
        <v>27900</v>
      </c>
      <c r="I678" s="17">
        <v>59900</v>
      </c>
      <c r="J678" s="8">
        <v>0.53</v>
      </c>
      <c r="K678" s="8" t="str">
        <f t="shared" si="63"/>
        <v>Yes</v>
      </c>
      <c r="L678" s="9">
        <v>4.4000000000000004</v>
      </c>
      <c r="M678" s="9">
        <v>4</v>
      </c>
      <c r="N678" s="9">
        <f>AVERAGEIF(F678:F2028,F678,L678:L2028)</f>
        <v>4.05</v>
      </c>
      <c r="O678" s="4">
        <v>5298</v>
      </c>
      <c r="P678" s="4">
        <f t="shared" si="64"/>
        <v>15.082985374033035</v>
      </c>
      <c r="Q678" s="18">
        <f t="shared" si="65"/>
        <v>147814200</v>
      </c>
      <c r="R678" s="18">
        <f>Table2[[#This Row],[actual_price]]-Table2[[#This Row],[discounted_price]]</f>
        <v>32000</v>
      </c>
      <c r="S678" s="15" t="str" cm="1">
        <f t="array" ref="S678">_xlfn.IFS(H678&lt;200,"&lt;₹200",H678&lt;=500,"₹200-₹500",H678&gt;500,"&gt;₹500")</f>
        <v>&gt;₹500</v>
      </c>
      <c r="T678" t="s">
        <v>11429</v>
      </c>
      <c r="U678" t="s">
        <v>11433</v>
      </c>
      <c r="V678" t="s">
        <v>11434</v>
      </c>
    </row>
    <row r="679" spans="1:22" x14ac:dyDescent="0.25">
      <c r="A679" t="s">
        <v>9028</v>
      </c>
      <c r="B679" t="s">
        <v>9029</v>
      </c>
      <c r="C679" t="s">
        <v>13156</v>
      </c>
      <c r="D679" t="s">
        <v>13247</v>
      </c>
      <c r="E679" t="s">
        <v>13248</v>
      </c>
      <c r="F679" t="s">
        <v>13273</v>
      </c>
      <c r="G679" t="str">
        <f t="shared" si="62"/>
        <v>EggBoilers</v>
      </c>
      <c r="H679" s="17">
        <v>379</v>
      </c>
      <c r="I679" s="17">
        <v>999</v>
      </c>
      <c r="J679" s="8">
        <v>0.62</v>
      </c>
      <c r="K679" s="8" t="str">
        <f t="shared" si="63"/>
        <v>Yes</v>
      </c>
      <c r="L679" s="9">
        <v>4.3</v>
      </c>
      <c r="M679" s="9">
        <v>4</v>
      </c>
      <c r="N679" s="9">
        <f t="shared" ref="N679:N695" si="69">AVERAGEIF(F679:F2028,F679,L679:L2028)</f>
        <v>4.3199999999999994</v>
      </c>
      <c r="O679" s="4">
        <v>3096</v>
      </c>
      <c r="P679" s="4">
        <f t="shared" si="64"/>
        <v>15.080866007141317</v>
      </c>
      <c r="Q679" s="18">
        <f t="shared" si="65"/>
        <v>1173384</v>
      </c>
      <c r="R679" s="18">
        <f>Table2[[#This Row],[actual_price]]-Table2[[#This Row],[discounted_price]]</f>
        <v>620</v>
      </c>
      <c r="S679" s="15" t="str" cm="1">
        <f t="array" ref="S679">_xlfn.IFS(H679&lt;200,"&lt;₹200",H679&lt;=500,"₹200-₹500",H679&gt;500,"&gt;₹500")</f>
        <v>₹200-₹500</v>
      </c>
      <c r="T679" t="s">
        <v>9031</v>
      </c>
      <c r="U679" t="s">
        <v>9035</v>
      </c>
      <c r="V679" t="s">
        <v>9036</v>
      </c>
    </row>
    <row r="680" spans="1:22" x14ac:dyDescent="0.25">
      <c r="A680" t="s">
        <v>10890</v>
      </c>
      <c r="B680" t="s">
        <v>10891</v>
      </c>
      <c r="C680" t="s">
        <v>13156</v>
      </c>
      <c r="D680" t="s">
        <v>13247</v>
      </c>
      <c r="E680" t="s">
        <v>13248</v>
      </c>
      <c r="F680" t="s">
        <v>13275</v>
      </c>
      <c r="G680" t="str">
        <f t="shared" si="62"/>
        <v>MiniFoodProcessors&amp;Choppers</v>
      </c>
      <c r="H680" s="17">
        <v>1656</v>
      </c>
      <c r="I680" s="17">
        <v>2695</v>
      </c>
      <c r="J680" s="8">
        <v>0.39</v>
      </c>
      <c r="K680" s="8" t="str">
        <f t="shared" si="63"/>
        <v>No</v>
      </c>
      <c r="L680" s="9">
        <v>4.4000000000000004</v>
      </c>
      <c r="M680" s="9">
        <v>4</v>
      </c>
      <c r="N680" s="9">
        <f t="shared" si="69"/>
        <v>3.9857142857142853</v>
      </c>
      <c r="O680" s="4">
        <v>6027</v>
      </c>
      <c r="P680" s="4">
        <f t="shared" si="64"/>
        <v>15.066690499661195</v>
      </c>
      <c r="Q680" s="18">
        <f t="shared" si="65"/>
        <v>9980712</v>
      </c>
      <c r="R680" s="18">
        <f>Table2[[#This Row],[actual_price]]-Table2[[#This Row],[discounted_price]]</f>
        <v>1039</v>
      </c>
      <c r="S680" s="15" t="str" cm="1">
        <f t="array" ref="S680">_xlfn.IFS(H680&lt;200,"&lt;₹200",H680&lt;=500,"₹200-₹500",H680&gt;500,"&gt;₹500")</f>
        <v>&gt;₹500</v>
      </c>
      <c r="T680" t="s">
        <v>10892</v>
      </c>
      <c r="U680" t="s">
        <v>10896</v>
      </c>
      <c r="V680" t="s">
        <v>10897</v>
      </c>
    </row>
    <row r="681" spans="1:22" x14ac:dyDescent="0.25">
      <c r="A681" t="s">
        <v>5175</v>
      </c>
      <c r="B681" t="s">
        <v>5176</v>
      </c>
      <c r="C681" t="s">
        <v>13075</v>
      </c>
      <c r="D681" t="s">
        <v>13122</v>
      </c>
      <c r="E681" t="s">
        <v>13123</v>
      </c>
      <c r="F681" t="s">
        <v>13124</v>
      </c>
      <c r="G681" t="str">
        <f t="shared" si="62"/>
        <v>In-Ear</v>
      </c>
      <c r="H681" s="17">
        <v>1399</v>
      </c>
      <c r="I681" s="17">
        <v>5499</v>
      </c>
      <c r="J681" s="8">
        <v>0.75</v>
      </c>
      <c r="K681" s="8" t="str">
        <f t="shared" si="63"/>
        <v>Yes</v>
      </c>
      <c r="L681" s="9">
        <v>3.9</v>
      </c>
      <c r="M681" s="9">
        <v>4</v>
      </c>
      <c r="N681" s="9">
        <f t="shared" si="69"/>
        <v>3.785714285714286</v>
      </c>
      <c r="O681" s="4">
        <v>9504</v>
      </c>
      <c r="P681" s="4">
        <f t="shared" si="64"/>
        <v>15.059390173119821</v>
      </c>
      <c r="Q681" s="18">
        <f t="shared" si="65"/>
        <v>13296096</v>
      </c>
      <c r="R681" s="18">
        <f>Table2[[#This Row],[actual_price]]-Table2[[#This Row],[discounted_price]]</f>
        <v>4100</v>
      </c>
      <c r="S681" s="15" t="str" cm="1">
        <f t="array" ref="S681">_xlfn.IFS(H681&lt;200,"&lt;₹200",H681&lt;=500,"₹200-₹500",H681&gt;500,"&gt;₹500")</f>
        <v>&gt;₹500</v>
      </c>
      <c r="T681" t="s">
        <v>5177</v>
      </c>
      <c r="U681" t="s">
        <v>5181</v>
      </c>
      <c r="V681" t="s">
        <v>5182</v>
      </c>
    </row>
    <row r="682" spans="1:22" x14ac:dyDescent="0.25">
      <c r="A682" t="s">
        <v>10113</v>
      </c>
      <c r="B682" t="s">
        <v>10114</v>
      </c>
      <c r="C682" t="s">
        <v>13156</v>
      </c>
      <c r="D682" t="s">
        <v>13268</v>
      </c>
      <c r="E682" t="s">
        <v>13269</v>
      </c>
      <c r="F682" t="s">
        <v>13298</v>
      </c>
      <c r="G682" t="str">
        <f t="shared" si="62"/>
        <v>LaundryBags</v>
      </c>
      <c r="H682" s="17">
        <v>320</v>
      </c>
      <c r="I682" s="17">
        <v>799</v>
      </c>
      <c r="J682" s="8">
        <v>0.6</v>
      </c>
      <c r="K682" s="8" t="str">
        <f t="shared" si="63"/>
        <v>Yes</v>
      </c>
      <c r="L682" s="9">
        <v>4.2</v>
      </c>
      <c r="M682" s="9">
        <v>4</v>
      </c>
      <c r="N682" s="9">
        <f t="shared" si="69"/>
        <v>4.2</v>
      </c>
      <c r="O682" s="4">
        <v>3846</v>
      </c>
      <c r="P682" s="4">
        <f t="shared" si="64"/>
        <v>15.057513182488625</v>
      </c>
      <c r="Q682" s="18">
        <f t="shared" si="65"/>
        <v>1230720</v>
      </c>
      <c r="R682" s="18">
        <f>Table2[[#This Row],[actual_price]]-Table2[[#This Row],[discounted_price]]</f>
        <v>479</v>
      </c>
      <c r="S682" s="15" t="str" cm="1">
        <f t="array" ref="S682">_xlfn.IFS(H682&lt;200,"&lt;₹200",H682&lt;=500,"₹200-₹500",H682&gt;500,"&gt;₹500")</f>
        <v>₹200-₹500</v>
      </c>
      <c r="T682" t="s">
        <v>10116</v>
      </c>
      <c r="U682" t="s">
        <v>10120</v>
      </c>
      <c r="V682" t="s">
        <v>10121</v>
      </c>
    </row>
    <row r="683" spans="1:22" x14ac:dyDescent="0.25">
      <c r="A683" t="s">
        <v>9436</v>
      </c>
      <c r="B683" t="s">
        <v>9437</v>
      </c>
      <c r="C683" t="s">
        <v>13156</v>
      </c>
      <c r="D683" t="s">
        <v>13247</v>
      </c>
      <c r="E683" t="s">
        <v>13248</v>
      </c>
      <c r="F683" t="s">
        <v>13267</v>
      </c>
      <c r="G683" t="str">
        <f t="shared" si="62"/>
        <v>DeepFatFryers</v>
      </c>
      <c r="H683" s="17">
        <v>8799</v>
      </c>
      <c r="I683" s="17">
        <v>11595</v>
      </c>
      <c r="J683" s="8">
        <v>0.24</v>
      </c>
      <c r="K683" s="8" t="str">
        <f t="shared" si="63"/>
        <v>No</v>
      </c>
      <c r="L683" s="9">
        <v>4.4000000000000004</v>
      </c>
      <c r="M683" s="9">
        <v>4</v>
      </c>
      <c r="N683" s="9">
        <f t="shared" si="69"/>
        <v>4.333333333333333</v>
      </c>
      <c r="O683" s="4">
        <v>2981</v>
      </c>
      <c r="P683" s="4">
        <f t="shared" si="64"/>
        <v>15.056199769506895</v>
      </c>
      <c r="Q683" s="18">
        <f t="shared" si="65"/>
        <v>26229819</v>
      </c>
      <c r="R683" s="18">
        <f>Table2[[#This Row],[actual_price]]-Table2[[#This Row],[discounted_price]]</f>
        <v>2796</v>
      </c>
      <c r="S683" s="15" t="str" cm="1">
        <f t="array" ref="S683">_xlfn.IFS(H683&lt;200,"&lt;₹200",H683&lt;=500,"₹200-₹500",H683&gt;500,"&gt;₹500")</f>
        <v>&gt;₹500</v>
      </c>
      <c r="T683" t="s">
        <v>9438</v>
      </c>
      <c r="U683" t="s">
        <v>9442</v>
      </c>
      <c r="V683" t="s">
        <v>9443</v>
      </c>
    </row>
    <row r="684" spans="1:22" x14ac:dyDescent="0.25">
      <c r="A684" t="s">
        <v>9365</v>
      </c>
      <c r="B684" t="s">
        <v>9366</v>
      </c>
      <c r="C684" t="s">
        <v>13156</v>
      </c>
      <c r="D684" t="s">
        <v>13247</v>
      </c>
      <c r="E684" t="s">
        <v>13254</v>
      </c>
      <c r="F684" t="s">
        <v>13255</v>
      </c>
      <c r="G684" t="str">
        <f t="shared" si="62"/>
        <v>Irons,Steamers&amp;Accessories</v>
      </c>
      <c r="H684" s="17">
        <v>499</v>
      </c>
      <c r="I684" s="17">
        <v>625</v>
      </c>
      <c r="J684" s="8">
        <v>0.2</v>
      </c>
      <c r="K684" s="8" t="str">
        <f t="shared" si="63"/>
        <v>No</v>
      </c>
      <c r="L684" s="9">
        <v>4.2</v>
      </c>
      <c r="M684" s="9">
        <v>4</v>
      </c>
      <c r="N684" s="9">
        <f t="shared" si="69"/>
        <v>4.0363636363636353</v>
      </c>
      <c r="O684" s="4">
        <v>5355</v>
      </c>
      <c r="P684" s="4">
        <f t="shared" si="64"/>
        <v>15.050956475844972</v>
      </c>
      <c r="Q684" s="18">
        <f t="shared" si="65"/>
        <v>2672145</v>
      </c>
      <c r="R684" s="18">
        <f>Table2[[#This Row],[actual_price]]-Table2[[#This Row],[discounted_price]]</f>
        <v>126</v>
      </c>
      <c r="S684" s="15" t="str" cm="1">
        <f t="array" ref="S684">_xlfn.IFS(H684&lt;200,"&lt;₹200",H684&lt;=500,"₹200-₹500",H684&gt;500,"&gt;₹500")</f>
        <v>₹200-₹500</v>
      </c>
      <c r="T684" t="s">
        <v>9367</v>
      </c>
      <c r="U684" t="s">
        <v>9371</v>
      </c>
      <c r="V684" t="s">
        <v>9372</v>
      </c>
    </row>
    <row r="685" spans="1:22" x14ac:dyDescent="0.25">
      <c r="A685" t="s">
        <v>10770</v>
      </c>
      <c r="B685" t="s">
        <v>10771</v>
      </c>
      <c r="C685" t="s">
        <v>13156</v>
      </c>
      <c r="D685" t="s">
        <v>13247</v>
      </c>
      <c r="E685" t="s">
        <v>13299</v>
      </c>
      <c r="F685" t="s">
        <v>13300</v>
      </c>
      <c r="G685" t="str">
        <f t="shared" si="62"/>
        <v>Sewing&amp;EmbroideryMachines</v>
      </c>
      <c r="H685" s="17">
        <v>9799</v>
      </c>
      <c r="I685" s="17">
        <v>12150</v>
      </c>
      <c r="J685" s="8">
        <v>0.19</v>
      </c>
      <c r="K685" s="8" t="str">
        <f t="shared" si="63"/>
        <v>No</v>
      </c>
      <c r="L685" s="9">
        <v>4.3</v>
      </c>
      <c r="M685" s="9">
        <v>4</v>
      </c>
      <c r="N685" s="9">
        <f t="shared" si="69"/>
        <v>3.6500000000000004</v>
      </c>
      <c r="O685" s="4">
        <v>13251</v>
      </c>
      <c r="P685" s="4">
        <f t="shared" si="64"/>
        <v>15.046327209316219</v>
      </c>
      <c r="Q685" s="18">
        <f t="shared" si="65"/>
        <v>129846549</v>
      </c>
      <c r="R685" s="18">
        <f>Table2[[#This Row],[actual_price]]-Table2[[#This Row],[discounted_price]]</f>
        <v>2351</v>
      </c>
      <c r="S685" s="15" t="str" cm="1">
        <f t="array" ref="S685">_xlfn.IFS(H685&lt;200,"&lt;₹200",H685&lt;=500,"₹200-₹500",H685&gt;500,"&gt;₹500")</f>
        <v>&gt;₹500</v>
      </c>
      <c r="T685" t="s">
        <v>13070</v>
      </c>
      <c r="U685" t="s">
        <v>10775</v>
      </c>
      <c r="V685" t="s">
        <v>10776</v>
      </c>
    </row>
    <row r="686" spans="1:22" x14ac:dyDescent="0.25">
      <c r="A686" t="s">
        <v>7764</v>
      </c>
      <c r="B686" t="s">
        <v>7765</v>
      </c>
      <c r="C686" t="s">
        <v>13084</v>
      </c>
      <c r="D686" t="s">
        <v>13085</v>
      </c>
      <c r="E686" t="s">
        <v>13172</v>
      </c>
      <c r="F686" t="s">
        <v>13193</v>
      </c>
      <c r="G686" t="str">
        <f t="shared" si="62"/>
        <v>Gamepads</v>
      </c>
      <c r="H686" s="17">
        <v>699</v>
      </c>
      <c r="I686" s="17">
        <v>1490</v>
      </c>
      <c r="J686" s="8">
        <v>0.53</v>
      </c>
      <c r="K686" s="8" t="str">
        <f t="shared" si="63"/>
        <v>Yes</v>
      </c>
      <c r="L686" s="9">
        <v>4</v>
      </c>
      <c r="M686" s="9">
        <v>4</v>
      </c>
      <c r="N686" s="9">
        <f t="shared" si="69"/>
        <v>4</v>
      </c>
      <c r="O686" s="4">
        <v>5736</v>
      </c>
      <c r="P686" s="4">
        <f t="shared" si="64"/>
        <v>15.034739399529764</v>
      </c>
      <c r="Q686" s="18">
        <f t="shared" si="65"/>
        <v>4009464</v>
      </c>
      <c r="R686" s="18">
        <f>Table2[[#This Row],[actual_price]]-Table2[[#This Row],[discounted_price]]</f>
        <v>791</v>
      </c>
      <c r="S686" s="15" t="str" cm="1">
        <f t="array" ref="S686">_xlfn.IFS(H686&lt;200,"&lt;₹200",H686&lt;=500,"₹200-₹500",H686&gt;500,"&gt;₹500")</f>
        <v>&gt;₹500</v>
      </c>
      <c r="T686" t="s">
        <v>7766</v>
      </c>
      <c r="U686" t="s">
        <v>7770</v>
      </c>
      <c r="V686" t="s">
        <v>7771</v>
      </c>
    </row>
    <row r="687" spans="1:22" x14ac:dyDescent="0.25">
      <c r="A687" t="s">
        <v>6137</v>
      </c>
      <c r="B687" t="s">
        <v>6138</v>
      </c>
      <c r="C687" t="s">
        <v>13084</v>
      </c>
      <c r="D687" t="s">
        <v>13085</v>
      </c>
      <c r="E687" t="s">
        <v>13196</v>
      </c>
      <c r="F687" t="s">
        <v>13197</v>
      </c>
      <c r="G687" t="str">
        <f t="shared" si="62"/>
        <v>PCMicrophones</v>
      </c>
      <c r="H687" s="17">
        <v>949</v>
      </c>
      <c r="I687" s="17">
        <v>2000</v>
      </c>
      <c r="J687" s="8">
        <v>0.53</v>
      </c>
      <c r="K687" s="8" t="str">
        <f t="shared" si="63"/>
        <v>Yes</v>
      </c>
      <c r="L687" s="9">
        <v>3.9</v>
      </c>
      <c r="M687" s="9">
        <v>4</v>
      </c>
      <c r="N687" s="9">
        <f t="shared" si="69"/>
        <v>3.5999999999999996</v>
      </c>
      <c r="O687" s="4">
        <v>14969</v>
      </c>
      <c r="P687" s="4">
        <f t="shared" si="64"/>
        <v>15.030798481234989</v>
      </c>
      <c r="Q687" s="18">
        <f t="shared" si="65"/>
        <v>14205581</v>
      </c>
      <c r="R687" s="18">
        <f>Table2[[#This Row],[actual_price]]-Table2[[#This Row],[discounted_price]]</f>
        <v>1051</v>
      </c>
      <c r="S687" s="15" t="str" cm="1">
        <f t="array" ref="S687">_xlfn.IFS(H687&lt;200,"&lt;₹200",H687&lt;=500,"₹200-₹500",H687&gt;500,"&gt;₹500")</f>
        <v>&gt;₹500</v>
      </c>
      <c r="T687" t="s">
        <v>6140</v>
      </c>
      <c r="U687" t="s">
        <v>6144</v>
      </c>
      <c r="V687" t="s">
        <v>6145</v>
      </c>
    </row>
    <row r="688" spans="1:22" x14ac:dyDescent="0.25">
      <c r="A688" t="s">
        <v>8284</v>
      </c>
      <c r="B688" t="s">
        <v>8285</v>
      </c>
      <c r="C688" t="s">
        <v>13084</v>
      </c>
      <c r="D688" t="s">
        <v>13085</v>
      </c>
      <c r="E688" t="s">
        <v>13141</v>
      </c>
      <c r="F688" t="s">
        <v>13142</v>
      </c>
      <c r="G688" t="str">
        <f t="shared" si="62"/>
        <v>Mice</v>
      </c>
      <c r="H688" s="17">
        <v>579</v>
      </c>
      <c r="I688" s="17">
        <v>1090</v>
      </c>
      <c r="J688" s="8">
        <v>0.47</v>
      </c>
      <c r="K688" s="8" t="str">
        <f t="shared" si="63"/>
        <v>No</v>
      </c>
      <c r="L688" s="9">
        <v>4.4000000000000004</v>
      </c>
      <c r="M688" s="9">
        <v>4</v>
      </c>
      <c r="N688" s="9">
        <f t="shared" si="69"/>
        <v>4.2666666666666666</v>
      </c>
      <c r="O688" s="4">
        <v>3482</v>
      </c>
      <c r="P688" s="4">
        <f t="shared" si="64"/>
        <v>15.112334824355141</v>
      </c>
      <c r="Q688" s="18">
        <f t="shared" si="65"/>
        <v>2016078</v>
      </c>
      <c r="R688" s="18">
        <f>Table2[[#This Row],[actual_price]]-Table2[[#This Row],[discounted_price]]</f>
        <v>511</v>
      </c>
      <c r="S688" s="15" t="str" cm="1">
        <f t="array" ref="S688">_xlfn.IFS(H688&lt;200,"&lt;₹200",H688&lt;=500,"₹200-₹500",H688&gt;500,"&gt;₹500")</f>
        <v>&gt;₹500</v>
      </c>
      <c r="T688" t="s">
        <v>8286</v>
      </c>
      <c r="U688" t="s">
        <v>8290</v>
      </c>
      <c r="V688" t="s">
        <v>8291</v>
      </c>
    </row>
    <row r="689" spans="1:22" x14ac:dyDescent="0.25">
      <c r="A689" t="s">
        <v>9843</v>
      </c>
      <c r="B689" t="s">
        <v>9844</v>
      </c>
      <c r="C689" t="s">
        <v>13156</v>
      </c>
      <c r="D689" t="s">
        <v>13247</v>
      </c>
      <c r="E689" t="s">
        <v>13248</v>
      </c>
      <c r="F689" t="s">
        <v>13256</v>
      </c>
      <c r="G689" t="str">
        <f t="shared" si="62"/>
        <v>DigitalKitchenScales</v>
      </c>
      <c r="H689" s="17">
        <v>308</v>
      </c>
      <c r="I689" s="17">
        <v>499</v>
      </c>
      <c r="J689" s="8">
        <v>0.38</v>
      </c>
      <c r="K689" s="8" t="str">
        <f t="shared" si="63"/>
        <v>No</v>
      </c>
      <c r="L689" s="9">
        <v>3.9</v>
      </c>
      <c r="M689" s="9">
        <v>4</v>
      </c>
      <c r="N689" s="9">
        <f t="shared" si="69"/>
        <v>4.0999999999999988</v>
      </c>
      <c r="O689" s="4">
        <v>4584</v>
      </c>
      <c r="P689" s="4">
        <f t="shared" si="64"/>
        <v>15.01149129402476</v>
      </c>
      <c r="Q689" s="18">
        <f t="shared" si="65"/>
        <v>1411872</v>
      </c>
      <c r="R689" s="18">
        <f>Table2[[#This Row],[actual_price]]-Table2[[#This Row],[discounted_price]]</f>
        <v>191</v>
      </c>
      <c r="S689" s="15" t="str" cm="1">
        <f t="array" ref="S689">_xlfn.IFS(H689&lt;200,"&lt;₹200",H689&lt;=500,"₹200-₹500",H689&gt;500,"&gt;₹500")</f>
        <v>₹200-₹500</v>
      </c>
      <c r="T689" t="s">
        <v>9845</v>
      </c>
      <c r="U689" t="s">
        <v>9849</v>
      </c>
      <c r="V689" t="s">
        <v>9850</v>
      </c>
    </row>
    <row r="690" spans="1:22" x14ac:dyDescent="0.25">
      <c r="A690" t="s">
        <v>2260</v>
      </c>
      <c r="B690" t="s">
        <v>2261</v>
      </c>
      <c r="C690" t="s">
        <v>13075</v>
      </c>
      <c r="D690" t="s">
        <v>13091</v>
      </c>
      <c r="E690" t="s">
        <v>13092</v>
      </c>
      <c r="F690" t="s">
        <v>13087</v>
      </c>
      <c r="G690" t="str">
        <f t="shared" si="62"/>
        <v>Cables</v>
      </c>
      <c r="H690" s="17">
        <v>439</v>
      </c>
      <c r="I690" s="17">
        <v>758</v>
      </c>
      <c r="J690" s="8">
        <v>0.42</v>
      </c>
      <c r="K690" s="8" t="str">
        <f t="shared" si="63"/>
        <v>No</v>
      </c>
      <c r="L690" s="9">
        <v>4.2</v>
      </c>
      <c r="M690" s="9">
        <v>4</v>
      </c>
      <c r="N690" s="9">
        <f t="shared" si="69"/>
        <v>4.1281249999999998</v>
      </c>
      <c r="O690" s="4">
        <v>4296</v>
      </c>
      <c r="P690" s="4">
        <f t="shared" si="64"/>
        <v>14.998160725676362</v>
      </c>
      <c r="Q690" s="18">
        <f t="shared" si="65"/>
        <v>1885944</v>
      </c>
      <c r="R690" s="18">
        <f>Table2[[#This Row],[actual_price]]-Table2[[#This Row],[discounted_price]]</f>
        <v>319</v>
      </c>
      <c r="S690" s="15" t="str" cm="1">
        <f t="array" ref="S690">_xlfn.IFS(H690&lt;200,"&lt;₹200",H690&lt;=500,"₹200-₹500",H690&gt;500,"&gt;₹500")</f>
        <v>₹200-₹500</v>
      </c>
      <c r="T690" t="s">
        <v>2262</v>
      </c>
      <c r="U690" t="s">
        <v>2266</v>
      </c>
      <c r="V690" t="s">
        <v>2267</v>
      </c>
    </row>
    <row r="691" spans="1:22" x14ac:dyDescent="0.25">
      <c r="A691" t="s">
        <v>6535</v>
      </c>
      <c r="B691" t="s">
        <v>6536</v>
      </c>
      <c r="C691" t="s">
        <v>13152</v>
      </c>
      <c r="D691" t="s">
        <v>13153</v>
      </c>
      <c r="E691" t="s">
        <v>13154</v>
      </c>
      <c r="F691" t="s">
        <v>13155</v>
      </c>
      <c r="G691" t="str">
        <f t="shared" si="62"/>
        <v>Stationery</v>
      </c>
      <c r="H691" s="17">
        <v>561</v>
      </c>
      <c r="I691" s="17">
        <v>720</v>
      </c>
      <c r="J691" s="8">
        <v>0.22</v>
      </c>
      <c r="K691" s="8" t="str">
        <f t="shared" si="63"/>
        <v>No</v>
      </c>
      <c r="L691" s="9">
        <v>4.4000000000000004</v>
      </c>
      <c r="M691" s="9">
        <v>4</v>
      </c>
      <c r="N691" s="9">
        <f t="shared" si="69"/>
        <v>4.28</v>
      </c>
      <c r="O691" s="4">
        <v>3182</v>
      </c>
      <c r="P691" s="4">
        <f t="shared" si="64"/>
        <v>14.992140813297894</v>
      </c>
      <c r="Q691" s="18">
        <f t="shared" si="65"/>
        <v>1785102</v>
      </c>
      <c r="R691" s="18">
        <f>Table2[[#This Row],[actual_price]]-Table2[[#This Row],[discounted_price]]</f>
        <v>159</v>
      </c>
      <c r="S691" s="15" t="str" cm="1">
        <f t="array" ref="S691">_xlfn.IFS(H691&lt;200,"&lt;₹200",H691&lt;=500,"₹200-₹500",H691&gt;500,"&gt;₹500")</f>
        <v>&gt;₹500</v>
      </c>
      <c r="T691" t="s">
        <v>6537</v>
      </c>
      <c r="U691" t="s">
        <v>6541</v>
      </c>
      <c r="V691" t="s">
        <v>6542</v>
      </c>
    </row>
    <row r="692" spans="1:22" x14ac:dyDescent="0.25">
      <c r="A692" t="s">
        <v>8142</v>
      </c>
      <c r="B692" t="s">
        <v>8143</v>
      </c>
      <c r="C692" t="s">
        <v>13075</v>
      </c>
      <c r="D692" t="s">
        <v>13161</v>
      </c>
      <c r="E692" t="s">
        <v>13190</v>
      </c>
      <c r="F692" t="s">
        <v>13191</v>
      </c>
      <c r="G692" t="str">
        <f t="shared" si="62"/>
        <v>DomeCameras</v>
      </c>
      <c r="H692" s="17">
        <v>2299</v>
      </c>
      <c r="I692" s="17">
        <v>7500</v>
      </c>
      <c r="J692" s="8">
        <v>0.69</v>
      </c>
      <c r="K692" s="8" t="str">
        <f t="shared" si="63"/>
        <v>Yes</v>
      </c>
      <c r="L692" s="9">
        <v>4.0999999999999996</v>
      </c>
      <c r="M692" s="9">
        <v>4</v>
      </c>
      <c r="N692" s="9">
        <f t="shared" si="69"/>
        <v>4</v>
      </c>
      <c r="O692" s="4">
        <v>5554</v>
      </c>
      <c r="P692" s="4">
        <f t="shared" si="64"/>
        <v>14.978736253107545</v>
      </c>
      <c r="Q692" s="18">
        <f t="shared" si="65"/>
        <v>12768646</v>
      </c>
      <c r="R692" s="18">
        <f>Table2[[#This Row],[actual_price]]-Table2[[#This Row],[discounted_price]]</f>
        <v>5201</v>
      </c>
      <c r="S692" s="15" t="str" cm="1">
        <f t="array" ref="S692">_xlfn.IFS(H692&lt;200,"&lt;₹200",H692&lt;=500,"₹200-₹500",H692&gt;500,"&gt;₹500")</f>
        <v>&gt;₹500</v>
      </c>
      <c r="T692" t="s">
        <v>8144</v>
      </c>
      <c r="U692" t="s">
        <v>8148</v>
      </c>
      <c r="V692" t="s">
        <v>8149</v>
      </c>
    </row>
    <row r="693" spans="1:22" x14ac:dyDescent="0.25">
      <c r="A693" t="s">
        <v>7449</v>
      </c>
      <c r="B693" t="s">
        <v>7450</v>
      </c>
      <c r="C693" t="s">
        <v>13084</v>
      </c>
      <c r="D693" t="s">
        <v>13201</v>
      </c>
      <c r="E693" t="s">
        <v>13212</v>
      </c>
      <c r="F693" t="s">
        <v>13221</v>
      </c>
      <c r="G693" t="str">
        <f t="shared" si="62"/>
        <v>InternalHardDrives</v>
      </c>
      <c r="H693" s="17">
        <v>1709</v>
      </c>
      <c r="I693" s="17">
        <v>4000</v>
      </c>
      <c r="J693" s="8">
        <v>0.56999999999999995</v>
      </c>
      <c r="K693" s="8" t="str">
        <f t="shared" si="63"/>
        <v>Yes</v>
      </c>
      <c r="L693" s="9">
        <v>4.4000000000000004</v>
      </c>
      <c r="M693" s="9">
        <v>4</v>
      </c>
      <c r="N693" s="9">
        <f t="shared" si="69"/>
        <v>4.3</v>
      </c>
      <c r="O693" s="4">
        <v>3029</v>
      </c>
      <c r="P693" s="4">
        <f t="shared" si="64"/>
        <v>14.970203302559909</v>
      </c>
      <c r="Q693" s="18">
        <f t="shared" si="65"/>
        <v>5176561</v>
      </c>
      <c r="R693" s="18">
        <f>Table2[[#This Row],[actual_price]]-Table2[[#This Row],[discounted_price]]</f>
        <v>2291</v>
      </c>
      <c r="S693" s="15" t="str" cm="1">
        <f t="array" ref="S693">_xlfn.IFS(H693&lt;200,"&lt;₹200",H693&lt;=500,"₹200-₹500",H693&gt;500,"&gt;₹500")</f>
        <v>&gt;₹500</v>
      </c>
      <c r="T693" t="s">
        <v>7451</v>
      </c>
      <c r="U693" t="s">
        <v>7455</v>
      </c>
      <c r="V693" t="s">
        <v>7456</v>
      </c>
    </row>
    <row r="694" spans="1:22" x14ac:dyDescent="0.25">
      <c r="A694" t="s">
        <v>6762</v>
      </c>
      <c r="B694" t="s">
        <v>6763</v>
      </c>
      <c r="C694" t="s">
        <v>13075</v>
      </c>
      <c r="D694" t="s">
        <v>13122</v>
      </c>
      <c r="E694" t="s">
        <v>13123</v>
      </c>
      <c r="F694" t="s">
        <v>13124</v>
      </c>
      <c r="G694" t="str">
        <f t="shared" si="62"/>
        <v>In-Ear</v>
      </c>
      <c r="H694" s="17">
        <v>499</v>
      </c>
      <c r="I694" s="17">
        <v>1499</v>
      </c>
      <c r="J694" s="8">
        <v>0.67</v>
      </c>
      <c r="K694" s="8" t="str">
        <f t="shared" si="63"/>
        <v>Yes</v>
      </c>
      <c r="L694" s="9">
        <v>3.6</v>
      </c>
      <c r="M694" s="9">
        <v>4</v>
      </c>
      <c r="N694" s="9">
        <f t="shared" si="69"/>
        <v>3.7769230769230777</v>
      </c>
      <c r="O694" s="4">
        <v>9169</v>
      </c>
      <c r="P694" s="4">
        <f t="shared" si="64"/>
        <v>14.965564183184467</v>
      </c>
      <c r="Q694" s="18">
        <f t="shared" si="65"/>
        <v>4575331</v>
      </c>
      <c r="R694" s="18">
        <f>Table2[[#This Row],[actual_price]]-Table2[[#This Row],[discounted_price]]</f>
        <v>1000</v>
      </c>
      <c r="S694" s="15" t="str" cm="1">
        <f t="array" ref="S694">_xlfn.IFS(H694&lt;200,"&lt;₹200",H694&lt;=500,"₹200-₹500",H694&gt;500,"&gt;₹500")</f>
        <v>₹200-₹500</v>
      </c>
      <c r="T694" t="s">
        <v>6764</v>
      </c>
      <c r="U694" t="s">
        <v>6768</v>
      </c>
      <c r="V694" t="s">
        <v>6769</v>
      </c>
    </row>
    <row r="695" spans="1:22" x14ac:dyDescent="0.25">
      <c r="A695" t="s">
        <v>4261</v>
      </c>
      <c r="B695" t="s">
        <v>4262</v>
      </c>
      <c r="C695" t="s">
        <v>13075</v>
      </c>
      <c r="D695" t="s">
        <v>13113</v>
      </c>
      <c r="E695" t="s">
        <v>13117</v>
      </c>
      <c r="F695" t="s">
        <v>13121</v>
      </c>
      <c r="G695" t="str">
        <f t="shared" si="62"/>
        <v>BasicMobiles</v>
      </c>
      <c r="H695" s="17">
        <v>1399</v>
      </c>
      <c r="I695" s="17">
        <v>1630</v>
      </c>
      <c r="J695" s="8">
        <v>0.14000000000000001</v>
      </c>
      <c r="K695" s="8" t="str">
        <f t="shared" si="63"/>
        <v>No</v>
      </c>
      <c r="L695" s="9">
        <v>4</v>
      </c>
      <c r="M695" s="9">
        <v>4</v>
      </c>
      <c r="N695" s="9">
        <f t="shared" si="69"/>
        <v>3.7666666666666671</v>
      </c>
      <c r="O695" s="4">
        <v>9378</v>
      </c>
      <c r="P695" s="4">
        <f t="shared" si="64"/>
        <v>14.961789618404094</v>
      </c>
      <c r="Q695" s="18">
        <f t="shared" si="65"/>
        <v>13119822</v>
      </c>
      <c r="R695" s="18">
        <f>Table2[[#This Row],[actual_price]]-Table2[[#This Row],[discounted_price]]</f>
        <v>231</v>
      </c>
      <c r="S695" s="15" t="str" cm="1">
        <f t="array" ref="S695">_xlfn.IFS(H695&lt;200,"&lt;₹200",H695&lt;=500,"₹200-₹500",H695&gt;500,"&gt;₹500")</f>
        <v>&gt;₹500</v>
      </c>
      <c r="T695" t="s">
        <v>4263</v>
      </c>
      <c r="U695" t="s">
        <v>3841</v>
      </c>
      <c r="V695" t="s">
        <v>3842</v>
      </c>
    </row>
    <row r="696" spans="1:22" x14ac:dyDescent="0.25">
      <c r="A696" t="s">
        <v>11165</v>
      </c>
      <c r="B696" t="s">
        <v>11166</v>
      </c>
      <c r="C696" t="s">
        <v>13156</v>
      </c>
      <c r="D696" t="s">
        <v>13247</v>
      </c>
      <c r="E696" t="s">
        <v>13248</v>
      </c>
      <c r="F696" t="s">
        <v>13274</v>
      </c>
      <c r="G696" t="str">
        <f t="shared" si="62"/>
        <v>SandwichMakers</v>
      </c>
      <c r="H696" s="17">
        <v>1699</v>
      </c>
      <c r="I696" s="17">
        <v>1975</v>
      </c>
      <c r="J696" s="8">
        <v>0.14000000000000001</v>
      </c>
      <c r="K696" s="8" t="str">
        <f t="shared" si="63"/>
        <v>No</v>
      </c>
      <c r="L696" s="9">
        <v>4.0999999999999996</v>
      </c>
      <c r="M696" s="9">
        <v>4</v>
      </c>
      <c r="N696" s="9">
        <f>AVERAGEIF(F696:F2046,F696,L696:L2046)</f>
        <v>4.0714285714285712</v>
      </c>
      <c r="O696" s="4">
        <v>4716</v>
      </c>
      <c r="P696" s="4">
        <f t="shared" si="64"/>
        <v>14.957068210428929</v>
      </c>
      <c r="Q696" s="18">
        <f t="shared" si="65"/>
        <v>8012484</v>
      </c>
      <c r="R696" s="18">
        <f>Table2[[#This Row],[actual_price]]-Table2[[#This Row],[discounted_price]]</f>
        <v>276</v>
      </c>
      <c r="S696" s="15" t="str" cm="1">
        <f t="array" ref="S696">_xlfn.IFS(H696&lt;200,"&lt;₹200",H696&lt;=500,"₹200-₹500",H696&gt;500,"&gt;₹500")</f>
        <v>&gt;₹500</v>
      </c>
      <c r="T696" t="s">
        <v>11167</v>
      </c>
      <c r="U696" t="s">
        <v>11171</v>
      </c>
      <c r="V696" t="s">
        <v>11172</v>
      </c>
    </row>
    <row r="697" spans="1:22" x14ac:dyDescent="0.25">
      <c r="A697" t="s">
        <v>2407</v>
      </c>
      <c r="B697" t="s">
        <v>2408</v>
      </c>
      <c r="C697" t="s">
        <v>13075</v>
      </c>
      <c r="D697" t="s">
        <v>13091</v>
      </c>
      <c r="E697" t="s">
        <v>13103</v>
      </c>
      <c r="F697" t="s">
        <v>13104</v>
      </c>
      <c r="G697" t="str">
        <f t="shared" si="62"/>
        <v>SatelliteReceivers</v>
      </c>
      <c r="H697" s="17">
        <v>917</v>
      </c>
      <c r="I697" s="17">
        <v>2299</v>
      </c>
      <c r="J697" s="8">
        <v>0.6</v>
      </c>
      <c r="K697" s="8" t="str">
        <f t="shared" si="63"/>
        <v>Yes</v>
      </c>
      <c r="L697" s="9">
        <v>4.2</v>
      </c>
      <c r="M697" s="9">
        <v>4</v>
      </c>
      <c r="N697" s="9">
        <f t="shared" ref="N697:N703" si="70">AVERAGEIF(F697:F2046,F697,L697:L2046)</f>
        <v>4.25</v>
      </c>
      <c r="O697" s="4">
        <v>3300</v>
      </c>
      <c r="P697" s="4">
        <f t="shared" si="64"/>
        <v>14.954243478403823</v>
      </c>
      <c r="Q697" s="18">
        <f t="shared" si="65"/>
        <v>3026100</v>
      </c>
      <c r="R697" s="18">
        <f>Table2[[#This Row],[actual_price]]-Table2[[#This Row],[discounted_price]]</f>
        <v>1382</v>
      </c>
      <c r="S697" s="15" t="str" cm="1">
        <f t="array" ref="S697">_xlfn.IFS(H697&lt;200,"&lt;₹200",H697&lt;=500,"₹200-₹500",H697&gt;500,"&gt;₹500")</f>
        <v>&gt;₹500</v>
      </c>
      <c r="T697" t="s">
        <v>2409</v>
      </c>
      <c r="U697" t="s">
        <v>2413</v>
      </c>
      <c r="V697" t="s">
        <v>2414</v>
      </c>
    </row>
    <row r="698" spans="1:22" x14ac:dyDescent="0.25">
      <c r="A698" t="s">
        <v>8207</v>
      </c>
      <c r="B698" t="s">
        <v>8208</v>
      </c>
      <c r="C698" t="s">
        <v>13075</v>
      </c>
      <c r="D698" t="s">
        <v>13113</v>
      </c>
      <c r="E698" t="s">
        <v>13114</v>
      </c>
      <c r="F698" t="s">
        <v>13128</v>
      </c>
      <c r="G698" t="str">
        <f t="shared" si="62"/>
        <v>Stands</v>
      </c>
      <c r="H698" s="17">
        <v>279</v>
      </c>
      <c r="I698" s="17">
        <v>1299</v>
      </c>
      <c r="J698" s="8">
        <v>0.79</v>
      </c>
      <c r="K698" s="8" t="str">
        <f t="shared" si="63"/>
        <v>Yes</v>
      </c>
      <c r="L698" s="9">
        <v>4</v>
      </c>
      <c r="M698" s="9">
        <v>4</v>
      </c>
      <c r="N698" s="9">
        <f t="shared" si="70"/>
        <v>4.0333333333333341</v>
      </c>
      <c r="O698" s="4">
        <v>5072</v>
      </c>
      <c r="P698" s="4">
        <f t="shared" si="64"/>
        <v>14.944568278013532</v>
      </c>
      <c r="Q698" s="18">
        <f t="shared" si="65"/>
        <v>1415088</v>
      </c>
      <c r="R698" s="18">
        <f>Table2[[#This Row],[actual_price]]-Table2[[#This Row],[discounted_price]]</f>
        <v>1020</v>
      </c>
      <c r="S698" s="15" t="str" cm="1">
        <f t="array" ref="S698">_xlfn.IFS(H698&lt;200,"&lt;₹200",H698&lt;=500,"₹200-₹500",H698&gt;500,"&gt;₹500")</f>
        <v>₹200-₹500</v>
      </c>
      <c r="T698" t="s">
        <v>8209</v>
      </c>
      <c r="U698" t="s">
        <v>8213</v>
      </c>
      <c r="V698" t="s">
        <v>8214</v>
      </c>
    </row>
    <row r="699" spans="1:22" x14ac:dyDescent="0.25">
      <c r="A699" t="s">
        <v>445</v>
      </c>
      <c r="B699" t="s">
        <v>446</v>
      </c>
      <c r="C699" t="s">
        <v>13084</v>
      </c>
      <c r="D699" t="s">
        <v>13088</v>
      </c>
      <c r="E699" t="s">
        <v>13089</v>
      </c>
      <c r="F699" t="s">
        <v>13090</v>
      </c>
      <c r="G699" t="str">
        <f t="shared" si="62"/>
        <v>WirelessUSBAdapters</v>
      </c>
      <c r="H699" s="17">
        <v>507</v>
      </c>
      <c r="I699" s="17">
        <v>1208</v>
      </c>
      <c r="J699" s="8">
        <v>0.57999999999999996</v>
      </c>
      <c r="K699" s="8" t="str">
        <f t="shared" si="63"/>
        <v>Yes</v>
      </c>
      <c r="L699" s="9">
        <v>4.0999999999999996</v>
      </c>
      <c r="M699" s="9">
        <v>4</v>
      </c>
      <c r="N699" s="9">
        <f t="shared" si="70"/>
        <v>3.8199999999999994</v>
      </c>
      <c r="O699" s="4">
        <v>8131</v>
      </c>
      <c r="P699" s="4">
        <f t="shared" si="64"/>
        <v>14.936953953270121</v>
      </c>
      <c r="Q699" s="18">
        <f t="shared" si="65"/>
        <v>4122417</v>
      </c>
      <c r="R699" s="18">
        <f>Table2[[#This Row],[actual_price]]-Table2[[#This Row],[discounted_price]]</f>
        <v>701</v>
      </c>
      <c r="S699" s="15" t="str" cm="1">
        <f t="array" ref="S699">_xlfn.IFS(H699&lt;200,"&lt;₹200",H699&lt;=500,"₹200-₹500",H699&gt;500,"&gt;₹500")</f>
        <v>&gt;₹500</v>
      </c>
      <c r="T699" t="s">
        <v>447</v>
      </c>
      <c r="U699" t="s">
        <v>451</v>
      </c>
      <c r="V699" t="s">
        <v>452</v>
      </c>
    </row>
    <row r="700" spans="1:22" x14ac:dyDescent="0.25">
      <c r="A700" t="s">
        <v>5947</v>
      </c>
      <c r="B700" t="s">
        <v>5948</v>
      </c>
      <c r="C700" t="s">
        <v>13075</v>
      </c>
      <c r="D700" t="s">
        <v>13111</v>
      </c>
      <c r="E700" t="s">
        <v>13112</v>
      </c>
      <c r="F700" t="s">
        <v>13112</v>
      </c>
      <c r="G700" t="str">
        <f t="shared" si="62"/>
        <v>SmartWatches</v>
      </c>
      <c r="H700" s="17">
        <v>2499</v>
      </c>
      <c r="I700" s="17">
        <v>4999</v>
      </c>
      <c r="J700" s="8">
        <v>0.5</v>
      </c>
      <c r="K700" s="8" t="str">
        <f t="shared" si="63"/>
        <v>Yes</v>
      </c>
      <c r="L700" s="9">
        <v>3.9</v>
      </c>
      <c r="M700" s="9">
        <v>4</v>
      </c>
      <c r="N700" s="9">
        <f t="shared" si="70"/>
        <v>3.8499999999999996</v>
      </c>
      <c r="O700" s="4">
        <v>7571</v>
      </c>
      <c r="P700" s="4">
        <f t="shared" si="64"/>
        <v>14.934960830373271</v>
      </c>
      <c r="Q700" s="18">
        <f t="shared" si="65"/>
        <v>18919929</v>
      </c>
      <c r="R700" s="18">
        <f>Table2[[#This Row],[actual_price]]-Table2[[#This Row],[discounted_price]]</f>
        <v>2500</v>
      </c>
      <c r="S700" s="15" t="str" cm="1">
        <f t="array" ref="S700">_xlfn.IFS(H700&lt;200,"&lt;₹200",H700&lt;=500,"₹200-₹500",H700&gt;500,"&gt;₹500")</f>
        <v>&gt;₹500</v>
      </c>
      <c r="T700" t="s">
        <v>5949</v>
      </c>
      <c r="U700" t="s">
        <v>4093</v>
      </c>
      <c r="V700" t="s">
        <v>4094</v>
      </c>
    </row>
    <row r="701" spans="1:22" x14ac:dyDescent="0.25">
      <c r="A701" t="s">
        <v>6792</v>
      </c>
      <c r="B701" t="s">
        <v>6793</v>
      </c>
      <c r="C701" t="s">
        <v>13075</v>
      </c>
      <c r="D701" t="s">
        <v>13098</v>
      </c>
      <c r="E701" t="s">
        <v>13108</v>
      </c>
      <c r="F701" t="s">
        <v>13213</v>
      </c>
      <c r="G701" t="str">
        <f t="shared" si="62"/>
        <v>MultimediaSpeakerSystems</v>
      </c>
      <c r="H701" s="17">
        <v>499</v>
      </c>
      <c r="I701" s="17">
        <v>799</v>
      </c>
      <c r="J701" s="8">
        <v>0.38</v>
      </c>
      <c r="K701" s="8" t="str">
        <f t="shared" si="63"/>
        <v>No</v>
      </c>
      <c r="L701" s="9">
        <v>3.9</v>
      </c>
      <c r="M701" s="9">
        <v>4</v>
      </c>
      <c r="N701" s="9">
        <f t="shared" si="70"/>
        <v>3.9</v>
      </c>
      <c r="O701" s="4">
        <v>6742</v>
      </c>
      <c r="P701" s="4">
        <f t="shared" si="64"/>
        <v>14.932527322738895</v>
      </c>
      <c r="Q701" s="18">
        <f t="shared" si="65"/>
        <v>3364258</v>
      </c>
      <c r="R701" s="18">
        <f>Table2[[#This Row],[actual_price]]-Table2[[#This Row],[discounted_price]]</f>
        <v>300</v>
      </c>
      <c r="S701" s="15" t="str" cm="1">
        <f t="array" ref="S701">_xlfn.IFS(H701&lt;200,"&lt;₹200",H701&lt;=500,"₹200-₹500",H701&gt;500,"&gt;₹500")</f>
        <v>₹200-₹500</v>
      </c>
      <c r="T701" t="s">
        <v>6795</v>
      </c>
      <c r="U701" t="s">
        <v>6799</v>
      </c>
      <c r="V701" t="s">
        <v>6800</v>
      </c>
    </row>
    <row r="702" spans="1:22" x14ac:dyDescent="0.25">
      <c r="A702" t="s">
        <v>4087</v>
      </c>
      <c r="B702" t="s">
        <v>4088</v>
      </c>
      <c r="C702" t="s">
        <v>13075</v>
      </c>
      <c r="D702" t="s">
        <v>13111</v>
      </c>
      <c r="E702" t="s">
        <v>13112</v>
      </c>
      <c r="F702" t="s">
        <v>13112</v>
      </c>
      <c r="G702" t="str">
        <f t="shared" si="62"/>
        <v>SmartWatches</v>
      </c>
      <c r="H702" s="17">
        <v>1999</v>
      </c>
      <c r="I702" s="17">
        <v>4999</v>
      </c>
      <c r="J702" s="8">
        <v>0.6</v>
      </c>
      <c r="K702" s="8" t="str">
        <f t="shared" si="63"/>
        <v>Yes</v>
      </c>
      <c r="L702" s="9">
        <v>3.9</v>
      </c>
      <c r="M702" s="9">
        <v>4</v>
      </c>
      <c r="N702" s="9">
        <f t="shared" si="70"/>
        <v>3.8476190476190482</v>
      </c>
      <c r="O702" s="4">
        <v>7571</v>
      </c>
      <c r="P702" s="4">
        <f t="shared" si="64"/>
        <v>14.92572461464639</v>
      </c>
      <c r="Q702" s="18">
        <f t="shared" si="65"/>
        <v>15134429</v>
      </c>
      <c r="R702" s="18">
        <f>Table2[[#This Row],[actual_price]]-Table2[[#This Row],[discounted_price]]</f>
        <v>3000</v>
      </c>
      <c r="S702" s="15" t="str" cm="1">
        <f t="array" ref="S702">_xlfn.IFS(H702&lt;200,"&lt;₹200",H702&lt;=500,"₹200-₹500",H702&gt;500,"&gt;₹500")</f>
        <v>&gt;₹500</v>
      </c>
      <c r="T702" t="s">
        <v>4089</v>
      </c>
      <c r="U702" t="s">
        <v>4093</v>
      </c>
      <c r="V702" t="s">
        <v>4094</v>
      </c>
    </row>
    <row r="703" spans="1:22" x14ac:dyDescent="0.25">
      <c r="A703" t="s">
        <v>7035</v>
      </c>
      <c r="B703" t="s">
        <v>7036</v>
      </c>
      <c r="C703" t="s">
        <v>13084</v>
      </c>
      <c r="D703" t="s">
        <v>13085</v>
      </c>
      <c r="E703" t="s">
        <v>13141</v>
      </c>
      <c r="F703" t="s">
        <v>13142</v>
      </c>
      <c r="G703" t="str">
        <f t="shared" si="62"/>
        <v>Mice</v>
      </c>
      <c r="H703" s="17">
        <v>328</v>
      </c>
      <c r="I703" s="17">
        <v>399</v>
      </c>
      <c r="J703" s="8">
        <v>0.18</v>
      </c>
      <c r="K703" s="8" t="str">
        <f t="shared" si="63"/>
        <v>No</v>
      </c>
      <c r="L703" s="9">
        <v>4.0999999999999996</v>
      </c>
      <c r="M703" s="9">
        <v>4</v>
      </c>
      <c r="N703" s="9">
        <f t="shared" si="70"/>
        <v>4.24</v>
      </c>
      <c r="O703" s="4">
        <v>3441</v>
      </c>
      <c r="P703" s="4">
        <f t="shared" si="64"/>
        <v>14.996078071804137</v>
      </c>
      <c r="Q703" s="18">
        <f t="shared" si="65"/>
        <v>1128648</v>
      </c>
      <c r="R703" s="18">
        <f>Table2[[#This Row],[actual_price]]-Table2[[#This Row],[discounted_price]]</f>
        <v>71</v>
      </c>
      <c r="S703" s="15" t="str" cm="1">
        <f t="array" ref="S703">_xlfn.IFS(H703&lt;200,"&lt;₹200",H703&lt;=500,"₹200-₹500",H703&gt;500,"&gt;₹500")</f>
        <v>₹200-₹500</v>
      </c>
      <c r="T703" t="s">
        <v>7037</v>
      </c>
      <c r="U703" t="s">
        <v>7041</v>
      </c>
      <c r="V703" t="s">
        <v>7042</v>
      </c>
    </row>
    <row r="704" spans="1:22" x14ac:dyDescent="0.25">
      <c r="A704" t="s">
        <v>11756</v>
      </c>
      <c r="B704" t="s">
        <v>11757</v>
      </c>
      <c r="C704" t="s">
        <v>13156</v>
      </c>
      <c r="D704" t="s">
        <v>13250</v>
      </c>
      <c r="E704" t="s">
        <v>13263</v>
      </c>
      <c r="F704" t="s">
        <v>13266</v>
      </c>
      <c r="G704" t="str">
        <f t="shared" si="62"/>
        <v>ImmersionRods</v>
      </c>
      <c r="H704" s="17">
        <v>640</v>
      </c>
      <c r="I704" s="17">
        <v>1020</v>
      </c>
      <c r="J704" s="8">
        <v>0.37</v>
      </c>
      <c r="K704" s="8" t="str">
        <f t="shared" si="63"/>
        <v>No</v>
      </c>
      <c r="L704" s="9">
        <v>4.0999999999999996</v>
      </c>
      <c r="M704" s="9">
        <v>4</v>
      </c>
      <c r="N704" s="9">
        <f>AVERAGEIF(F704:F2054,F704,L704:L2054)</f>
        <v>4.0250000000000004</v>
      </c>
      <c r="O704" s="4">
        <v>5059</v>
      </c>
      <c r="P704" s="4">
        <f t="shared" si="64"/>
        <v>14.909205830280193</v>
      </c>
      <c r="Q704" s="18">
        <f t="shared" si="65"/>
        <v>3237760</v>
      </c>
      <c r="R704" s="18">
        <f>Table2[[#This Row],[actual_price]]-Table2[[#This Row],[discounted_price]]</f>
        <v>380</v>
      </c>
      <c r="S704" s="15" t="str" cm="1">
        <f t="array" ref="S704">_xlfn.IFS(H704&lt;200,"&lt;₹200",H704&lt;=500,"₹200-₹500",H704&gt;500,"&gt;₹500")</f>
        <v>&gt;₹500</v>
      </c>
      <c r="T704" t="s">
        <v>11758</v>
      </c>
      <c r="U704" t="s">
        <v>11762</v>
      </c>
      <c r="V704" t="s">
        <v>11763</v>
      </c>
    </row>
    <row r="705" spans="1:22" x14ac:dyDescent="0.25">
      <c r="A705" t="s">
        <v>7559</v>
      </c>
      <c r="B705" t="s">
        <v>7560</v>
      </c>
      <c r="C705" t="s">
        <v>13084</v>
      </c>
      <c r="D705" t="s">
        <v>13085</v>
      </c>
      <c r="E705" t="s">
        <v>13136</v>
      </c>
      <c r="F705" t="s">
        <v>13215</v>
      </c>
      <c r="G705" t="str">
        <f t="shared" si="62"/>
        <v>LaptopChargers&amp;PowerSupplies</v>
      </c>
      <c r="H705" s="17">
        <v>1249</v>
      </c>
      <c r="I705" s="17">
        <v>2796</v>
      </c>
      <c r="J705" s="8">
        <v>0.55000000000000004</v>
      </c>
      <c r="K705" s="8" t="str">
        <f t="shared" si="63"/>
        <v>Yes</v>
      </c>
      <c r="L705" s="9">
        <v>4.4000000000000004</v>
      </c>
      <c r="M705" s="9">
        <v>4</v>
      </c>
      <c r="N705" s="9">
        <f t="shared" ref="N705:N710" si="71">AVERAGEIF(F705:F2054,F705,L705:L2054)</f>
        <v>4.0666666666666664</v>
      </c>
      <c r="O705" s="4">
        <v>4598</v>
      </c>
      <c r="P705" s="4">
        <f t="shared" si="64"/>
        <v>14.894831198934419</v>
      </c>
      <c r="Q705" s="18">
        <f t="shared" si="65"/>
        <v>5742902</v>
      </c>
      <c r="R705" s="18">
        <f>Table2[[#This Row],[actual_price]]-Table2[[#This Row],[discounted_price]]</f>
        <v>1547</v>
      </c>
      <c r="S705" s="15" t="str" cm="1">
        <f t="array" ref="S705">_xlfn.IFS(H705&lt;200,"&lt;₹200",H705&lt;=500,"₹200-₹500",H705&gt;500,"&gt;₹500")</f>
        <v>&gt;₹500</v>
      </c>
      <c r="T705" t="s">
        <v>7561</v>
      </c>
      <c r="U705" t="s">
        <v>7565</v>
      </c>
      <c r="V705" t="s">
        <v>7566</v>
      </c>
    </row>
    <row r="706" spans="1:22" x14ac:dyDescent="0.25">
      <c r="A706" t="s">
        <v>6230</v>
      </c>
      <c r="B706" t="s">
        <v>6231</v>
      </c>
      <c r="C706" t="s">
        <v>13152</v>
      </c>
      <c r="D706" t="s">
        <v>13153</v>
      </c>
      <c r="E706" t="s">
        <v>13154</v>
      </c>
      <c r="F706" t="s">
        <v>13155</v>
      </c>
      <c r="G706" t="str">
        <f t="shared" ref="G706:G769" si="72">IF(F706=" ","Unknown", F706)</f>
        <v>Stationery</v>
      </c>
      <c r="H706" s="17">
        <v>100</v>
      </c>
      <c r="I706" s="17">
        <v>100</v>
      </c>
      <c r="J706" s="8">
        <v>0</v>
      </c>
      <c r="K706" s="8" t="str">
        <f t="shared" ref="K706:K769" si="73">IF(J706&gt;=50%,"Yes","No")</f>
        <v>No</v>
      </c>
      <c r="L706" s="9">
        <v>4.3</v>
      </c>
      <c r="M706" s="9">
        <v>4</v>
      </c>
      <c r="N706" s="9">
        <f t="shared" si="71"/>
        <v>4.2666666666666675</v>
      </c>
      <c r="O706" s="4">
        <v>3095</v>
      </c>
      <c r="P706" s="4">
        <f t="shared" ref="P706:P769" si="74">N706*LOG10(O706+1)</f>
        <v>14.894084061912984</v>
      </c>
      <c r="Q706" s="18">
        <f t="shared" ref="Q706:Q769" si="75">H706*O706</f>
        <v>309500</v>
      </c>
      <c r="R706" s="18">
        <f>Table2[[#This Row],[actual_price]]-Table2[[#This Row],[discounted_price]]</f>
        <v>0</v>
      </c>
      <c r="S706" s="15" t="str" cm="1">
        <f t="array" ref="S706">_xlfn.IFS(H706&lt;200,"&lt;₹200",H706&lt;=500,"₹200-₹500",H706&gt;500,"&gt;₹500")</f>
        <v>&lt;₹200</v>
      </c>
      <c r="T706" t="s">
        <v>6233</v>
      </c>
      <c r="U706" t="s">
        <v>6237</v>
      </c>
      <c r="V706" t="s">
        <v>6238</v>
      </c>
    </row>
    <row r="707" spans="1:22" x14ac:dyDescent="0.25">
      <c r="A707" t="s">
        <v>10509</v>
      </c>
      <c r="B707" t="s">
        <v>10510</v>
      </c>
      <c r="C707" t="s">
        <v>13156</v>
      </c>
      <c r="D707" t="s">
        <v>13247</v>
      </c>
      <c r="E707" t="s">
        <v>13248</v>
      </c>
      <c r="F707" t="s">
        <v>13249</v>
      </c>
      <c r="G707" t="str">
        <f t="shared" si="72"/>
        <v>Kettles&amp;HotWaterDispensers</v>
      </c>
      <c r="H707" s="17">
        <v>1182</v>
      </c>
      <c r="I707" s="17">
        <v>2995</v>
      </c>
      <c r="J707" s="8">
        <v>0.61</v>
      </c>
      <c r="K707" s="8" t="str">
        <f t="shared" si="73"/>
        <v>Yes</v>
      </c>
      <c r="L707" s="9">
        <v>4.2</v>
      </c>
      <c r="M707" s="9">
        <v>4</v>
      </c>
      <c r="N707" s="9">
        <f t="shared" si="71"/>
        <v>4.0047619047619047</v>
      </c>
      <c r="O707" s="4">
        <v>5178</v>
      </c>
      <c r="P707" s="4">
        <f t="shared" si="74"/>
        <v>14.874670529362138</v>
      </c>
      <c r="Q707" s="18">
        <f t="shared" si="75"/>
        <v>6120396</v>
      </c>
      <c r="R707" s="18">
        <f>Table2[[#This Row],[actual_price]]-Table2[[#This Row],[discounted_price]]</f>
        <v>1813</v>
      </c>
      <c r="S707" s="15" t="str" cm="1">
        <f t="array" ref="S707">_xlfn.IFS(H707&lt;200,"&lt;₹200",H707&lt;=500,"₹200-₹500",H707&gt;500,"&gt;₹500")</f>
        <v>&gt;₹500</v>
      </c>
      <c r="T707" t="s">
        <v>10511</v>
      </c>
      <c r="U707" t="s">
        <v>10515</v>
      </c>
      <c r="V707" t="s">
        <v>10516</v>
      </c>
    </row>
    <row r="708" spans="1:22" x14ac:dyDescent="0.25">
      <c r="A708" t="s">
        <v>10275</v>
      </c>
      <c r="B708" t="s">
        <v>10276</v>
      </c>
      <c r="C708" t="s">
        <v>13156</v>
      </c>
      <c r="D708" t="s">
        <v>13247</v>
      </c>
      <c r="E708" t="s">
        <v>13254</v>
      </c>
      <c r="F708" t="s">
        <v>13255</v>
      </c>
      <c r="G708" t="str">
        <f t="shared" si="72"/>
        <v>Irons,Steamers&amp;Accessories</v>
      </c>
      <c r="H708" s="17">
        <v>999</v>
      </c>
      <c r="I708" s="17">
        <v>1560</v>
      </c>
      <c r="J708" s="8">
        <v>0.36</v>
      </c>
      <c r="K708" s="8" t="str">
        <f t="shared" si="73"/>
        <v>No</v>
      </c>
      <c r="L708" s="9">
        <v>3.6</v>
      </c>
      <c r="M708" s="9">
        <v>4</v>
      </c>
      <c r="N708" s="9">
        <f t="shared" si="71"/>
        <v>4.0325581395348822</v>
      </c>
      <c r="O708" s="4">
        <v>4881</v>
      </c>
      <c r="P708" s="4">
        <f t="shared" si="74"/>
        <v>14.874484981373827</v>
      </c>
      <c r="Q708" s="18">
        <f t="shared" si="75"/>
        <v>4876119</v>
      </c>
      <c r="R708" s="18">
        <f>Table2[[#This Row],[actual_price]]-Table2[[#This Row],[discounted_price]]</f>
        <v>561</v>
      </c>
      <c r="S708" s="15" t="str" cm="1">
        <f t="array" ref="S708">_xlfn.IFS(H708&lt;200,"&lt;₹200",H708&lt;=500,"₹200-₹500",H708&gt;500,"&gt;₹500")</f>
        <v>&gt;₹500</v>
      </c>
      <c r="T708" t="s">
        <v>10277</v>
      </c>
      <c r="U708" t="s">
        <v>10281</v>
      </c>
      <c r="V708" t="s">
        <v>10282</v>
      </c>
    </row>
    <row r="709" spans="1:22" x14ac:dyDescent="0.25">
      <c r="A709" t="s">
        <v>4571</v>
      </c>
      <c r="B709" t="s">
        <v>4572</v>
      </c>
      <c r="C709" t="s">
        <v>13075</v>
      </c>
      <c r="D709" t="s">
        <v>13122</v>
      </c>
      <c r="E709" t="s">
        <v>13102</v>
      </c>
      <c r="F709" t="s">
        <v>13102</v>
      </c>
      <c r="G709" t="str">
        <f t="shared" si="72"/>
        <v>Adapters</v>
      </c>
      <c r="H709" s="17">
        <v>120</v>
      </c>
      <c r="I709" s="17">
        <v>999</v>
      </c>
      <c r="J709" s="8">
        <v>0.88</v>
      </c>
      <c r="K709" s="8" t="str">
        <f t="shared" si="73"/>
        <v>Yes</v>
      </c>
      <c r="L709" s="9">
        <v>3.9</v>
      </c>
      <c r="M709" s="9">
        <v>4</v>
      </c>
      <c r="N709" s="9">
        <f t="shared" si="71"/>
        <v>3.9</v>
      </c>
      <c r="O709" s="4">
        <v>6491</v>
      </c>
      <c r="P709" s="4">
        <f t="shared" si="74"/>
        <v>14.868276193501357</v>
      </c>
      <c r="Q709" s="18">
        <f t="shared" si="75"/>
        <v>778920</v>
      </c>
      <c r="R709" s="18">
        <f>Table2[[#This Row],[actual_price]]-Table2[[#This Row],[discounted_price]]</f>
        <v>879</v>
      </c>
      <c r="S709" s="15" t="str" cm="1">
        <f t="array" ref="S709">_xlfn.IFS(H709&lt;200,"&lt;₹200",H709&lt;=500,"₹200-₹500",H709&gt;500,"&gt;₹500")</f>
        <v>&lt;₹200</v>
      </c>
      <c r="T709" t="s">
        <v>4574</v>
      </c>
      <c r="U709" t="s">
        <v>4578</v>
      </c>
      <c r="V709" t="s">
        <v>4579</v>
      </c>
    </row>
    <row r="710" spans="1:22" x14ac:dyDescent="0.25">
      <c r="A710" t="s">
        <v>8666</v>
      </c>
      <c r="B710" t="s">
        <v>8667</v>
      </c>
      <c r="C710" t="s">
        <v>13156</v>
      </c>
      <c r="D710" t="s">
        <v>13247</v>
      </c>
      <c r="E710" t="s">
        <v>13254</v>
      </c>
      <c r="F710" t="s">
        <v>13255</v>
      </c>
      <c r="G710" t="str">
        <f t="shared" si="72"/>
        <v>Irons,Steamers&amp;Accessories</v>
      </c>
      <c r="H710" s="17">
        <v>499</v>
      </c>
      <c r="I710" s="17">
        <v>999</v>
      </c>
      <c r="J710" s="8">
        <v>0.5</v>
      </c>
      <c r="K710" s="8" t="str">
        <f t="shared" si="73"/>
        <v>Yes</v>
      </c>
      <c r="L710" s="9">
        <v>4.0999999999999996</v>
      </c>
      <c r="M710" s="9">
        <v>4</v>
      </c>
      <c r="N710" s="9">
        <f t="shared" si="71"/>
        <v>4.0428571428571427</v>
      </c>
      <c r="O710" s="4">
        <v>4859</v>
      </c>
      <c r="P710" s="4">
        <f t="shared" si="74"/>
        <v>14.904543774303271</v>
      </c>
      <c r="Q710" s="18">
        <f t="shared" si="75"/>
        <v>2424641</v>
      </c>
      <c r="R710" s="18">
        <f>Table2[[#This Row],[actual_price]]-Table2[[#This Row],[discounted_price]]</f>
        <v>500</v>
      </c>
      <c r="S710" s="15" t="str" cm="1">
        <f t="array" ref="S710">_xlfn.IFS(H710&lt;200,"&lt;₹200",H710&lt;=500,"₹200-₹500",H710&gt;500,"&gt;₹500")</f>
        <v>₹200-₹500</v>
      </c>
      <c r="T710" t="s">
        <v>8668</v>
      </c>
      <c r="U710" t="s">
        <v>8672</v>
      </c>
      <c r="V710" t="s">
        <v>8673</v>
      </c>
    </row>
    <row r="711" spans="1:22" x14ac:dyDescent="0.25">
      <c r="A711" t="s">
        <v>11416</v>
      </c>
      <c r="B711" t="s">
        <v>11417</v>
      </c>
      <c r="C711" t="s">
        <v>13156</v>
      </c>
      <c r="D711" t="s">
        <v>13247</v>
      </c>
      <c r="E711" t="s">
        <v>13254</v>
      </c>
      <c r="F711" t="s">
        <v>13255</v>
      </c>
      <c r="G711" t="str">
        <f t="shared" si="72"/>
        <v>Irons,Steamers&amp;Accessories</v>
      </c>
      <c r="H711" s="17">
        <v>717</v>
      </c>
      <c r="I711" s="17">
        <v>1390</v>
      </c>
      <c r="J711" s="8">
        <v>0.48</v>
      </c>
      <c r="K711" s="8" t="str">
        <f t="shared" si="73"/>
        <v>No</v>
      </c>
      <c r="L711" s="9">
        <v>4</v>
      </c>
      <c r="M711" s="9">
        <v>4</v>
      </c>
      <c r="N711" s="9">
        <f>AVERAGEIF(F711:F2061,F711,L711:L2061)</f>
        <v>4.041463414634145</v>
      </c>
      <c r="O711" s="4">
        <v>4867</v>
      </c>
      <c r="P711" s="4">
        <f t="shared" si="74"/>
        <v>14.902292423799144</v>
      </c>
      <c r="Q711" s="18">
        <f t="shared" si="75"/>
        <v>3489639</v>
      </c>
      <c r="R711" s="18">
        <f>Table2[[#This Row],[actual_price]]-Table2[[#This Row],[discounted_price]]</f>
        <v>673</v>
      </c>
      <c r="S711" s="15" t="str" cm="1">
        <f t="array" ref="S711">_xlfn.IFS(H711&lt;200,"&lt;₹200",H711&lt;=500,"₹200-₹500",H711&gt;500,"&gt;₹500")</f>
        <v>&gt;₹500</v>
      </c>
      <c r="T711" t="s">
        <v>11418</v>
      </c>
      <c r="U711" t="s">
        <v>11422</v>
      </c>
      <c r="V711" t="s">
        <v>11423</v>
      </c>
    </row>
    <row r="712" spans="1:22" x14ac:dyDescent="0.25">
      <c r="A712" t="s">
        <v>7335</v>
      </c>
      <c r="B712" t="s">
        <v>7336</v>
      </c>
      <c r="C712" t="s">
        <v>13152</v>
      </c>
      <c r="D712" t="s">
        <v>13153</v>
      </c>
      <c r="E712" t="s">
        <v>13154</v>
      </c>
      <c r="F712" t="s">
        <v>13155</v>
      </c>
      <c r="G712" t="str">
        <f t="shared" si="72"/>
        <v>Stationery</v>
      </c>
      <c r="H712" s="17">
        <v>90</v>
      </c>
      <c r="I712" s="17">
        <v>100</v>
      </c>
      <c r="J712" s="8">
        <v>0.1</v>
      </c>
      <c r="K712" s="8" t="str">
        <f t="shared" si="73"/>
        <v>No</v>
      </c>
      <c r="L712" s="9">
        <v>4.3</v>
      </c>
      <c r="M712" s="9">
        <v>4</v>
      </c>
      <c r="N712" s="9">
        <f>AVERAGEIF(F712:F2061,F712,L712:L2061)</f>
        <v>4.2625000000000002</v>
      </c>
      <c r="O712" s="4">
        <v>3061</v>
      </c>
      <c r="P712" s="4">
        <f t="shared" si="74"/>
        <v>14.859097106869058</v>
      </c>
      <c r="Q712" s="18">
        <f t="shared" si="75"/>
        <v>275490</v>
      </c>
      <c r="R712" s="18">
        <f>Table2[[#This Row],[actual_price]]-Table2[[#This Row],[discounted_price]]</f>
        <v>10</v>
      </c>
      <c r="S712" s="15" t="str" cm="1">
        <f t="array" ref="S712">_xlfn.IFS(H712&lt;200,"&lt;₹200",H712&lt;=500,"₹200-₹500",H712&gt;500,"&gt;₹500")</f>
        <v>&lt;₹200</v>
      </c>
      <c r="T712" t="s">
        <v>7337</v>
      </c>
      <c r="U712" t="s">
        <v>7341</v>
      </c>
      <c r="V712" t="s">
        <v>7342</v>
      </c>
    </row>
    <row r="713" spans="1:22" x14ac:dyDescent="0.25">
      <c r="A713" t="s">
        <v>11467</v>
      </c>
      <c r="B713" t="s">
        <v>11468</v>
      </c>
      <c r="C713" t="s">
        <v>13156</v>
      </c>
      <c r="D713" t="s">
        <v>13247</v>
      </c>
      <c r="E713" t="s">
        <v>13248</v>
      </c>
      <c r="F713" t="s">
        <v>13262</v>
      </c>
      <c r="G713" t="str">
        <f t="shared" si="72"/>
        <v>MixerGrinders</v>
      </c>
      <c r="H713" s="17">
        <v>2449</v>
      </c>
      <c r="I713" s="17">
        <v>3390</v>
      </c>
      <c r="J713" s="8">
        <v>0.28000000000000003</v>
      </c>
      <c r="K713" s="8" t="str">
        <f t="shared" si="73"/>
        <v>No</v>
      </c>
      <c r="L713" s="9">
        <v>4</v>
      </c>
      <c r="M713" s="9">
        <v>4</v>
      </c>
      <c r="N713" s="9">
        <f>AVERAGEIF(F713:F2063,F713,L713:L2063)</f>
        <v>3.9916666666666658</v>
      </c>
      <c r="O713" s="4">
        <v>5206</v>
      </c>
      <c r="P713" s="4">
        <f t="shared" si="74"/>
        <v>14.835378747555469</v>
      </c>
      <c r="Q713" s="18">
        <f t="shared" si="75"/>
        <v>12749494</v>
      </c>
      <c r="R713" s="18">
        <f>Table2[[#This Row],[actual_price]]-Table2[[#This Row],[discounted_price]]</f>
        <v>941</v>
      </c>
      <c r="S713" s="15" t="str" cm="1">
        <f t="array" ref="S713">_xlfn.IFS(H713&lt;200,"&lt;₹200",H713&lt;=500,"₹200-₹500",H713&gt;500,"&gt;₹500")</f>
        <v>&gt;₹500</v>
      </c>
      <c r="T713" t="s">
        <v>11469</v>
      </c>
      <c r="U713" t="s">
        <v>11473</v>
      </c>
      <c r="V713" t="s">
        <v>11474</v>
      </c>
    </row>
    <row r="714" spans="1:22" x14ac:dyDescent="0.25">
      <c r="A714" t="s">
        <v>7805</v>
      </c>
      <c r="B714" t="s">
        <v>7806</v>
      </c>
      <c r="C714" t="s">
        <v>13084</v>
      </c>
      <c r="D714" t="s">
        <v>13085</v>
      </c>
      <c r="E714" t="s">
        <v>13192</v>
      </c>
      <c r="F714" t="s">
        <v>13132</v>
      </c>
      <c r="G714" t="str">
        <f t="shared" si="72"/>
        <v>ScreenProtectors</v>
      </c>
      <c r="H714" s="17">
        <v>379</v>
      </c>
      <c r="I714" s="17">
        <v>1499</v>
      </c>
      <c r="J714" s="8">
        <v>0.75</v>
      </c>
      <c r="K714" s="8" t="str">
        <f t="shared" si="73"/>
        <v>Yes</v>
      </c>
      <c r="L714" s="9">
        <v>4.2</v>
      </c>
      <c r="M714" s="9">
        <v>4</v>
      </c>
      <c r="N714" s="9">
        <f t="shared" ref="N714:N722" si="76">AVERAGEIF(F714:F2063,F714,L714:L2063)</f>
        <v>4.1000000000000005</v>
      </c>
      <c r="O714" s="4">
        <v>4149</v>
      </c>
      <c r="P714" s="4">
        <f t="shared" si="74"/>
        <v>14.833997196519581</v>
      </c>
      <c r="Q714" s="18">
        <f t="shared" si="75"/>
        <v>1572471</v>
      </c>
      <c r="R714" s="18">
        <f>Table2[[#This Row],[actual_price]]-Table2[[#This Row],[discounted_price]]</f>
        <v>1120</v>
      </c>
      <c r="S714" s="15" t="str" cm="1">
        <f t="array" ref="S714">_xlfn.IFS(H714&lt;200,"&lt;₹200",H714&lt;=500,"₹200-₹500",H714&gt;500,"&gt;₹500")</f>
        <v>₹200-₹500</v>
      </c>
      <c r="T714" t="s">
        <v>7807</v>
      </c>
      <c r="U714" t="s">
        <v>7811</v>
      </c>
      <c r="V714" t="s">
        <v>7812</v>
      </c>
    </row>
    <row r="715" spans="1:22" x14ac:dyDescent="0.25">
      <c r="A715" t="s">
        <v>9824</v>
      </c>
      <c r="B715" t="s">
        <v>9825</v>
      </c>
      <c r="C715" t="s">
        <v>13156</v>
      </c>
      <c r="D715" t="s">
        <v>13250</v>
      </c>
      <c r="E715" t="s">
        <v>13263</v>
      </c>
      <c r="F715" t="s">
        <v>13264</v>
      </c>
      <c r="G715" t="str">
        <f t="shared" si="72"/>
        <v>InstantWaterHeaters</v>
      </c>
      <c r="H715" s="17">
        <v>2088</v>
      </c>
      <c r="I715" s="17">
        <v>5550</v>
      </c>
      <c r="J715" s="8">
        <v>0.62</v>
      </c>
      <c r="K715" s="8" t="str">
        <f t="shared" si="73"/>
        <v>Yes</v>
      </c>
      <c r="L715" s="9">
        <v>4</v>
      </c>
      <c r="M715" s="9">
        <v>4</v>
      </c>
      <c r="N715" s="9">
        <f t="shared" si="76"/>
        <v>3.9823529411764707</v>
      </c>
      <c r="O715" s="4">
        <v>5292</v>
      </c>
      <c r="P715" s="4">
        <f t="shared" si="74"/>
        <v>14.829095189600519</v>
      </c>
      <c r="Q715" s="18">
        <f t="shared" si="75"/>
        <v>11049696</v>
      </c>
      <c r="R715" s="18">
        <f>Table2[[#This Row],[actual_price]]-Table2[[#This Row],[discounted_price]]</f>
        <v>3462</v>
      </c>
      <c r="S715" s="15" t="str" cm="1">
        <f t="array" ref="S715">_xlfn.IFS(H715&lt;200,"&lt;₹200",H715&lt;=500,"₹200-₹500",H715&gt;500,"&gt;₹500")</f>
        <v>&gt;₹500</v>
      </c>
      <c r="T715" t="s">
        <v>9826</v>
      </c>
      <c r="U715" t="s">
        <v>9830</v>
      </c>
      <c r="V715" t="s">
        <v>13066</v>
      </c>
    </row>
    <row r="716" spans="1:22" x14ac:dyDescent="0.25">
      <c r="A716" t="s">
        <v>4169</v>
      </c>
      <c r="B716" t="s">
        <v>4170</v>
      </c>
      <c r="C716" t="s">
        <v>13075</v>
      </c>
      <c r="D716" t="s">
        <v>13111</v>
      </c>
      <c r="E716" t="s">
        <v>13112</v>
      </c>
      <c r="F716" t="s">
        <v>13112</v>
      </c>
      <c r="G716" t="str">
        <f t="shared" si="72"/>
        <v>SmartWatches</v>
      </c>
      <c r="H716" s="17">
        <v>2999</v>
      </c>
      <c r="I716" s="17">
        <v>5999</v>
      </c>
      <c r="J716" s="8">
        <v>0.5</v>
      </c>
      <c r="K716" s="8" t="str">
        <f t="shared" si="73"/>
        <v>Yes</v>
      </c>
      <c r="L716" s="9">
        <v>4.0999999999999996</v>
      </c>
      <c r="M716" s="9">
        <v>4</v>
      </c>
      <c r="N716" s="9">
        <f t="shared" si="76"/>
        <v>3.8450000000000002</v>
      </c>
      <c r="O716" s="4">
        <v>7148</v>
      </c>
      <c r="P716" s="4">
        <f t="shared" si="74"/>
        <v>14.819573167219227</v>
      </c>
      <c r="Q716" s="18">
        <f t="shared" si="75"/>
        <v>21436852</v>
      </c>
      <c r="R716" s="18">
        <f>Table2[[#This Row],[actual_price]]-Table2[[#This Row],[discounted_price]]</f>
        <v>3000</v>
      </c>
      <c r="S716" s="15" t="str" cm="1">
        <f t="array" ref="S716">_xlfn.IFS(H716&lt;200,"&lt;₹200",H716&lt;=500,"₹200-₹500",H716&gt;500,"&gt;₹500")</f>
        <v>&gt;₹500</v>
      </c>
      <c r="T716" t="s">
        <v>4171</v>
      </c>
      <c r="U716" t="s">
        <v>4175</v>
      </c>
      <c r="V716" t="s">
        <v>4176</v>
      </c>
    </row>
    <row r="717" spans="1:22" x14ac:dyDescent="0.25">
      <c r="A717" t="s">
        <v>5493</v>
      </c>
      <c r="B717" t="s">
        <v>5494</v>
      </c>
      <c r="C717" t="s">
        <v>13084</v>
      </c>
      <c r="D717" t="s">
        <v>13085</v>
      </c>
      <c r="E717" t="s">
        <v>13141</v>
      </c>
      <c r="F717" t="s">
        <v>13142</v>
      </c>
      <c r="G717" t="str">
        <f t="shared" si="72"/>
        <v>Mice</v>
      </c>
      <c r="H717" s="17">
        <v>139</v>
      </c>
      <c r="I717" s="17">
        <v>299</v>
      </c>
      <c r="J717" s="8">
        <v>0.54</v>
      </c>
      <c r="K717" s="8" t="str">
        <f t="shared" si="73"/>
        <v>Yes</v>
      </c>
      <c r="L717" s="9">
        <v>3.8</v>
      </c>
      <c r="M717" s="9">
        <v>4</v>
      </c>
      <c r="N717" s="9">
        <f t="shared" si="76"/>
        <v>4.2750000000000004</v>
      </c>
      <c r="O717" s="4">
        <v>3044</v>
      </c>
      <c r="P717" s="4">
        <f t="shared" si="74"/>
        <v>14.892335694542025</v>
      </c>
      <c r="Q717" s="18">
        <f t="shared" si="75"/>
        <v>423116</v>
      </c>
      <c r="R717" s="18">
        <f>Table2[[#This Row],[actual_price]]-Table2[[#This Row],[discounted_price]]</f>
        <v>160</v>
      </c>
      <c r="S717" s="15" t="str" cm="1">
        <f t="array" ref="S717">_xlfn.IFS(H717&lt;200,"&lt;₹200",H717&lt;=500,"₹200-₹500",H717&gt;500,"&gt;₹500")</f>
        <v>&lt;₹200</v>
      </c>
      <c r="T717" t="s">
        <v>5495</v>
      </c>
      <c r="U717" t="s">
        <v>5499</v>
      </c>
      <c r="V717" t="s">
        <v>5500</v>
      </c>
    </row>
    <row r="718" spans="1:22" x14ac:dyDescent="0.25">
      <c r="A718" t="s">
        <v>10549</v>
      </c>
      <c r="B718" t="s">
        <v>10550</v>
      </c>
      <c r="C718" t="s">
        <v>13156</v>
      </c>
      <c r="D718" t="s">
        <v>13247</v>
      </c>
      <c r="E718" t="s">
        <v>13254</v>
      </c>
      <c r="F718" t="s">
        <v>13255</v>
      </c>
      <c r="G718" t="str">
        <f t="shared" si="72"/>
        <v>Irons,Steamers&amp;Accessories</v>
      </c>
      <c r="H718" s="17">
        <v>1199</v>
      </c>
      <c r="I718" s="17">
        <v>1690</v>
      </c>
      <c r="J718" s="8">
        <v>0.28999999999999998</v>
      </c>
      <c r="K718" s="8" t="str">
        <f t="shared" si="73"/>
        <v>No</v>
      </c>
      <c r="L718" s="9">
        <v>4.2</v>
      </c>
      <c r="M718" s="9">
        <v>4</v>
      </c>
      <c r="N718" s="9">
        <f t="shared" si="76"/>
        <v>4.0424999999999986</v>
      </c>
      <c r="O718" s="4">
        <v>4580</v>
      </c>
      <c r="P718" s="4">
        <f t="shared" si="74"/>
        <v>14.799431979504813</v>
      </c>
      <c r="Q718" s="18">
        <f t="shared" si="75"/>
        <v>5491420</v>
      </c>
      <c r="R718" s="18">
        <f>Table2[[#This Row],[actual_price]]-Table2[[#This Row],[discounted_price]]</f>
        <v>491</v>
      </c>
      <c r="S718" s="15" t="str" cm="1">
        <f t="array" ref="S718">_xlfn.IFS(H718&lt;200,"&lt;₹200",H718&lt;=500,"₹200-₹500",H718&gt;500,"&gt;₹500")</f>
        <v>&gt;₹500</v>
      </c>
      <c r="T718" t="s">
        <v>10551</v>
      </c>
      <c r="U718" t="s">
        <v>10555</v>
      </c>
      <c r="V718" t="s">
        <v>10556</v>
      </c>
    </row>
    <row r="719" spans="1:22" x14ac:dyDescent="0.25">
      <c r="A719" t="s">
        <v>9610</v>
      </c>
      <c r="B719" t="s">
        <v>9611</v>
      </c>
      <c r="C719" t="s">
        <v>13156</v>
      </c>
      <c r="D719" t="s">
        <v>13247</v>
      </c>
      <c r="E719" t="s">
        <v>13283</v>
      </c>
      <c r="F719" t="s">
        <v>13286</v>
      </c>
      <c r="G719" t="str">
        <f t="shared" si="72"/>
        <v>DripCoffeeMachines</v>
      </c>
      <c r="H719" s="17">
        <v>292</v>
      </c>
      <c r="I719" s="17">
        <v>499</v>
      </c>
      <c r="J719" s="8">
        <v>0.41</v>
      </c>
      <c r="K719" s="8" t="str">
        <f t="shared" si="73"/>
        <v>No</v>
      </c>
      <c r="L719" s="9">
        <v>4.0999999999999996</v>
      </c>
      <c r="M719" s="9">
        <v>4</v>
      </c>
      <c r="N719" s="9">
        <f t="shared" si="76"/>
        <v>4.08</v>
      </c>
      <c r="O719" s="4">
        <v>4238</v>
      </c>
      <c r="P719" s="4">
        <f t="shared" si="74"/>
        <v>14.799234739598342</v>
      </c>
      <c r="Q719" s="18">
        <f t="shared" si="75"/>
        <v>1237496</v>
      </c>
      <c r="R719" s="18">
        <f>Table2[[#This Row],[actual_price]]-Table2[[#This Row],[discounted_price]]</f>
        <v>207</v>
      </c>
      <c r="S719" s="15" t="str" cm="1">
        <f t="array" ref="S719">_xlfn.IFS(H719&lt;200,"&lt;₹200",H719&lt;=500,"₹200-₹500",H719&gt;500,"&gt;₹500")</f>
        <v>₹200-₹500</v>
      </c>
      <c r="T719" t="s">
        <v>9613</v>
      </c>
      <c r="U719" t="s">
        <v>9617</v>
      </c>
      <c r="V719" t="s">
        <v>9618</v>
      </c>
    </row>
    <row r="720" spans="1:22" x14ac:dyDescent="0.25">
      <c r="A720" t="s">
        <v>8884</v>
      </c>
      <c r="B720" t="s">
        <v>8885</v>
      </c>
      <c r="C720" t="s">
        <v>13156</v>
      </c>
      <c r="D720" t="s">
        <v>13268</v>
      </c>
      <c r="E720" t="s">
        <v>13269</v>
      </c>
      <c r="F720" t="s">
        <v>13270</v>
      </c>
      <c r="G720" t="str">
        <f t="shared" si="72"/>
        <v>LaundryBaskets</v>
      </c>
      <c r="H720" s="17">
        <v>351</v>
      </c>
      <c r="I720" s="17">
        <v>999</v>
      </c>
      <c r="J720" s="8">
        <v>0.65</v>
      </c>
      <c r="K720" s="8" t="str">
        <f t="shared" si="73"/>
        <v>Yes</v>
      </c>
      <c r="L720" s="9">
        <v>4</v>
      </c>
      <c r="M720" s="9">
        <v>4</v>
      </c>
      <c r="N720" s="9">
        <f t="shared" si="76"/>
        <v>3.9666666666666663</v>
      </c>
      <c r="O720" s="4">
        <v>5380</v>
      </c>
      <c r="P720" s="4">
        <f t="shared" si="74"/>
        <v>14.799089868451091</v>
      </c>
      <c r="Q720" s="18">
        <f t="shared" si="75"/>
        <v>1888380</v>
      </c>
      <c r="R720" s="18">
        <f>Table2[[#This Row],[actual_price]]-Table2[[#This Row],[discounted_price]]</f>
        <v>648</v>
      </c>
      <c r="S720" s="15" t="str" cm="1">
        <f t="array" ref="S720">_xlfn.IFS(H720&lt;200,"&lt;₹200",H720&lt;=500,"₹200-₹500",H720&gt;500,"&gt;₹500")</f>
        <v>₹200-₹500</v>
      </c>
      <c r="T720" t="s">
        <v>8887</v>
      </c>
      <c r="U720" t="s">
        <v>8891</v>
      </c>
      <c r="V720" t="s">
        <v>8892</v>
      </c>
    </row>
    <row r="721" spans="1:22" x14ac:dyDescent="0.25">
      <c r="A721" t="s">
        <v>10204</v>
      </c>
      <c r="B721" t="s">
        <v>10205</v>
      </c>
      <c r="C721" t="s">
        <v>13156</v>
      </c>
      <c r="D721" t="s">
        <v>13247</v>
      </c>
      <c r="E721" t="s">
        <v>13248</v>
      </c>
      <c r="F721" t="s">
        <v>13262</v>
      </c>
      <c r="G721" t="str">
        <f t="shared" si="72"/>
        <v>MixerGrinders</v>
      </c>
      <c r="H721" s="17">
        <v>3249</v>
      </c>
      <c r="I721" s="17">
        <v>6375</v>
      </c>
      <c r="J721" s="8">
        <v>0.49</v>
      </c>
      <c r="K721" s="8" t="str">
        <f t="shared" si="73"/>
        <v>No</v>
      </c>
      <c r="L721" s="9">
        <v>4</v>
      </c>
      <c r="M721" s="9">
        <v>4</v>
      </c>
      <c r="N721" s="9">
        <f t="shared" si="76"/>
        <v>3.9909090909090907</v>
      </c>
      <c r="O721" s="4">
        <v>4978</v>
      </c>
      <c r="P721" s="4">
        <f t="shared" si="74"/>
        <v>14.754958122135696</v>
      </c>
      <c r="Q721" s="18">
        <f t="shared" si="75"/>
        <v>16173522</v>
      </c>
      <c r="R721" s="18">
        <f>Table2[[#This Row],[actual_price]]-Table2[[#This Row],[discounted_price]]</f>
        <v>3126</v>
      </c>
      <c r="S721" s="15" t="str" cm="1">
        <f t="array" ref="S721">_xlfn.IFS(H721&lt;200,"&lt;₹200",H721&lt;=500,"₹200-₹500",H721&gt;500,"&gt;₹500")</f>
        <v>&gt;₹500</v>
      </c>
      <c r="T721" t="s">
        <v>10206</v>
      </c>
      <c r="U721" t="s">
        <v>10210</v>
      </c>
      <c r="V721" t="s">
        <v>10211</v>
      </c>
    </row>
    <row r="722" spans="1:22" x14ac:dyDescent="0.25">
      <c r="A722" t="s">
        <v>985</v>
      </c>
      <c r="B722" t="s">
        <v>986</v>
      </c>
      <c r="C722" t="s">
        <v>13075</v>
      </c>
      <c r="D722" t="s">
        <v>13091</v>
      </c>
      <c r="E722" t="s">
        <v>13093</v>
      </c>
      <c r="F722" t="s">
        <v>13094</v>
      </c>
      <c r="G722" t="str">
        <f t="shared" si="72"/>
        <v>SmartTelevisions</v>
      </c>
      <c r="H722" s="17">
        <v>37999</v>
      </c>
      <c r="I722" s="17">
        <v>65000</v>
      </c>
      <c r="J722" s="8">
        <v>0.42</v>
      </c>
      <c r="K722" s="8" t="str">
        <f t="shared" si="73"/>
        <v>No</v>
      </c>
      <c r="L722" s="9">
        <v>4.3</v>
      </c>
      <c r="M722" s="9">
        <v>4</v>
      </c>
      <c r="N722" s="9">
        <f t="shared" si="76"/>
        <v>4.1479999999999997</v>
      </c>
      <c r="O722" s="4">
        <v>3587</v>
      </c>
      <c r="P722" s="4">
        <f t="shared" si="74"/>
        <v>14.745527897775281</v>
      </c>
      <c r="Q722" s="18">
        <f t="shared" si="75"/>
        <v>136302413</v>
      </c>
      <c r="R722" s="18">
        <f>Table2[[#This Row],[actual_price]]-Table2[[#This Row],[discounted_price]]</f>
        <v>27001</v>
      </c>
      <c r="S722" s="15" t="str" cm="1">
        <f t="array" ref="S722">_xlfn.IFS(H722&lt;200,"&lt;₹200",H722&lt;=500,"₹200-₹500",H722&gt;500,"&gt;₹500")</f>
        <v>&gt;₹500</v>
      </c>
      <c r="T722" t="s">
        <v>987</v>
      </c>
      <c r="U722" t="s">
        <v>991</v>
      </c>
      <c r="V722" t="s">
        <v>992</v>
      </c>
    </row>
    <row r="723" spans="1:22" x14ac:dyDescent="0.25">
      <c r="A723" t="s">
        <v>12482</v>
      </c>
      <c r="B723" t="s">
        <v>12483</v>
      </c>
      <c r="C723" t="s">
        <v>13156</v>
      </c>
      <c r="D723" t="s">
        <v>13247</v>
      </c>
      <c r="E723" t="s">
        <v>13248</v>
      </c>
      <c r="F723" t="s">
        <v>13256</v>
      </c>
      <c r="G723" t="str">
        <f t="shared" si="72"/>
        <v>DigitalKitchenScales</v>
      </c>
      <c r="H723" s="17">
        <v>379</v>
      </c>
      <c r="I723" s="17">
        <v>389</v>
      </c>
      <c r="J723" s="8">
        <v>0.03</v>
      </c>
      <c r="K723" s="8" t="str">
        <f t="shared" si="73"/>
        <v>No</v>
      </c>
      <c r="L723" s="9">
        <v>4.2</v>
      </c>
      <c r="M723" s="9">
        <v>4</v>
      </c>
      <c r="N723" s="9">
        <f>AVERAGEIF(F723:F2073,F723,L723:L2073)</f>
        <v>4.125</v>
      </c>
      <c r="O723" s="4">
        <v>3739</v>
      </c>
      <c r="P723" s="4">
        <f t="shared" si="74"/>
        <v>14.738095359076981</v>
      </c>
      <c r="Q723" s="18">
        <f t="shared" si="75"/>
        <v>1417081</v>
      </c>
      <c r="R723" s="18">
        <f>Table2[[#This Row],[actual_price]]-Table2[[#This Row],[discounted_price]]</f>
        <v>10</v>
      </c>
      <c r="S723" s="15" t="str" cm="1">
        <f t="array" ref="S723">_xlfn.IFS(H723&lt;200,"&lt;₹200",H723&lt;=500,"₹200-₹500",H723&gt;500,"&gt;₹500")</f>
        <v>₹200-₹500</v>
      </c>
      <c r="T723" t="s">
        <v>12484</v>
      </c>
      <c r="U723" t="s">
        <v>12488</v>
      </c>
      <c r="V723" t="s">
        <v>12489</v>
      </c>
    </row>
    <row r="724" spans="1:22" x14ac:dyDescent="0.25">
      <c r="A724" t="s">
        <v>2256</v>
      </c>
      <c r="B724" t="s">
        <v>2257</v>
      </c>
      <c r="C724" t="s">
        <v>13075</v>
      </c>
      <c r="D724" t="s">
        <v>13091</v>
      </c>
      <c r="E724" t="s">
        <v>13093</v>
      </c>
      <c r="F724" t="s">
        <v>13094</v>
      </c>
      <c r="G724" t="str">
        <f t="shared" si="72"/>
        <v>SmartTelevisions</v>
      </c>
      <c r="H724" s="17">
        <v>54990</v>
      </c>
      <c r="I724" s="17">
        <v>85000</v>
      </c>
      <c r="J724" s="8">
        <v>0.35</v>
      </c>
      <c r="K724" s="8" t="str">
        <f t="shared" si="73"/>
        <v>No</v>
      </c>
      <c r="L724" s="9">
        <v>4.3</v>
      </c>
      <c r="M724" s="9">
        <v>4</v>
      </c>
      <c r="N724" s="9">
        <f t="shared" ref="N724:N734" si="77">AVERAGEIF(F724:F2073,F724,L724:L2073)</f>
        <v>4.1416666666666666</v>
      </c>
      <c r="O724" s="4">
        <v>3587</v>
      </c>
      <c r="P724" s="4">
        <f t="shared" si="74"/>
        <v>14.723013832357593</v>
      </c>
      <c r="Q724" s="18">
        <f t="shared" si="75"/>
        <v>197249130</v>
      </c>
      <c r="R724" s="18">
        <f>Table2[[#This Row],[actual_price]]-Table2[[#This Row],[discounted_price]]</f>
        <v>30010</v>
      </c>
      <c r="S724" s="15" t="str" cm="1">
        <f t="array" ref="S724">_xlfn.IFS(H724&lt;200,"&lt;₹200",H724&lt;=500,"₹200-₹500",H724&gt;500,"&gt;₹500")</f>
        <v>&gt;₹500</v>
      </c>
      <c r="T724" t="s">
        <v>987</v>
      </c>
      <c r="U724" t="s">
        <v>991</v>
      </c>
      <c r="V724" t="s">
        <v>992</v>
      </c>
    </row>
    <row r="725" spans="1:22" x14ac:dyDescent="0.25">
      <c r="A725" t="s">
        <v>6178</v>
      </c>
      <c r="B725" t="s">
        <v>6179</v>
      </c>
      <c r="C725" t="s">
        <v>13084</v>
      </c>
      <c r="D725" t="s">
        <v>13085</v>
      </c>
      <c r="E725" t="s">
        <v>13195</v>
      </c>
      <c r="F725" t="s">
        <v>13195</v>
      </c>
      <c r="G725" t="str">
        <f t="shared" si="72"/>
        <v>USBHubs</v>
      </c>
      <c r="H725" s="17">
        <v>570</v>
      </c>
      <c r="I725" s="17">
        <v>999</v>
      </c>
      <c r="J725" s="8">
        <v>0.43</v>
      </c>
      <c r="K725" s="8" t="str">
        <f t="shared" si="73"/>
        <v>No</v>
      </c>
      <c r="L725" s="9">
        <v>4.2</v>
      </c>
      <c r="M725" s="9">
        <v>4</v>
      </c>
      <c r="N725" s="9">
        <f t="shared" si="77"/>
        <v>4.2</v>
      </c>
      <c r="O725" s="4">
        <v>3201</v>
      </c>
      <c r="P725" s="4">
        <f t="shared" si="74"/>
        <v>14.722769575849782</v>
      </c>
      <c r="Q725" s="18">
        <f t="shared" si="75"/>
        <v>1824570</v>
      </c>
      <c r="R725" s="18">
        <f>Table2[[#This Row],[actual_price]]-Table2[[#This Row],[discounted_price]]</f>
        <v>429</v>
      </c>
      <c r="S725" s="15" t="str" cm="1">
        <f t="array" ref="S725">_xlfn.IFS(H725&lt;200,"&lt;₹200",H725&lt;=500,"₹200-₹500",H725&gt;500,"&gt;₹500")</f>
        <v>&gt;₹500</v>
      </c>
      <c r="T725" t="s">
        <v>6180</v>
      </c>
      <c r="U725" t="s">
        <v>6184</v>
      </c>
      <c r="V725" t="s">
        <v>13053</v>
      </c>
    </row>
    <row r="726" spans="1:22" x14ac:dyDescent="0.25">
      <c r="A726" t="s">
        <v>1237</v>
      </c>
      <c r="B726" t="s">
        <v>1238</v>
      </c>
      <c r="C726" t="s">
        <v>13075</v>
      </c>
      <c r="D726" t="s">
        <v>13091</v>
      </c>
      <c r="E726" t="s">
        <v>13092</v>
      </c>
      <c r="F726" t="s">
        <v>13087</v>
      </c>
      <c r="G726" t="str">
        <f t="shared" si="72"/>
        <v>Cables</v>
      </c>
      <c r="H726" s="17">
        <v>999</v>
      </c>
      <c r="I726" s="17">
        <v>2399</v>
      </c>
      <c r="J726" s="8">
        <v>0.57999999999999996</v>
      </c>
      <c r="K726" s="8" t="str">
        <f t="shared" si="73"/>
        <v>Yes</v>
      </c>
      <c r="L726" s="9">
        <v>4.5999999999999996</v>
      </c>
      <c r="M726" s="9">
        <v>5</v>
      </c>
      <c r="N726" s="9">
        <f t="shared" si="77"/>
        <v>4.1273684210526316</v>
      </c>
      <c r="O726" s="4">
        <v>3664</v>
      </c>
      <c r="P726" s="4">
        <f t="shared" si="74"/>
        <v>14.710246391125677</v>
      </c>
      <c r="Q726" s="18">
        <f t="shared" si="75"/>
        <v>3660336</v>
      </c>
      <c r="R726" s="18">
        <f>Table2[[#This Row],[actual_price]]-Table2[[#This Row],[discounted_price]]</f>
        <v>1400</v>
      </c>
      <c r="S726" s="15" t="str" cm="1">
        <f t="array" ref="S726">_xlfn.IFS(H726&lt;200,"&lt;₹200",H726&lt;=500,"₹200-₹500",H726&gt;500,"&gt;₹500")</f>
        <v>&gt;₹500</v>
      </c>
      <c r="T726" t="s">
        <v>1239</v>
      </c>
      <c r="U726" t="s">
        <v>1243</v>
      </c>
      <c r="V726" t="s">
        <v>1244</v>
      </c>
    </row>
    <row r="727" spans="1:22" x14ac:dyDescent="0.25">
      <c r="A727" t="s">
        <v>7701</v>
      </c>
      <c r="B727" t="s">
        <v>7702</v>
      </c>
      <c r="C727" t="s">
        <v>13084</v>
      </c>
      <c r="D727" t="s">
        <v>13168</v>
      </c>
      <c r="E727" t="s">
        <v>13222</v>
      </c>
      <c r="F727" t="s">
        <v>13227</v>
      </c>
      <c r="G727" t="str">
        <f t="shared" si="72"/>
        <v>InkjetPrinters</v>
      </c>
      <c r="H727" s="17">
        <v>3498</v>
      </c>
      <c r="I727" s="17">
        <v>3875</v>
      </c>
      <c r="J727" s="8">
        <v>0.1</v>
      </c>
      <c r="K727" s="8" t="str">
        <f t="shared" si="73"/>
        <v>No</v>
      </c>
      <c r="L727" s="9">
        <v>3.4</v>
      </c>
      <c r="M727" s="9">
        <v>3</v>
      </c>
      <c r="N727" s="9">
        <f t="shared" si="77"/>
        <v>3.5999999999999996</v>
      </c>
      <c r="O727" s="4">
        <v>12185</v>
      </c>
      <c r="P727" s="4">
        <f t="shared" si="74"/>
        <v>14.709100225638421</v>
      </c>
      <c r="Q727" s="18">
        <f t="shared" si="75"/>
        <v>42623130</v>
      </c>
      <c r="R727" s="18">
        <f>Table2[[#This Row],[actual_price]]-Table2[[#This Row],[discounted_price]]</f>
        <v>377</v>
      </c>
      <c r="S727" s="15" t="str" cm="1">
        <f t="array" ref="S727">_xlfn.IFS(H727&lt;200,"&lt;₹200",H727&lt;=500,"₹200-₹500",H727&gt;500,"&gt;₹500")</f>
        <v>&gt;₹500</v>
      </c>
      <c r="T727" t="s">
        <v>7704</v>
      </c>
      <c r="U727" t="s">
        <v>7708</v>
      </c>
      <c r="V727" t="s">
        <v>7709</v>
      </c>
    </row>
    <row r="728" spans="1:22" x14ac:dyDescent="0.25">
      <c r="A728" t="s">
        <v>8091</v>
      </c>
      <c r="B728" t="s">
        <v>8092</v>
      </c>
      <c r="C728" t="s">
        <v>13084</v>
      </c>
      <c r="D728" t="s">
        <v>13168</v>
      </c>
      <c r="E728" t="s">
        <v>13222</v>
      </c>
      <c r="F728" t="s">
        <v>13222</v>
      </c>
      <c r="G728" t="str">
        <f t="shared" si="72"/>
        <v>Printers</v>
      </c>
      <c r="H728" s="17">
        <v>5299</v>
      </c>
      <c r="I728" s="17">
        <v>6355</v>
      </c>
      <c r="J728" s="8">
        <v>0.17</v>
      </c>
      <c r="K728" s="8" t="str">
        <f t="shared" si="73"/>
        <v>No</v>
      </c>
      <c r="L728" s="9">
        <v>3.9</v>
      </c>
      <c r="M728" s="9">
        <v>4</v>
      </c>
      <c r="N728" s="9">
        <f t="shared" si="77"/>
        <v>3.75</v>
      </c>
      <c r="O728" s="4">
        <v>8280</v>
      </c>
      <c r="P728" s="4">
        <f t="shared" si="74"/>
        <v>14.692810442408202</v>
      </c>
      <c r="Q728" s="18">
        <f t="shared" si="75"/>
        <v>43875720</v>
      </c>
      <c r="R728" s="18">
        <f>Table2[[#This Row],[actual_price]]-Table2[[#This Row],[discounted_price]]</f>
        <v>1056</v>
      </c>
      <c r="S728" s="15" t="str" cm="1">
        <f t="array" ref="S728">_xlfn.IFS(H728&lt;200,"&lt;₹200",H728&lt;=500,"₹200-₹500",H728&gt;500,"&gt;₹500")</f>
        <v>&gt;₹500</v>
      </c>
      <c r="T728" t="s">
        <v>8093</v>
      </c>
      <c r="U728" t="s">
        <v>8097</v>
      </c>
      <c r="V728" t="s">
        <v>8098</v>
      </c>
    </row>
    <row r="729" spans="1:22" x14ac:dyDescent="0.25">
      <c r="A729" t="s">
        <v>2876</v>
      </c>
      <c r="B729" t="s">
        <v>2877</v>
      </c>
      <c r="C729" t="s">
        <v>13075</v>
      </c>
      <c r="D729" t="s">
        <v>13091</v>
      </c>
      <c r="E729" t="s">
        <v>13093</v>
      </c>
      <c r="F729" t="s">
        <v>13094</v>
      </c>
      <c r="G729" t="str">
        <f t="shared" si="72"/>
        <v>SmartTelevisions</v>
      </c>
      <c r="H729" s="17">
        <v>24499</v>
      </c>
      <c r="I729" s="17">
        <v>50000</v>
      </c>
      <c r="J729" s="8">
        <v>0.51</v>
      </c>
      <c r="K729" s="8" t="str">
        <f t="shared" si="73"/>
        <v>Yes</v>
      </c>
      <c r="L729" s="9">
        <v>3.9</v>
      </c>
      <c r="M729" s="9">
        <v>4</v>
      </c>
      <c r="N729" s="9">
        <f t="shared" si="77"/>
        <v>4.1347826086956516</v>
      </c>
      <c r="O729" s="4">
        <v>3518</v>
      </c>
      <c r="P729" s="4">
        <f t="shared" si="74"/>
        <v>14.663672707653333</v>
      </c>
      <c r="Q729" s="18">
        <f t="shared" si="75"/>
        <v>86187482</v>
      </c>
      <c r="R729" s="18">
        <f>Table2[[#This Row],[actual_price]]-Table2[[#This Row],[discounted_price]]</f>
        <v>25501</v>
      </c>
      <c r="S729" s="15" t="str" cm="1">
        <f t="array" ref="S729">_xlfn.IFS(H729&lt;200,"&lt;₹200",H729&lt;=500,"₹200-₹500",H729&gt;500,"&gt;₹500")</f>
        <v>&gt;₹500</v>
      </c>
      <c r="T729" t="s">
        <v>2878</v>
      </c>
      <c r="U729" t="s">
        <v>2882</v>
      </c>
      <c r="V729" t="s">
        <v>2883</v>
      </c>
    </row>
    <row r="730" spans="1:22" x14ac:dyDescent="0.25">
      <c r="A730" t="s">
        <v>7305</v>
      </c>
      <c r="B730" t="s">
        <v>7306</v>
      </c>
      <c r="C730" t="s">
        <v>13084</v>
      </c>
      <c r="D730" t="s">
        <v>13085</v>
      </c>
      <c r="E730" t="s">
        <v>13141</v>
      </c>
      <c r="F730" t="s">
        <v>13171</v>
      </c>
      <c r="G730" t="str">
        <f t="shared" si="72"/>
        <v>Keyboard&amp;MiceAccessories</v>
      </c>
      <c r="H730" s="17">
        <v>299</v>
      </c>
      <c r="I730" s="17">
        <v>990</v>
      </c>
      <c r="J730" s="8">
        <v>0.7</v>
      </c>
      <c r="K730" s="8" t="str">
        <f t="shared" si="73"/>
        <v>Yes</v>
      </c>
      <c r="L730" s="9">
        <v>4.5</v>
      </c>
      <c r="M730" s="9">
        <v>5</v>
      </c>
      <c r="N730" s="9">
        <f t="shared" si="77"/>
        <v>4.3250000000000002</v>
      </c>
      <c r="O730" s="4">
        <v>2453</v>
      </c>
      <c r="P730" s="4">
        <f t="shared" si="74"/>
        <v>14.661207465041011</v>
      </c>
      <c r="Q730" s="18">
        <f t="shared" si="75"/>
        <v>733447</v>
      </c>
      <c r="R730" s="18">
        <f>Table2[[#This Row],[actual_price]]-Table2[[#This Row],[discounted_price]]</f>
        <v>691</v>
      </c>
      <c r="S730" s="15" t="str" cm="1">
        <f t="array" ref="S730">_xlfn.IFS(H730&lt;200,"&lt;₹200",H730&lt;=500,"₹200-₹500",H730&gt;500,"&gt;₹500")</f>
        <v>₹200-₹500</v>
      </c>
      <c r="T730" t="s">
        <v>7307</v>
      </c>
      <c r="U730" t="s">
        <v>7311</v>
      </c>
      <c r="V730" t="s">
        <v>7312</v>
      </c>
    </row>
    <row r="731" spans="1:22" x14ac:dyDescent="0.25">
      <c r="A731" t="s">
        <v>506</v>
      </c>
      <c r="B731" t="s">
        <v>507</v>
      </c>
      <c r="C731" t="s">
        <v>13075</v>
      </c>
      <c r="D731" t="s">
        <v>13091</v>
      </c>
      <c r="E731" t="s">
        <v>13093</v>
      </c>
      <c r="F731" t="s">
        <v>13096</v>
      </c>
      <c r="G731" t="str">
        <f t="shared" si="72"/>
        <v>StandardTelevisions</v>
      </c>
      <c r="H731" s="17">
        <v>6999</v>
      </c>
      <c r="I731" s="17">
        <v>12999</v>
      </c>
      <c r="J731" s="8">
        <v>0.46</v>
      </c>
      <c r="K731" s="8" t="str">
        <f t="shared" si="73"/>
        <v>No</v>
      </c>
      <c r="L731" s="9">
        <v>4.2</v>
      </c>
      <c r="M731" s="9">
        <v>4</v>
      </c>
      <c r="N731" s="9">
        <f t="shared" si="77"/>
        <v>4.0666666666666664</v>
      </c>
      <c r="O731" s="4">
        <v>4003</v>
      </c>
      <c r="P731" s="4">
        <f t="shared" si="74"/>
        <v>14.650142546482941</v>
      </c>
      <c r="Q731" s="18">
        <f t="shared" si="75"/>
        <v>28016997</v>
      </c>
      <c r="R731" s="18">
        <f>Table2[[#This Row],[actual_price]]-Table2[[#This Row],[discounted_price]]</f>
        <v>6000</v>
      </c>
      <c r="S731" s="15" t="str" cm="1">
        <f t="array" ref="S731">_xlfn.IFS(H731&lt;200,"&lt;₹200",H731&lt;=500,"₹200-₹500",H731&gt;500,"&gt;₹500")</f>
        <v>&gt;₹500</v>
      </c>
      <c r="T731" t="s">
        <v>509</v>
      </c>
      <c r="U731" t="s">
        <v>513</v>
      </c>
      <c r="V731" t="s">
        <v>13028</v>
      </c>
    </row>
    <row r="732" spans="1:22" x14ac:dyDescent="0.25">
      <c r="A732" t="s">
        <v>1433</v>
      </c>
      <c r="B732" t="s">
        <v>1434</v>
      </c>
      <c r="C732" t="s">
        <v>13075</v>
      </c>
      <c r="D732" t="s">
        <v>13091</v>
      </c>
      <c r="E732" t="s">
        <v>13092</v>
      </c>
      <c r="F732" t="s">
        <v>13087</v>
      </c>
      <c r="G732" t="str">
        <f t="shared" si="72"/>
        <v>Cables</v>
      </c>
      <c r="H732" s="17">
        <v>1089</v>
      </c>
      <c r="I732" s="17">
        <v>1600</v>
      </c>
      <c r="J732" s="8">
        <v>0.32</v>
      </c>
      <c r="K732" s="8" t="str">
        <f t="shared" si="73"/>
        <v>No</v>
      </c>
      <c r="L732" s="9">
        <v>4</v>
      </c>
      <c r="M732" s="9">
        <v>4</v>
      </c>
      <c r="N732" s="9">
        <f t="shared" si="77"/>
        <v>4.122340425531914</v>
      </c>
      <c r="O732" s="4">
        <v>3565</v>
      </c>
      <c r="P732" s="4">
        <f t="shared" si="74"/>
        <v>14.643300731917471</v>
      </c>
      <c r="Q732" s="18">
        <f t="shared" si="75"/>
        <v>3882285</v>
      </c>
      <c r="R732" s="18">
        <f>Table2[[#This Row],[actual_price]]-Table2[[#This Row],[discounted_price]]</f>
        <v>511</v>
      </c>
      <c r="S732" s="15" t="str" cm="1">
        <f t="array" ref="S732">_xlfn.IFS(H732&lt;200,"&lt;₹200",H732&lt;=500,"₹200-₹500",H732&gt;500,"&gt;₹500")</f>
        <v>&gt;₹500</v>
      </c>
      <c r="T732" t="s">
        <v>1435</v>
      </c>
      <c r="U732" t="s">
        <v>1439</v>
      </c>
      <c r="V732" t="s">
        <v>1440</v>
      </c>
    </row>
    <row r="733" spans="1:22" x14ac:dyDescent="0.25">
      <c r="A733" t="s">
        <v>9942</v>
      </c>
      <c r="B733" t="s">
        <v>9943</v>
      </c>
      <c r="C733" t="s">
        <v>13156</v>
      </c>
      <c r="D733" t="s">
        <v>13247</v>
      </c>
      <c r="E733" t="s">
        <v>13254</v>
      </c>
      <c r="F733" t="s">
        <v>13272</v>
      </c>
      <c r="G733" t="str">
        <f t="shared" si="72"/>
        <v>Vacuums&amp;FloorCare</v>
      </c>
      <c r="H733" s="17">
        <v>5499</v>
      </c>
      <c r="I733" s="17">
        <v>9999</v>
      </c>
      <c r="J733" s="8">
        <v>0.45</v>
      </c>
      <c r="K733" s="8" t="str">
        <f t="shared" si="73"/>
        <v>No</v>
      </c>
      <c r="L733" s="9">
        <v>3.8</v>
      </c>
      <c r="M733" s="9">
        <v>4</v>
      </c>
      <c r="N733" s="9">
        <f t="shared" si="77"/>
        <v>4.023076923076923</v>
      </c>
      <c r="O733" s="4">
        <v>4353</v>
      </c>
      <c r="P733" s="4">
        <f t="shared" si="74"/>
        <v>14.639528047082727</v>
      </c>
      <c r="Q733" s="18">
        <f t="shared" si="75"/>
        <v>23937147</v>
      </c>
      <c r="R733" s="18">
        <f>Table2[[#This Row],[actual_price]]-Table2[[#This Row],[discounted_price]]</f>
        <v>4500</v>
      </c>
      <c r="S733" s="15" t="str" cm="1">
        <f t="array" ref="S733">_xlfn.IFS(H733&lt;200,"&lt;₹200",H733&lt;=500,"₹200-₹500",H733&gt;500,"&gt;₹500")</f>
        <v>&gt;₹500</v>
      </c>
      <c r="T733" t="s">
        <v>9945</v>
      </c>
      <c r="U733" t="s">
        <v>9949</v>
      </c>
      <c r="V733" t="s">
        <v>9950</v>
      </c>
    </row>
    <row r="734" spans="1:22" x14ac:dyDescent="0.25">
      <c r="A734" t="s">
        <v>10305</v>
      </c>
      <c r="B734" t="s">
        <v>10306</v>
      </c>
      <c r="C734" t="s">
        <v>13156</v>
      </c>
      <c r="D734" t="s">
        <v>13247</v>
      </c>
      <c r="E734" t="s">
        <v>13248</v>
      </c>
      <c r="F734" t="s">
        <v>13262</v>
      </c>
      <c r="G734" t="str">
        <f t="shared" si="72"/>
        <v>MixerGrinders</v>
      </c>
      <c r="H734" s="17">
        <v>3249</v>
      </c>
      <c r="I734" s="17">
        <v>7795</v>
      </c>
      <c r="J734" s="8">
        <v>0.57999999999999996</v>
      </c>
      <c r="K734" s="8" t="str">
        <f t="shared" si="73"/>
        <v>Yes</v>
      </c>
      <c r="L734" s="9">
        <v>4.2</v>
      </c>
      <c r="M734" s="9">
        <v>4</v>
      </c>
      <c r="N734" s="9">
        <f t="shared" si="77"/>
        <v>3.9899999999999998</v>
      </c>
      <c r="O734" s="4">
        <v>4664</v>
      </c>
      <c r="P734" s="4">
        <f t="shared" si="74"/>
        <v>14.638718075849249</v>
      </c>
      <c r="Q734" s="18">
        <f t="shared" si="75"/>
        <v>15153336</v>
      </c>
      <c r="R734" s="18">
        <f>Table2[[#This Row],[actual_price]]-Table2[[#This Row],[discounted_price]]</f>
        <v>4546</v>
      </c>
      <c r="S734" s="15" t="str" cm="1">
        <f t="array" ref="S734">_xlfn.IFS(H734&lt;200,"&lt;₹200",H734&lt;=500,"₹200-₹500",H734&gt;500,"&gt;₹500")</f>
        <v>&gt;₹500</v>
      </c>
      <c r="T734" t="s">
        <v>10307</v>
      </c>
      <c r="U734" t="s">
        <v>10311</v>
      </c>
      <c r="V734" t="s">
        <v>10312</v>
      </c>
    </row>
    <row r="735" spans="1:22" x14ac:dyDescent="0.25">
      <c r="A735" t="s">
        <v>12080</v>
      </c>
      <c r="B735" t="s">
        <v>12081</v>
      </c>
      <c r="C735" t="s">
        <v>13156</v>
      </c>
      <c r="D735" t="s">
        <v>13247</v>
      </c>
      <c r="E735" t="s">
        <v>13254</v>
      </c>
      <c r="F735" t="s">
        <v>13255</v>
      </c>
      <c r="G735" t="str">
        <f t="shared" si="72"/>
        <v>Irons,Steamers&amp;Accessories</v>
      </c>
      <c r="H735" s="17">
        <v>849</v>
      </c>
      <c r="I735" s="17">
        <v>1190</v>
      </c>
      <c r="J735" s="8">
        <v>0.28999999999999998</v>
      </c>
      <c r="K735" s="8" t="str">
        <f t="shared" si="73"/>
        <v>No</v>
      </c>
      <c r="L735" s="9">
        <v>4.2</v>
      </c>
      <c r="M735" s="9">
        <v>4</v>
      </c>
      <c r="N735" s="9">
        <f>AVERAGEIF(F735:F2085,F735,L735:L2085)</f>
        <v>4.0384615384615374</v>
      </c>
      <c r="O735" s="4">
        <v>4184</v>
      </c>
      <c r="P735" s="4">
        <f t="shared" si="74"/>
        <v>14.626077828637468</v>
      </c>
      <c r="Q735" s="18">
        <f t="shared" si="75"/>
        <v>3552216</v>
      </c>
      <c r="R735" s="18">
        <f>Table2[[#This Row],[actual_price]]-Table2[[#This Row],[discounted_price]]</f>
        <v>341</v>
      </c>
      <c r="S735" s="15" t="str" cm="1">
        <f t="array" ref="S735">_xlfn.IFS(H735&lt;200,"&lt;₹200",H735&lt;=500,"₹200-₹500",H735&gt;500,"&gt;₹500")</f>
        <v>&gt;₹500</v>
      </c>
      <c r="T735" t="s">
        <v>12082</v>
      </c>
      <c r="U735" t="s">
        <v>12086</v>
      </c>
      <c r="V735" t="s">
        <v>12087</v>
      </c>
    </row>
    <row r="736" spans="1:22" x14ac:dyDescent="0.25">
      <c r="A736" t="s">
        <v>4188</v>
      </c>
      <c r="B736" t="s">
        <v>4189</v>
      </c>
      <c r="C736" t="s">
        <v>13075</v>
      </c>
      <c r="D736" t="s">
        <v>13113</v>
      </c>
      <c r="E736" t="s">
        <v>13114</v>
      </c>
      <c r="F736" t="s">
        <v>13115</v>
      </c>
      <c r="G736" t="str">
        <f t="shared" si="72"/>
        <v>Chargers</v>
      </c>
      <c r="H736" s="17">
        <v>329</v>
      </c>
      <c r="I736" s="17">
        <v>999</v>
      </c>
      <c r="J736" s="8">
        <v>0.67</v>
      </c>
      <c r="K736" s="8" t="str">
        <f t="shared" si="73"/>
        <v>Yes</v>
      </c>
      <c r="L736" s="9">
        <v>4.2</v>
      </c>
      <c r="M736" s="9">
        <v>4</v>
      </c>
      <c r="N736" s="9">
        <f>AVERAGEIF(F736:F2085,F736,L736:L2085)</f>
        <v>4.1272727272727261</v>
      </c>
      <c r="O736" s="4">
        <v>3492</v>
      </c>
      <c r="P736" s="4">
        <f t="shared" si="74"/>
        <v>14.623746889813555</v>
      </c>
      <c r="Q736" s="18">
        <f t="shared" si="75"/>
        <v>1148868</v>
      </c>
      <c r="R736" s="18">
        <f>Table2[[#This Row],[actual_price]]-Table2[[#This Row],[discounted_price]]</f>
        <v>670</v>
      </c>
      <c r="S736" s="15" t="str" cm="1">
        <f t="array" ref="S736">_xlfn.IFS(H736&lt;200,"&lt;₹200",H736&lt;=500,"₹200-₹500",H736&gt;500,"&gt;₹500")</f>
        <v>₹200-₹500</v>
      </c>
      <c r="T736" t="s">
        <v>4190</v>
      </c>
      <c r="U736" t="s">
        <v>4194</v>
      </c>
      <c r="V736" t="s">
        <v>4195</v>
      </c>
    </row>
    <row r="737" spans="1:22" x14ac:dyDescent="0.25">
      <c r="A737" t="s">
        <v>3971</v>
      </c>
      <c r="B737" t="s">
        <v>3972</v>
      </c>
      <c r="C737" t="s">
        <v>13075</v>
      </c>
      <c r="D737" t="s">
        <v>13113</v>
      </c>
      <c r="E737" t="s">
        <v>13114</v>
      </c>
      <c r="F737" t="s">
        <v>13134</v>
      </c>
      <c r="G737" t="str">
        <f t="shared" si="72"/>
        <v>Cases&amp;Covers</v>
      </c>
      <c r="H737" s="17">
        <v>279</v>
      </c>
      <c r="I737" s="17">
        <v>1499</v>
      </c>
      <c r="J737" s="8">
        <v>0.81</v>
      </c>
      <c r="K737" s="8" t="str">
        <f t="shared" si="73"/>
        <v>Yes</v>
      </c>
      <c r="L737" s="9">
        <v>4.2</v>
      </c>
      <c r="M737" s="9">
        <v>4</v>
      </c>
      <c r="N737" s="9">
        <f>AVERAGEIF(F737:F2086,F737,L737:L2086)</f>
        <v>4.2666666666666666</v>
      </c>
      <c r="O737" s="4">
        <v>2646</v>
      </c>
      <c r="P737" s="4">
        <f t="shared" si="74"/>
        <v>14.603750149552418</v>
      </c>
      <c r="Q737" s="18">
        <f t="shared" si="75"/>
        <v>738234</v>
      </c>
      <c r="R737" s="18">
        <f>Table2[[#This Row],[actual_price]]-Table2[[#This Row],[discounted_price]]</f>
        <v>1220</v>
      </c>
      <c r="S737" s="15" t="str" cm="1">
        <f t="array" ref="S737">_xlfn.IFS(H737&lt;200,"&lt;₹200",H737&lt;=500,"₹200-₹500",H737&gt;500,"&gt;₹500")</f>
        <v>₹200-₹500</v>
      </c>
      <c r="T737" t="s">
        <v>3974</v>
      </c>
      <c r="U737" t="s">
        <v>3978</v>
      </c>
      <c r="V737" t="s">
        <v>3979</v>
      </c>
    </row>
    <row r="738" spans="1:22" x14ac:dyDescent="0.25">
      <c r="A738" t="s">
        <v>4980</v>
      </c>
      <c r="B738" t="s">
        <v>4981</v>
      </c>
      <c r="C738" t="s">
        <v>13084</v>
      </c>
      <c r="D738" t="s">
        <v>13085</v>
      </c>
      <c r="E738" t="s">
        <v>13141</v>
      </c>
      <c r="F738" t="s">
        <v>13142</v>
      </c>
      <c r="G738" t="str">
        <f t="shared" si="72"/>
        <v>Mice</v>
      </c>
      <c r="H738" s="17">
        <v>299</v>
      </c>
      <c r="I738" s="17">
        <v>599</v>
      </c>
      <c r="J738" s="8">
        <v>0.5</v>
      </c>
      <c r="K738" s="8" t="str">
        <f t="shared" si="73"/>
        <v>Yes</v>
      </c>
      <c r="L738" s="9">
        <v>4.0999999999999996</v>
      </c>
      <c r="M738" s="9">
        <v>4</v>
      </c>
      <c r="N738" s="9">
        <f>AVERAGEIF(F738:F2087,F738,L738:L2087)</f>
        <v>4.4333333333333336</v>
      </c>
      <c r="O738" s="4">
        <v>1597</v>
      </c>
      <c r="P738" s="4">
        <f t="shared" si="74"/>
        <v>14.202523702402345</v>
      </c>
      <c r="Q738" s="18">
        <f t="shared" si="75"/>
        <v>477503</v>
      </c>
      <c r="R738" s="18">
        <f>Table2[[#This Row],[actual_price]]-Table2[[#This Row],[discounted_price]]</f>
        <v>300</v>
      </c>
      <c r="S738" s="15" t="str" cm="1">
        <f t="array" ref="S738">_xlfn.IFS(H738&lt;200,"&lt;₹200",H738&lt;=500,"₹200-₹500",H738&gt;500,"&gt;₹500")</f>
        <v>₹200-₹500</v>
      </c>
      <c r="T738" t="s">
        <v>4982</v>
      </c>
      <c r="U738" t="s">
        <v>4986</v>
      </c>
      <c r="V738" t="s">
        <v>4987</v>
      </c>
    </row>
    <row r="739" spans="1:22" x14ac:dyDescent="0.25">
      <c r="A739" t="s">
        <v>7459</v>
      </c>
      <c r="B739" t="s">
        <v>7460</v>
      </c>
      <c r="C739" t="s">
        <v>13152</v>
      </c>
      <c r="D739" t="s">
        <v>13153</v>
      </c>
      <c r="E739" t="s">
        <v>13154</v>
      </c>
      <c r="F739" t="s">
        <v>13155</v>
      </c>
      <c r="G739" t="str">
        <f t="shared" si="72"/>
        <v>Stationery</v>
      </c>
      <c r="H739" s="17">
        <v>250</v>
      </c>
      <c r="I739" s="17">
        <v>250</v>
      </c>
      <c r="J739" s="8">
        <v>0</v>
      </c>
      <c r="K739" s="8" t="str">
        <f t="shared" si="73"/>
        <v>No</v>
      </c>
      <c r="L739" s="9">
        <v>4.2</v>
      </c>
      <c r="M739" s="9">
        <v>4</v>
      </c>
      <c r="N739" s="9">
        <f>AVERAGEIF(F739:F2088,F739,L739:L2088)</f>
        <v>4.2571428571428571</v>
      </c>
      <c r="O739" s="4">
        <v>2628</v>
      </c>
      <c r="P739" s="4">
        <f t="shared" si="74"/>
        <v>14.558537066567087</v>
      </c>
      <c r="Q739" s="18">
        <f t="shared" si="75"/>
        <v>657000</v>
      </c>
      <c r="R739" s="18">
        <f>Table2[[#This Row],[actual_price]]-Table2[[#This Row],[discounted_price]]</f>
        <v>0</v>
      </c>
      <c r="S739" s="15" t="str" cm="1">
        <f t="array" ref="S739">_xlfn.IFS(H739&lt;200,"&lt;₹200",H739&lt;=500,"₹200-₹500",H739&gt;500,"&gt;₹500")</f>
        <v>₹200-₹500</v>
      </c>
      <c r="T739" t="s">
        <v>7461</v>
      </c>
      <c r="U739" t="s">
        <v>7465</v>
      </c>
      <c r="V739" t="s">
        <v>7466</v>
      </c>
    </row>
    <row r="740" spans="1:22" x14ac:dyDescent="0.25">
      <c r="A740" t="s">
        <v>1676</v>
      </c>
      <c r="B740" t="s">
        <v>1677</v>
      </c>
      <c r="C740" t="s">
        <v>13075</v>
      </c>
      <c r="D740" t="s">
        <v>13091</v>
      </c>
      <c r="E740" t="s">
        <v>13093</v>
      </c>
      <c r="F740" t="s">
        <v>13096</v>
      </c>
      <c r="G740" t="str">
        <f t="shared" si="72"/>
        <v>StandardTelevisions</v>
      </c>
      <c r="H740" s="17">
        <v>5699</v>
      </c>
      <c r="I740" s="17">
        <v>11000</v>
      </c>
      <c r="J740" s="8">
        <v>0.48</v>
      </c>
      <c r="K740" s="8" t="str">
        <f t="shared" si="73"/>
        <v>No</v>
      </c>
      <c r="L740" s="9">
        <v>4.2</v>
      </c>
      <c r="M740" s="9">
        <v>4</v>
      </c>
      <c r="N740" s="9">
        <f>AVERAGEIF(F740:F2089,F740,L740:L2089)</f>
        <v>4.04</v>
      </c>
      <c r="O740" s="4">
        <v>4003</v>
      </c>
      <c r="P740" s="4">
        <f t="shared" si="74"/>
        <v>14.554076037981416</v>
      </c>
      <c r="Q740" s="18">
        <f t="shared" si="75"/>
        <v>22813097</v>
      </c>
      <c r="R740" s="18">
        <f>Table2[[#This Row],[actual_price]]-Table2[[#This Row],[discounted_price]]</f>
        <v>5301</v>
      </c>
      <c r="S740" s="15" t="str" cm="1">
        <f t="array" ref="S740">_xlfn.IFS(H740&lt;200,"&lt;₹200",H740&lt;=500,"₹200-₹500",H740&gt;500,"&gt;₹500")</f>
        <v>&gt;₹500</v>
      </c>
      <c r="T740" t="s">
        <v>1678</v>
      </c>
      <c r="U740" t="s">
        <v>513</v>
      </c>
      <c r="V740" t="s">
        <v>13032</v>
      </c>
    </row>
    <row r="741" spans="1:22" x14ac:dyDescent="0.25">
      <c r="A741" t="s">
        <v>12984</v>
      </c>
      <c r="B741" t="s">
        <v>12985</v>
      </c>
      <c r="C741" t="s">
        <v>13156</v>
      </c>
      <c r="D741" t="s">
        <v>13247</v>
      </c>
      <c r="E741" t="s">
        <v>13248</v>
      </c>
      <c r="F741" t="s">
        <v>13290</v>
      </c>
      <c r="G741" t="str">
        <f t="shared" si="72"/>
        <v>Rice&amp;PastaCookers</v>
      </c>
      <c r="H741" s="17">
        <v>2280</v>
      </c>
      <c r="I741" s="17">
        <v>3045</v>
      </c>
      <c r="J741" s="8">
        <v>0.25</v>
      </c>
      <c r="K741" s="8" t="str">
        <f t="shared" si="73"/>
        <v>No</v>
      </c>
      <c r="L741" s="9">
        <v>4.0999999999999996</v>
      </c>
      <c r="M741" s="9">
        <v>4</v>
      </c>
      <c r="N741" s="9">
        <f>AVERAGEIF(F741:F2091,F741,L741:L2091)</f>
        <v>4.0250000000000004</v>
      </c>
      <c r="O741" s="4">
        <v>4118</v>
      </c>
      <c r="P741" s="4">
        <f t="shared" si="74"/>
        <v>14.549536962624583</v>
      </c>
      <c r="Q741" s="18">
        <f t="shared" si="75"/>
        <v>9389040</v>
      </c>
      <c r="R741" s="18">
        <f>Table2[[#This Row],[actual_price]]-Table2[[#This Row],[discounted_price]]</f>
        <v>765</v>
      </c>
      <c r="S741" s="15" t="str" cm="1">
        <f t="array" ref="S741">_xlfn.IFS(H741&lt;200,"&lt;₹200",H741&lt;=500,"₹200-₹500",H741&gt;500,"&gt;₹500")</f>
        <v>&gt;₹500</v>
      </c>
      <c r="T741" t="s">
        <v>12986</v>
      </c>
      <c r="U741" t="s">
        <v>12990</v>
      </c>
      <c r="V741" t="s">
        <v>12991</v>
      </c>
    </row>
    <row r="742" spans="1:22" x14ac:dyDescent="0.25">
      <c r="A742" t="s">
        <v>12593</v>
      </c>
      <c r="B742" t="s">
        <v>12594</v>
      </c>
      <c r="C742" t="s">
        <v>13156</v>
      </c>
      <c r="D742" t="s">
        <v>13250</v>
      </c>
      <c r="E742" t="s">
        <v>13323</v>
      </c>
      <c r="F742" t="s">
        <v>13324</v>
      </c>
      <c r="G742" t="str">
        <f t="shared" si="72"/>
        <v>FanParts&amp;Accessories</v>
      </c>
      <c r="H742" s="17">
        <v>699</v>
      </c>
      <c r="I742" s="17">
        <v>1690</v>
      </c>
      <c r="J742" s="8">
        <v>0.59</v>
      </c>
      <c r="K742" s="8" t="str">
        <f t="shared" si="73"/>
        <v>Yes</v>
      </c>
      <c r="L742" s="9">
        <v>4.0999999999999996</v>
      </c>
      <c r="M742" s="9">
        <v>4</v>
      </c>
      <c r="N742" s="9">
        <f>AVERAGEIF(F742:F2092,F742,L742:L2092)</f>
        <v>4.0999999999999996</v>
      </c>
      <c r="O742" s="4">
        <v>3524</v>
      </c>
      <c r="P742" s="4">
        <f t="shared" si="74"/>
        <v>14.54335239744241</v>
      </c>
      <c r="Q742" s="18">
        <f t="shared" si="75"/>
        <v>2463276</v>
      </c>
      <c r="R742" s="18">
        <f>Table2[[#This Row],[actual_price]]-Table2[[#This Row],[discounted_price]]</f>
        <v>991</v>
      </c>
      <c r="S742" s="15" t="str" cm="1">
        <f t="array" ref="S742">_xlfn.IFS(H742&lt;200,"&lt;₹200",H742&lt;=500,"₹200-₹500",H742&gt;500,"&gt;₹500")</f>
        <v>&gt;₹500</v>
      </c>
      <c r="T742" t="s">
        <v>12596</v>
      </c>
      <c r="U742" t="s">
        <v>12600</v>
      </c>
      <c r="V742" t="s">
        <v>12601</v>
      </c>
    </row>
    <row r="743" spans="1:22" x14ac:dyDescent="0.25">
      <c r="A743" t="s">
        <v>12241</v>
      </c>
      <c r="B743" t="s">
        <v>12242</v>
      </c>
      <c r="C743" t="s">
        <v>13156</v>
      </c>
      <c r="D743" t="s">
        <v>13247</v>
      </c>
      <c r="E743" t="s">
        <v>13254</v>
      </c>
      <c r="F743" t="s">
        <v>13255</v>
      </c>
      <c r="G743" t="str">
        <f t="shared" si="72"/>
        <v>Irons,Steamers&amp;Accessories</v>
      </c>
      <c r="H743" s="17">
        <v>1110</v>
      </c>
      <c r="I743" s="17">
        <v>1599</v>
      </c>
      <c r="J743" s="8">
        <v>0.31</v>
      </c>
      <c r="K743" s="8" t="str">
        <f t="shared" si="73"/>
        <v>No</v>
      </c>
      <c r="L743" s="9">
        <v>4.3</v>
      </c>
      <c r="M743" s="9">
        <v>4</v>
      </c>
      <c r="N743" s="9">
        <f>AVERAGEIF(F743:F2093,F743,L743:L2093)</f>
        <v>4.0342105263157881</v>
      </c>
      <c r="O743" s="4">
        <v>4022</v>
      </c>
      <c r="P743" s="4">
        <f t="shared" si="74"/>
        <v>14.5415136840309</v>
      </c>
      <c r="Q743" s="18">
        <f t="shared" si="75"/>
        <v>4464420</v>
      </c>
      <c r="R743" s="18">
        <f>Table2[[#This Row],[actual_price]]-Table2[[#This Row],[discounted_price]]</f>
        <v>489</v>
      </c>
      <c r="S743" s="15" t="str" cm="1">
        <f t="array" ref="S743">_xlfn.IFS(H743&lt;200,"&lt;₹200",H743&lt;=500,"₹200-₹500",H743&gt;500,"&gt;₹500")</f>
        <v>&gt;₹500</v>
      </c>
      <c r="T743" t="s">
        <v>12243</v>
      </c>
      <c r="U743" t="s">
        <v>12247</v>
      </c>
      <c r="V743" t="s">
        <v>12248</v>
      </c>
    </row>
    <row r="744" spans="1:22" x14ac:dyDescent="0.25">
      <c r="A744" t="s">
        <v>11114</v>
      </c>
      <c r="B744" t="s">
        <v>11115</v>
      </c>
      <c r="C744" t="s">
        <v>13156</v>
      </c>
      <c r="D744" t="s">
        <v>13247</v>
      </c>
      <c r="E744" t="s">
        <v>13248</v>
      </c>
      <c r="F744" t="s">
        <v>13273</v>
      </c>
      <c r="G744" t="str">
        <f t="shared" si="72"/>
        <v>EggBoilers</v>
      </c>
      <c r="H744" s="17">
        <v>699</v>
      </c>
      <c r="I744" s="17">
        <v>1599</v>
      </c>
      <c r="J744" s="8">
        <v>0.56000000000000005</v>
      </c>
      <c r="K744" s="8" t="str">
        <f t="shared" si="73"/>
        <v>Yes</v>
      </c>
      <c r="L744" s="9">
        <v>4.7</v>
      </c>
      <c r="M744" s="9">
        <v>5</v>
      </c>
      <c r="N744" s="9">
        <f>AVERAGEIF(F744:F2093,F744,L744:L2093)</f>
        <v>4.3222222222222229</v>
      </c>
      <c r="O744" s="4">
        <v>2300</v>
      </c>
      <c r="P744" s="4">
        <f t="shared" si="74"/>
        <v>14.530950718467805</v>
      </c>
      <c r="Q744" s="18">
        <f t="shared" si="75"/>
        <v>1607700</v>
      </c>
      <c r="R744" s="18">
        <f>Table2[[#This Row],[actual_price]]-Table2[[#This Row],[discounted_price]]</f>
        <v>900</v>
      </c>
      <c r="S744" s="15" t="str" cm="1">
        <f t="array" ref="S744">_xlfn.IFS(H744&lt;200,"&lt;₹200",H744&lt;=500,"₹200-₹500",H744&gt;500,"&gt;₹500")</f>
        <v>&gt;₹500</v>
      </c>
      <c r="T744" t="s">
        <v>11116</v>
      </c>
      <c r="U744" t="s">
        <v>11120</v>
      </c>
      <c r="V744" t="s">
        <v>11121</v>
      </c>
    </row>
    <row r="745" spans="1:22" x14ac:dyDescent="0.25">
      <c r="A745" t="s">
        <v>7712</v>
      </c>
      <c r="B745" t="s">
        <v>7713</v>
      </c>
      <c r="C745" t="s">
        <v>13084</v>
      </c>
      <c r="D745" t="s">
        <v>13186</v>
      </c>
      <c r="E745" t="s">
        <v>13186</v>
      </c>
      <c r="F745" t="s">
        <v>13186</v>
      </c>
      <c r="G745" t="str">
        <f t="shared" si="72"/>
        <v>Monitors</v>
      </c>
      <c r="H745" s="17">
        <v>10099</v>
      </c>
      <c r="I745" s="17">
        <v>19110</v>
      </c>
      <c r="J745" s="8">
        <v>0.47</v>
      </c>
      <c r="K745" s="8" t="str">
        <f t="shared" si="73"/>
        <v>No</v>
      </c>
      <c r="L745" s="9">
        <v>4.3</v>
      </c>
      <c r="M745" s="9">
        <v>4</v>
      </c>
      <c r="N745" s="9">
        <f>AVERAGEIF(F745:F2094,F745,L745:L2094)</f>
        <v>4.25</v>
      </c>
      <c r="O745" s="4">
        <v>2623</v>
      </c>
      <c r="P745" s="4">
        <f t="shared" si="74"/>
        <v>14.530596280490396</v>
      </c>
      <c r="Q745" s="18">
        <f t="shared" si="75"/>
        <v>26489677</v>
      </c>
      <c r="R745" s="18">
        <f>Table2[[#This Row],[actual_price]]-Table2[[#This Row],[discounted_price]]</f>
        <v>9011</v>
      </c>
      <c r="S745" s="15" t="str" cm="1">
        <f t="array" ref="S745">_xlfn.IFS(H745&lt;200,"&lt;₹200",H745&lt;=500,"₹200-₹500",H745&gt;500,"&gt;₹500")</f>
        <v>&gt;₹500</v>
      </c>
      <c r="T745" t="s">
        <v>7714</v>
      </c>
      <c r="U745" t="s">
        <v>7718</v>
      </c>
      <c r="V745" t="s">
        <v>7719</v>
      </c>
    </row>
    <row r="746" spans="1:22" x14ac:dyDescent="0.25">
      <c r="A746" t="s">
        <v>8463</v>
      </c>
      <c r="B746" t="s">
        <v>8464</v>
      </c>
      <c r="C746" t="s">
        <v>13075</v>
      </c>
      <c r="D746" t="s">
        <v>13150</v>
      </c>
      <c r="E746" t="s">
        <v>13151</v>
      </c>
      <c r="F746" t="s">
        <v>13328</v>
      </c>
      <c r="G746" t="str">
        <f t="shared" si="72"/>
        <v>Batteries</v>
      </c>
      <c r="H746" s="17">
        <v>380</v>
      </c>
      <c r="I746" s="17">
        <v>400</v>
      </c>
      <c r="J746" s="8">
        <v>0.05</v>
      </c>
      <c r="K746" s="8" t="str">
        <f t="shared" si="73"/>
        <v>No</v>
      </c>
      <c r="L746" s="9">
        <v>4.4000000000000004</v>
      </c>
      <c r="M746" s="9">
        <v>4</v>
      </c>
      <c r="N746" s="9">
        <f>AVERAGEIF(F746:F2095,F746,L746:L2095)</f>
        <v>4.3599999999999994</v>
      </c>
      <c r="O746" s="4">
        <v>2111</v>
      </c>
      <c r="P746" s="4">
        <f t="shared" si="74"/>
        <v>14.495665464437336</v>
      </c>
      <c r="Q746" s="18">
        <f t="shared" si="75"/>
        <v>802180</v>
      </c>
      <c r="R746" s="18">
        <f>Table2[[#This Row],[actual_price]]-Table2[[#This Row],[discounted_price]]</f>
        <v>20</v>
      </c>
      <c r="S746" s="15" t="str" cm="1">
        <f t="array" ref="S746">_xlfn.IFS(H746&lt;200,"&lt;₹200",H746&lt;=500,"₹200-₹500",H746&gt;500,"&gt;₹500")</f>
        <v>₹200-₹500</v>
      </c>
      <c r="T746" t="s">
        <v>8465</v>
      </c>
      <c r="U746" t="s">
        <v>8469</v>
      </c>
      <c r="V746" t="s">
        <v>8470</v>
      </c>
    </row>
    <row r="747" spans="1:22" x14ac:dyDescent="0.25">
      <c r="A747" t="s">
        <v>7995</v>
      </c>
      <c r="B747" t="s">
        <v>7996</v>
      </c>
      <c r="C747" t="s">
        <v>13152</v>
      </c>
      <c r="D747" t="s">
        <v>13153</v>
      </c>
      <c r="E747" t="s">
        <v>13154</v>
      </c>
      <c r="F747" t="s">
        <v>13155</v>
      </c>
      <c r="G747" t="str">
        <f t="shared" si="72"/>
        <v>Stationery</v>
      </c>
      <c r="H747" s="17">
        <v>341</v>
      </c>
      <c r="I747" s="17">
        <v>450</v>
      </c>
      <c r="J747" s="8">
        <v>0.24</v>
      </c>
      <c r="K747" s="8" t="str">
        <f t="shared" si="73"/>
        <v>No</v>
      </c>
      <c r="L747" s="9">
        <v>4.3</v>
      </c>
      <c r="M747" s="9">
        <v>4</v>
      </c>
      <c r="N747" s="9">
        <f>AVERAGEIF(F747:F2096,F747,L747:L2096)</f>
        <v>4.2666666666666666</v>
      </c>
      <c r="O747" s="4">
        <v>2493</v>
      </c>
      <c r="P747" s="4">
        <f t="shared" si="74"/>
        <v>14.493424849674769</v>
      </c>
      <c r="Q747" s="18">
        <f t="shared" si="75"/>
        <v>850113</v>
      </c>
      <c r="R747" s="18">
        <f>Table2[[#This Row],[actual_price]]-Table2[[#This Row],[discounted_price]]</f>
        <v>109</v>
      </c>
      <c r="S747" s="15" t="str" cm="1">
        <f t="array" ref="S747">_xlfn.IFS(H747&lt;200,"&lt;₹200",H747&lt;=500,"₹200-₹500",H747&gt;500,"&gt;₹500")</f>
        <v>₹200-₹500</v>
      </c>
      <c r="T747" t="s">
        <v>7997</v>
      </c>
      <c r="U747" t="s">
        <v>8001</v>
      </c>
      <c r="V747" t="s">
        <v>8002</v>
      </c>
    </row>
    <row r="748" spans="1:22" x14ac:dyDescent="0.25">
      <c r="A748" t="s">
        <v>12120</v>
      </c>
      <c r="B748" t="s">
        <v>12121</v>
      </c>
      <c r="C748" t="s">
        <v>13156</v>
      </c>
      <c r="D748" t="s">
        <v>13247</v>
      </c>
      <c r="E748" t="s">
        <v>13283</v>
      </c>
      <c r="F748" t="s">
        <v>13320</v>
      </c>
      <c r="G748" t="str">
        <f t="shared" si="72"/>
        <v>CoffeeMakerAccessories</v>
      </c>
      <c r="H748" s="17">
        <v>279</v>
      </c>
      <c r="I748" s="17">
        <v>699</v>
      </c>
      <c r="J748" s="8">
        <v>0.6</v>
      </c>
      <c r="K748" s="8" t="str">
        <f t="shared" si="73"/>
        <v>Yes</v>
      </c>
      <c r="L748" s="9">
        <v>4.3</v>
      </c>
      <c r="M748" s="9">
        <v>4</v>
      </c>
      <c r="N748" s="9">
        <f>AVERAGEIF(F748:F2098,F748,L748:L2098)</f>
        <v>4.3</v>
      </c>
      <c r="O748" s="4">
        <v>2326</v>
      </c>
      <c r="P748" s="4">
        <f t="shared" si="74"/>
        <v>14.477224448132938</v>
      </c>
      <c r="Q748" s="18">
        <f t="shared" si="75"/>
        <v>648954</v>
      </c>
      <c r="R748" s="18">
        <f>Table2[[#This Row],[actual_price]]-Table2[[#This Row],[discounted_price]]</f>
        <v>420</v>
      </c>
      <c r="S748" s="15" t="str" cm="1">
        <f t="array" ref="S748">_xlfn.IFS(H748&lt;200,"&lt;₹200",H748&lt;=500,"₹200-₹500",H748&gt;500,"&gt;₹500")</f>
        <v>₹200-₹500</v>
      </c>
      <c r="T748" t="s">
        <v>12123</v>
      </c>
      <c r="U748" t="s">
        <v>12127</v>
      </c>
      <c r="V748" t="s">
        <v>12128</v>
      </c>
    </row>
    <row r="749" spans="1:22" x14ac:dyDescent="0.25">
      <c r="A749" t="s">
        <v>1804</v>
      </c>
      <c r="B749" t="s">
        <v>1805</v>
      </c>
      <c r="C749" t="s">
        <v>13084</v>
      </c>
      <c r="D749" t="s">
        <v>13085</v>
      </c>
      <c r="E749" t="s">
        <v>13086</v>
      </c>
      <c r="F749" t="s">
        <v>13087</v>
      </c>
      <c r="G749" t="str">
        <f t="shared" si="72"/>
        <v>Cables</v>
      </c>
      <c r="H749" s="17">
        <v>449</v>
      </c>
      <c r="I749" s="17">
        <v>599</v>
      </c>
      <c r="J749" s="8">
        <v>0.25</v>
      </c>
      <c r="K749" s="8" t="str">
        <f t="shared" si="73"/>
        <v>No</v>
      </c>
      <c r="L749" s="9">
        <v>4</v>
      </c>
      <c r="M749" s="9">
        <v>4</v>
      </c>
      <c r="N749" s="9">
        <f t="shared" ref="N749:N755" si="78">AVERAGEIF(F749:F2098,F749,L749:L2098)</f>
        <v>4.1236559139784941</v>
      </c>
      <c r="O749" s="4">
        <v>3231</v>
      </c>
      <c r="P749" s="4">
        <f t="shared" si="74"/>
        <v>14.471852296035776</v>
      </c>
      <c r="Q749" s="18">
        <f t="shared" si="75"/>
        <v>1450719</v>
      </c>
      <c r="R749" s="18">
        <f>Table2[[#This Row],[actual_price]]-Table2[[#This Row],[discounted_price]]</f>
        <v>150</v>
      </c>
      <c r="S749" s="15" t="str" cm="1">
        <f t="array" ref="S749">_xlfn.IFS(H749&lt;200,"&lt;₹200",H749&lt;=500,"₹200-₹500",H749&gt;500,"&gt;₹500")</f>
        <v>₹200-₹500</v>
      </c>
      <c r="T749" t="s">
        <v>1806</v>
      </c>
      <c r="U749" t="s">
        <v>1810</v>
      </c>
      <c r="V749" t="s">
        <v>1811</v>
      </c>
    </row>
    <row r="750" spans="1:22" x14ac:dyDescent="0.25">
      <c r="A750" t="s">
        <v>8241</v>
      </c>
      <c r="B750" t="s">
        <v>8242</v>
      </c>
      <c r="C750" t="s">
        <v>13084</v>
      </c>
      <c r="D750" t="s">
        <v>13085</v>
      </c>
      <c r="E750" t="s">
        <v>13172</v>
      </c>
      <c r="F750" t="s">
        <v>13173</v>
      </c>
      <c r="G750" t="str">
        <f t="shared" si="72"/>
        <v>GamingMice</v>
      </c>
      <c r="H750" s="17">
        <v>599</v>
      </c>
      <c r="I750" s="17">
        <v>700</v>
      </c>
      <c r="J750" s="8">
        <v>0.14000000000000001</v>
      </c>
      <c r="K750" s="8" t="str">
        <f t="shared" si="73"/>
        <v>No</v>
      </c>
      <c r="L750" s="9">
        <v>4.3</v>
      </c>
      <c r="M750" s="9">
        <v>4</v>
      </c>
      <c r="N750" s="9">
        <f t="shared" si="78"/>
        <v>4.3</v>
      </c>
      <c r="O750" s="4">
        <v>2301</v>
      </c>
      <c r="P750" s="4">
        <f t="shared" si="74"/>
        <v>14.457052872963223</v>
      </c>
      <c r="Q750" s="18">
        <f t="shared" si="75"/>
        <v>1378299</v>
      </c>
      <c r="R750" s="18">
        <f>Table2[[#This Row],[actual_price]]-Table2[[#This Row],[discounted_price]]</f>
        <v>101</v>
      </c>
      <c r="S750" s="15" t="str" cm="1">
        <f t="array" ref="S750">_xlfn.IFS(H750&lt;200,"&lt;₹200",H750&lt;=500,"₹200-₹500",H750&gt;500,"&gt;₹500")</f>
        <v>&gt;₹500</v>
      </c>
      <c r="T750" t="s">
        <v>8243</v>
      </c>
      <c r="U750" t="s">
        <v>8247</v>
      </c>
      <c r="V750" t="s">
        <v>8248</v>
      </c>
    </row>
    <row r="751" spans="1:22" x14ac:dyDescent="0.25">
      <c r="A751" t="s">
        <v>8441</v>
      </c>
      <c r="B751" t="s">
        <v>8442</v>
      </c>
      <c r="C751" t="s">
        <v>13084</v>
      </c>
      <c r="D751" t="s">
        <v>13201</v>
      </c>
      <c r="E751" t="s">
        <v>13212</v>
      </c>
      <c r="F751" t="s">
        <v>13221</v>
      </c>
      <c r="G751" t="str">
        <f t="shared" si="72"/>
        <v>InternalHardDrives</v>
      </c>
      <c r="H751" s="17">
        <v>3307</v>
      </c>
      <c r="I751" s="17">
        <v>6100</v>
      </c>
      <c r="J751" s="8">
        <v>0.46</v>
      </c>
      <c r="K751" s="8" t="str">
        <f t="shared" si="73"/>
        <v>No</v>
      </c>
      <c r="L751" s="9">
        <v>4.3</v>
      </c>
      <c r="M751" s="9">
        <v>4</v>
      </c>
      <c r="N751" s="9">
        <f t="shared" si="78"/>
        <v>4.25</v>
      </c>
      <c r="O751" s="4">
        <v>2515</v>
      </c>
      <c r="P751" s="4">
        <f t="shared" si="74"/>
        <v>14.453020206286233</v>
      </c>
      <c r="Q751" s="18">
        <f t="shared" si="75"/>
        <v>8317105</v>
      </c>
      <c r="R751" s="18">
        <f>Table2[[#This Row],[actual_price]]-Table2[[#This Row],[discounted_price]]</f>
        <v>2793</v>
      </c>
      <c r="S751" s="15" t="str" cm="1">
        <f t="array" ref="S751">_xlfn.IFS(H751&lt;200,"&lt;₹200",H751&lt;=500,"₹200-₹500",H751&gt;500,"&gt;₹500")</f>
        <v>&gt;₹500</v>
      </c>
      <c r="T751" t="s">
        <v>8443</v>
      </c>
      <c r="U751" t="s">
        <v>8447</v>
      </c>
      <c r="V751" t="s">
        <v>8448</v>
      </c>
    </row>
    <row r="752" spans="1:22" x14ac:dyDescent="0.25">
      <c r="A752" t="s">
        <v>8153</v>
      </c>
      <c r="B752" t="s">
        <v>8154</v>
      </c>
      <c r="C752" t="s">
        <v>13084</v>
      </c>
      <c r="D752" t="s">
        <v>13085</v>
      </c>
      <c r="E752" t="s">
        <v>13187</v>
      </c>
      <c r="F752" t="s">
        <v>13188</v>
      </c>
      <c r="G752" t="str">
        <f t="shared" si="72"/>
        <v>Lamps</v>
      </c>
      <c r="H752" s="17">
        <v>39</v>
      </c>
      <c r="I752" s="17">
        <v>39</v>
      </c>
      <c r="J752" s="8">
        <v>0</v>
      </c>
      <c r="K752" s="8" t="str">
        <f t="shared" si="73"/>
        <v>No</v>
      </c>
      <c r="L752" s="9">
        <v>3.8</v>
      </c>
      <c r="M752" s="9">
        <v>4</v>
      </c>
      <c r="N752" s="9">
        <f t="shared" si="78"/>
        <v>4.1000000000000005</v>
      </c>
      <c r="O752" s="4">
        <v>3344</v>
      </c>
      <c r="P752" s="4">
        <f t="shared" si="74"/>
        <v>14.450024100625754</v>
      </c>
      <c r="Q752" s="18">
        <f t="shared" si="75"/>
        <v>130416</v>
      </c>
      <c r="R752" s="18">
        <f>Table2[[#This Row],[actual_price]]-Table2[[#This Row],[discounted_price]]</f>
        <v>0</v>
      </c>
      <c r="S752" s="15" t="str" cm="1">
        <f t="array" ref="S752">_xlfn.IFS(H752&lt;200,"&lt;₹200",H752&lt;=500,"₹200-₹500",H752&gt;500,"&gt;₹500")</f>
        <v>&lt;₹200</v>
      </c>
      <c r="T752" t="s">
        <v>8155</v>
      </c>
      <c r="U752" t="s">
        <v>8159</v>
      </c>
      <c r="V752" t="s">
        <v>8160</v>
      </c>
    </row>
    <row r="753" spans="1:22" x14ac:dyDescent="0.25">
      <c r="A753" t="s">
        <v>9120</v>
      </c>
      <c r="B753" t="s">
        <v>9121</v>
      </c>
      <c r="C753" t="s">
        <v>13156</v>
      </c>
      <c r="D753" t="s">
        <v>13250</v>
      </c>
      <c r="E753" t="s">
        <v>13263</v>
      </c>
      <c r="F753" t="s">
        <v>13265</v>
      </c>
      <c r="G753" t="str">
        <f t="shared" si="72"/>
        <v>StorageWaterHeaters</v>
      </c>
      <c r="H753" s="17">
        <v>6299</v>
      </c>
      <c r="I753" s="17">
        <v>15270</v>
      </c>
      <c r="J753" s="8">
        <v>0.59</v>
      </c>
      <c r="K753" s="8" t="str">
        <f t="shared" si="73"/>
        <v>Yes</v>
      </c>
      <c r="L753" s="9">
        <v>4.0999999999999996</v>
      </c>
      <c r="M753" s="9">
        <v>4</v>
      </c>
      <c r="N753" s="9">
        <f t="shared" si="78"/>
        <v>4.1166666666666663</v>
      </c>
      <c r="O753" s="4">
        <v>3233</v>
      </c>
      <c r="P753" s="4">
        <f t="shared" si="74"/>
        <v>14.448429730764738</v>
      </c>
      <c r="Q753" s="18">
        <f t="shared" si="75"/>
        <v>20364667</v>
      </c>
      <c r="R753" s="18">
        <f>Table2[[#This Row],[actual_price]]-Table2[[#This Row],[discounted_price]]</f>
        <v>8971</v>
      </c>
      <c r="S753" s="15" t="str" cm="1">
        <f t="array" ref="S753">_xlfn.IFS(H753&lt;200,"&lt;₹200",H753&lt;=500,"₹200-₹500",H753&gt;500,"&gt;₹500")</f>
        <v>&gt;₹500</v>
      </c>
      <c r="T753" t="s">
        <v>9122</v>
      </c>
      <c r="U753" t="s">
        <v>9126</v>
      </c>
      <c r="V753" t="s">
        <v>9127</v>
      </c>
    </row>
    <row r="754" spans="1:22" x14ac:dyDescent="0.25">
      <c r="A754" t="s">
        <v>4112</v>
      </c>
      <c r="B754" t="s">
        <v>4113</v>
      </c>
      <c r="C754" t="s">
        <v>13075</v>
      </c>
      <c r="D754" t="s">
        <v>13113</v>
      </c>
      <c r="E754" t="s">
        <v>13114</v>
      </c>
      <c r="F754" t="s">
        <v>13115</v>
      </c>
      <c r="G754" t="str">
        <f t="shared" si="72"/>
        <v>Chargers</v>
      </c>
      <c r="H754" s="17">
        <v>199</v>
      </c>
      <c r="I754" s="17">
        <v>1099</v>
      </c>
      <c r="J754" s="8">
        <v>0.82</v>
      </c>
      <c r="K754" s="8" t="str">
        <f t="shared" si="73"/>
        <v>Yes</v>
      </c>
      <c r="L754" s="9">
        <v>4</v>
      </c>
      <c r="M754" s="9">
        <v>4</v>
      </c>
      <c r="N754" s="9">
        <f t="shared" si="78"/>
        <v>4.1199999999999992</v>
      </c>
      <c r="O754" s="4">
        <v>3197</v>
      </c>
      <c r="P754" s="4">
        <f t="shared" si="74"/>
        <v>14.440099252770086</v>
      </c>
      <c r="Q754" s="18">
        <f t="shared" si="75"/>
        <v>636203</v>
      </c>
      <c r="R754" s="18">
        <f>Table2[[#This Row],[actual_price]]-Table2[[#This Row],[discounted_price]]</f>
        <v>900</v>
      </c>
      <c r="S754" s="15" t="str" cm="1">
        <f t="array" ref="S754">_xlfn.IFS(H754&lt;200,"&lt;₹200",H754&lt;=500,"₹200-₹500",H754&gt;500,"&gt;₹500")</f>
        <v>&lt;₹200</v>
      </c>
      <c r="T754" t="s">
        <v>4114</v>
      </c>
      <c r="U754" t="s">
        <v>4118</v>
      </c>
      <c r="V754" t="s">
        <v>4119</v>
      </c>
    </row>
    <row r="755" spans="1:22" x14ac:dyDescent="0.25">
      <c r="A755" t="s">
        <v>9508</v>
      </c>
      <c r="B755" t="s">
        <v>9509</v>
      </c>
      <c r="C755" t="s">
        <v>13156</v>
      </c>
      <c r="D755" t="s">
        <v>13247</v>
      </c>
      <c r="E755" t="s">
        <v>13248</v>
      </c>
      <c r="F755" t="s">
        <v>13262</v>
      </c>
      <c r="G755" t="str">
        <f t="shared" si="72"/>
        <v>MixerGrinders</v>
      </c>
      <c r="H755" s="17">
        <v>1149</v>
      </c>
      <c r="I755" s="17">
        <v>2499</v>
      </c>
      <c r="J755" s="8">
        <v>0.54</v>
      </c>
      <c r="K755" s="8" t="str">
        <f t="shared" si="73"/>
        <v>Yes</v>
      </c>
      <c r="L755" s="9">
        <v>3.8</v>
      </c>
      <c r="M755" s="9">
        <v>4</v>
      </c>
      <c r="N755" s="9">
        <f t="shared" si="78"/>
        <v>3.9666666666666663</v>
      </c>
      <c r="O755" s="4">
        <v>4383</v>
      </c>
      <c r="P755" s="4">
        <f t="shared" si="74"/>
        <v>14.44608649705604</v>
      </c>
      <c r="Q755" s="18">
        <f t="shared" si="75"/>
        <v>5036067</v>
      </c>
      <c r="R755" s="18">
        <f>Table2[[#This Row],[actual_price]]-Table2[[#This Row],[discounted_price]]</f>
        <v>1350</v>
      </c>
      <c r="S755" s="15" t="str" cm="1">
        <f t="array" ref="S755">_xlfn.IFS(H755&lt;200,"&lt;₹200",H755&lt;=500,"₹200-₹500",H755&gt;500,"&gt;₹500")</f>
        <v>&gt;₹500</v>
      </c>
      <c r="T755" t="s">
        <v>9510</v>
      </c>
      <c r="U755" t="s">
        <v>9514</v>
      </c>
      <c r="V755" t="s">
        <v>9515</v>
      </c>
    </row>
    <row r="756" spans="1:22" x14ac:dyDescent="0.25">
      <c r="A756" t="s">
        <v>11896</v>
      </c>
      <c r="B756" t="s">
        <v>11897</v>
      </c>
      <c r="C756" t="s">
        <v>13156</v>
      </c>
      <c r="D756" t="s">
        <v>13250</v>
      </c>
      <c r="E756" t="s">
        <v>13263</v>
      </c>
      <c r="F756" t="s">
        <v>13265</v>
      </c>
      <c r="G756" t="str">
        <f t="shared" si="72"/>
        <v>StorageWaterHeaters</v>
      </c>
      <c r="H756" s="17">
        <v>8699</v>
      </c>
      <c r="I756" s="17">
        <v>16899</v>
      </c>
      <c r="J756" s="8">
        <v>0.49</v>
      </c>
      <c r="K756" s="8" t="str">
        <f t="shared" si="73"/>
        <v>No</v>
      </c>
      <c r="L756" s="9">
        <v>4.2</v>
      </c>
      <c r="M756" s="9">
        <v>4</v>
      </c>
      <c r="N756" s="9">
        <f>AVERAGEIF(F756:F2106,F756,L756:L2106)</f>
        <v>4.1199999999999992</v>
      </c>
      <c r="O756" s="4">
        <v>3195</v>
      </c>
      <c r="P756" s="4">
        <f t="shared" si="74"/>
        <v>14.438979895044847</v>
      </c>
      <c r="Q756" s="18">
        <f t="shared" si="75"/>
        <v>27793305</v>
      </c>
      <c r="R756" s="18">
        <f>Table2[[#This Row],[actual_price]]-Table2[[#This Row],[discounted_price]]</f>
        <v>8200</v>
      </c>
      <c r="S756" s="15" t="str" cm="1">
        <f t="array" ref="S756">_xlfn.IFS(H756&lt;200,"&lt;₹200",H756&lt;=500,"₹200-₹500",H756&gt;500,"&gt;₹500")</f>
        <v>&gt;₹500</v>
      </c>
      <c r="T756" t="s">
        <v>11898</v>
      </c>
      <c r="U756" t="s">
        <v>11902</v>
      </c>
      <c r="V756" t="s">
        <v>11903</v>
      </c>
    </row>
    <row r="757" spans="1:22" x14ac:dyDescent="0.25">
      <c r="A757" t="s">
        <v>7142</v>
      </c>
      <c r="B757" t="s">
        <v>7143</v>
      </c>
      <c r="C757" t="s">
        <v>13152</v>
      </c>
      <c r="D757" t="s">
        <v>13153</v>
      </c>
      <c r="E757" t="s">
        <v>13154</v>
      </c>
      <c r="F757" t="s">
        <v>13155</v>
      </c>
      <c r="G757" t="str">
        <f t="shared" si="72"/>
        <v>Stationery</v>
      </c>
      <c r="H757" s="17">
        <v>178</v>
      </c>
      <c r="I757" s="17">
        <v>210</v>
      </c>
      <c r="J757" s="8">
        <v>0.15</v>
      </c>
      <c r="K757" s="8" t="str">
        <f t="shared" si="73"/>
        <v>No</v>
      </c>
      <c r="L757" s="9">
        <v>4.3</v>
      </c>
      <c r="M757" s="9">
        <v>4</v>
      </c>
      <c r="N757" s="9">
        <f>AVERAGEIF(F757:F2106,F757,L757:L2106)</f>
        <v>4.26</v>
      </c>
      <c r="O757" s="4">
        <v>2450</v>
      </c>
      <c r="P757" s="4">
        <f t="shared" si="74"/>
        <v>14.438602505933853</v>
      </c>
      <c r="Q757" s="18">
        <f t="shared" si="75"/>
        <v>436100</v>
      </c>
      <c r="R757" s="18">
        <f>Table2[[#This Row],[actual_price]]-Table2[[#This Row],[discounted_price]]</f>
        <v>32</v>
      </c>
      <c r="S757" s="15" t="str" cm="1">
        <f t="array" ref="S757">_xlfn.IFS(H757&lt;200,"&lt;₹200",H757&lt;=500,"₹200-₹500",H757&gt;500,"&gt;₹500")</f>
        <v>&lt;₹200</v>
      </c>
      <c r="T757" t="s">
        <v>7144</v>
      </c>
      <c r="U757" t="s">
        <v>7148</v>
      </c>
      <c r="V757" t="s">
        <v>7149</v>
      </c>
    </row>
    <row r="758" spans="1:22" x14ac:dyDescent="0.25">
      <c r="A758" t="s">
        <v>7182</v>
      </c>
      <c r="B758" t="s">
        <v>7183</v>
      </c>
      <c r="C758" t="s">
        <v>13075</v>
      </c>
      <c r="D758" t="s">
        <v>13111</v>
      </c>
      <c r="E758" t="s">
        <v>13112</v>
      </c>
      <c r="F758" t="s">
        <v>13112</v>
      </c>
      <c r="G758" t="str">
        <f t="shared" si="72"/>
        <v>SmartWatches</v>
      </c>
      <c r="H758" s="17">
        <v>2499</v>
      </c>
      <c r="I758" s="17">
        <v>5999</v>
      </c>
      <c r="J758" s="8">
        <v>0.57999999999999996</v>
      </c>
      <c r="K758" s="8" t="str">
        <f t="shared" si="73"/>
        <v>Yes</v>
      </c>
      <c r="L758" s="9">
        <v>4.0999999999999996</v>
      </c>
      <c r="M758" s="9">
        <v>4</v>
      </c>
      <c r="N758" s="9">
        <f>AVERAGEIF(F758:F2107,F758,L758:L2107)</f>
        <v>3.8315789473684219</v>
      </c>
      <c r="O758" s="4">
        <v>5852</v>
      </c>
      <c r="P758" s="4">
        <f t="shared" si="74"/>
        <v>14.43500823976381</v>
      </c>
      <c r="Q758" s="18">
        <f t="shared" si="75"/>
        <v>14624148</v>
      </c>
      <c r="R758" s="18">
        <f>Table2[[#This Row],[actual_price]]-Table2[[#This Row],[discounted_price]]</f>
        <v>3500</v>
      </c>
      <c r="S758" s="15" t="str" cm="1">
        <f t="array" ref="S758">_xlfn.IFS(H758&lt;200,"&lt;₹200",H758&lt;=500,"₹200-₹500",H758&gt;500,"&gt;₹500")</f>
        <v>&gt;₹500</v>
      </c>
      <c r="T758" t="s">
        <v>7184</v>
      </c>
      <c r="U758" t="s">
        <v>7188</v>
      </c>
      <c r="V758" t="s">
        <v>7189</v>
      </c>
    </row>
    <row r="759" spans="1:22" x14ac:dyDescent="0.25">
      <c r="A759" t="s">
        <v>11245</v>
      </c>
      <c r="B759" t="s">
        <v>11246</v>
      </c>
      <c r="C759" t="s">
        <v>13156</v>
      </c>
      <c r="D759" t="s">
        <v>13247</v>
      </c>
      <c r="E759" t="s">
        <v>13248</v>
      </c>
      <c r="F759" t="s">
        <v>13271</v>
      </c>
      <c r="G759" t="str">
        <f t="shared" si="72"/>
        <v>JuicerMixerGrinders</v>
      </c>
      <c r="H759" s="17">
        <v>6525</v>
      </c>
      <c r="I759" s="17">
        <v>8820</v>
      </c>
      <c r="J759" s="8">
        <v>0.26</v>
      </c>
      <c r="K759" s="8" t="str">
        <f t="shared" si="73"/>
        <v>No</v>
      </c>
      <c r="L759" s="9">
        <v>4.5</v>
      </c>
      <c r="M759" s="9">
        <v>5</v>
      </c>
      <c r="N759" s="9">
        <f>AVERAGEIF(F759:F2109,F759,L759:L2109)</f>
        <v>3.8900000000000006</v>
      </c>
      <c r="O759" s="4">
        <v>5137</v>
      </c>
      <c r="P759" s="4">
        <f t="shared" si="74"/>
        <v>14.434989048728976</v>
      </c>
      <c r="Q759" s="18">
        <f t="shared" si="75"/>
        <v>33518925</v>
      </c>
      <c r="R759" s="18">
        <f>Table2[[#This Row],[actual_price]]-Table2[[#This Row],[discounted_price]]</f>
        <v>2295</v>
      </c>
      <c r="S759" s="15" t="str" cm="1">
        <f t="array" ref="S759">_xlfn.IFS(H759&lt;200,"&lt;₹200",H759&lt;=500,"₹200-₹500",H759&gt;500,"&gt;₹500")</f>
        <v>&gt;₹500</v>
      </c>
      <c r="T759" t="s">
        <v>11247</v>
      </c>
      <c r="U759" t="s">
        <v>11251</v>
      </c>
      <c r="V759" t="s">
        <v>11252</v>
      </c>
    </row>
    <row r="760" spans="1:22" x14ac:dyDescent="0.25">
      <c r="A760" t="s">
        <v>4755</v>
      </c>
      <c r="B760" t="s">
        <v>4756</v>
      </c>
      <c r="C760" t="s">
        <v>13075</v>
      </c>
      <c r="D760" t="s">
        <v>13113</v>
      </c>
      <c r="E760" t="s">
        <v>13114</v>
      </c>
      <c r="F760" t="s">
        <v>13115</v>
      </c>
      <c r="G760" t="str">
        <f t="shared" si="72"/>
        <v>Chargers</v>
      </c>
      <c r="H760" s="17">
        <v>2499</v>
      </c>
      <c r="I760" s="17">
        <v>2999</v>
      </c>
      <c r="J760" s="8">
        <v>0.17</v>
      </c>
      <c r="K760" s="8" t="str">
        <f t="shared" si="73"/>
        <v>No</v>
      </c>
      <c r="L760" s="9">
        <v>4.0999999999999996</v>
      </c>
      <c r="M760" s="9">
        <v>4</v>
      </c>
      <c r="N760" s="9">
        <f t="shared" ref="N760:N766" si="79">AVERAGEIF(F760:F2109,F760,L760:L2109)</f>
        <v>4.1333333333333329</v>
      </c>
      <c r="O760" s="4">
        <v>3156</v>
      </c>
      <c r="P760" s="4">
        <f t="shared" si="74"/>
        <v>14.463668271821163</v>
      </c>
      <c r="Q760" s="18">
        <f t="shared" si="75"/>
        <v>7886844</v>
      </c>
      <c r="R760" s="18">
        <f>Table2[[#This Row],[actual_price]]-Table2[[#This Row],[discounted_price]]</f>
        <v>500</v>
      </c>
      <c r="S760" s="15" t="str" cm="1">
        <f t="array" ref="S760">_xlfn.IFS(H760&lt;200,"&lt;₹200",H760&lt;=500,"₹200-₹500",H760&gt;500,"&gt;₹500")</f>
        <v>&gt;₹500</v>
      </c>
      <c r="T760" t="s">
        <v>4757</v>
      </c>
      <c r="U760" t="s">
        <v>4761</v>
      </c>
      <c r="V760" t="s">
        <v>4762</v>
      </c>
    </row>
    <row r="761" spans="1:22" x14ac:dyDescent="0.25">
      <c r="A761" t="s">
        <v>2851</v>
      </c>
      <c r="B761" t="s">
        <v>2852</v>
      </c>
      <c r="C761" t="s">
        <v>13075</v>
      </c>
      <c r="D761" t="s">
        <v>13091</v>
      </c>
      <c r="E761" t="s">
        <v>13093</v>
      </c>
      <c r="F761" t="s">
        <v>13094</v>
      </c>
      <c r="G761" t="str">
        <f t="shared" si="72"/>
        <v>SmartTelevisions</v>
      </c>
      <c r="H761" s="17">
        <v>24990</v>
      </c>
      <c r="I761" s="17">
        <v>51990</v>
      </c>
      <c r="J761" s="8">
        <v>0.52</v>
      </c>
      <c r="K761" s="8" t="str">
        <f t="shared" si="73"/>
        <v>Yes</v>
      </c>
      <c r="L761" s="9">
        <v>4.2</v>
      </c>
      <c r="M761" s="9">
        <v>4</v>
      </c>
      <c r="N761" s="9">
        <f t="shared" si="79"/>
        <v>4.1454545454545446</v>
      </c>
      <c r="O761" s="4">
        <v>2951</v>
      </c>
      <c r="P761" s="4">
        <f t="shared" si="74"/>
        <v>14.385209609425978</v>
      </c>
      <c r="Q761" s="18">
        <f t="shared" si="75"/>
        <v>73745490</v>
      </c>
      <c r="R761" s="18">
        <f>Table2[[#This Row],[actual_price]]-Table2[[#This Row],[discounted_price]]</f>
        <v>27000</v>
      </c>
      <c r="S761" s="15" t="str" cm="1">
        <f t="array" ref="S761">_xlfn.IFS(H761&lt;200,"&lt;₹200",H761&lt;=500,"₹200-₹500",H761&gt;500,"&gt;₹500")</f>
        <v>&gt;₹500</v>
      </c>
      <c r="T761" t="s">
        <v>2853</v>
      </c>
      <c r="U761" t="s">
        <v>2857</v>
      </c>
      <c r="V761" t="s">
        <v>2858</v>
      </c>
    </row>
    <row r="762" spans="1:22" x14ac:dyDescent="0.25">
      <c r="A762" t="s">
        <v>10991</v>
      </c>
      <c r="B762" t="s">
        <v>10992</v>
      </c>
      <c r="C762" t="s">
        <v>13156</v>
      </c>
      <c r="D762" t="s">
        <v>13250</v>
      </c>
      <c r="E762" t="s">
        <v>13277</v>
      </c>
      <c r="F762" t="s">
        <v>13311</v>
      </c>
      <c r="G762" t="str">
        <f t="shared" si="72"/>
        <v>TableFans</v>
      </c>
      <c r="H762" s="17">
        <v>948</v>
      </c>
      <c r="I762" s="17">
        <v>1620</v>
      </c>
      <c r="J762" s="8">
        <v>0.41</v>
      </c>
      <c r="K762" s="8" t="str">
        <f t="shared" si="73"/>
        <v>No</v>
      </c>
      <c r="L762" s="9">
        <v>4.0999999999999996</v>
      </c>
      <c r="M762" s="9">
        <v>4</v>
      </c>
      <c r="N762" s="9">
        <f t="shared" si="79"/>
        <v>3.9499999999999997</v>
      </c>
      <c r="O762" s="4">
        <v>4370</v>
      </c>
      <c r="P762" s="4">
        <f t="shared" si="74"/>
        <v>14.380294185634128</v>
      </c>
      <c r="Q762" s="18">
        <f t="shared" si="75"/>
        <v>4142760</v>
      </c>
      <c r="R762" s="18">
        <f>Table2[[#This Row],[actual_price]]-Table2[[#This Row],[discounted_price]]</f>
        <v>672</v>
      </c>
      <c r="S762" s="15" t="str" cm="1">
        <f t="array" ref="S762">_xlfn.IFS(H762&lt;200,"&lt;₹200",H762&lt;=500,"₹200-₹500",H762&gt;500,"&gt;₹500")</f>
        <v>&gt;₹500</v>
      </c>
      <c r="T762" t="s">
        <v>10994</v>
      </c>
      <c r="U762" t="s">
        <v>10998</v>
      </c>
      <c r="V762" t="s">
        <v>10999</v>
      </c>
    </row>
    <row r="763" spans="1:22" x14ac:dyDescent="0.25">
      <c r="A763" t="s">
        <v>2716</v>
      </c>
      <c r="B763" t="s">
        <v>2717</v>
      </c>
      <c r="C763" t="s">
        <v>13084</v>
      </c>
      <c r="D763" t="s">
        <v>13085</v>
      </c>
      <c r="E763" t="s">
        <v>13086</v>
      </c>
      <c r="F763" t="s">
        <v>13087</v>
      </c>
      <c r="G763" t="str">
        <f t="shared" si="72"/>
        <v>Cables</v>
      </c>
      <c r="H763" s="17">
        <v>379</v>
      </c>
      <c r="I763" s="17">
        <v>1099</v>
      </c>
      <c r="J763" s="8">
        <v>0.66</v>
      </c>
      <c r="K763" s="8" t="str">
        <f t="shared" si="73"/>
        <v>Yes</v>
      </c>
      <c r="L763" s="9">
        <v>4.3</v>
      </c>
      <c r="M763" s="9">
        <v>4</v>
      </c>
      <c r="N763" s="9">
        <f t="shared" si="79"/>
        <v>4.1249999999999991</v>
      </c>
      <c r="O763" s="4">
        <v>3049</v>
      </c>
      <c r="P763" s="4">
        <f t="shared" si="74"/>
        <v>14.372736837305489</v>
      </c>
      <c r="Q763" s="18">
        <f t="shared" si="75"/>
        <v>1155571</v>
      </c>
      <c r="R763" s="18">
        <f>Table2[[#This Row],[actual_price]]-Table2[[#This Row],[discounted_price]]</f>
        <v>720</v>
      </c>
      <c r="S763" s="15" t="str" cm="1">
        <f t="array" ref="S763">_xlfn.IFS(H763&lt;200,"&lt;₹200",H763&lt;=500,"₹200-₹500",H763&gt;500,"&gt;₹500")</f>
        <v>₹200-₹500</v>
      </c>
      <c r="T763" t="s">
        <v>2718</v>
      </c>
      <c r="U763" t="s">
        <v>2722</v>
      </c>
      <c r="V763" t="s">
        <v>2723</v>
      </c>
    </row>
    <row r="764" spans="1:22" x14ac:dyDescent="0.25">
      <c r="A764" t="s">
        <v>10850</v>
      </c>
      <c r="B764" t="s">
        <v>10851</v>
      </c>
      <c r="C764" t="s">
        <v>13156</v>
      </c>
      <c r="D764" t="s">
        <v>13247</v>
      </c>
      <c r="E764" t="s">
        <v>13254</v>
      </c>
      <c r="F764" t="s">
        <v>13272</v>
      </c>
      <c r="G764" t="str">
        <f t="shared" si="72"/>
        <v>Vacuums&amp;FloorCare</v>
      </c>
      <c r="H764" s="17">
        <v>6236</v>
      </c>
      <c r="I764" s="17">
        <v>9999</v>
      </c>
      <c r="J764" s="8">
        <v>0.38</v>
      </c>
      <c r="K764" s="8" t="str">
        <f t="shared" si="73"/>
        <v>No</v>
      </c>
      <c r="L764" s="9">
        <v>4.0999999999999996</v>
      </c>
      <c r="M764" s="9">
        <v>4</v>
      </c>
      <c r="N764" s="9">
        <f t="shared" si="79"/>
        <v>4.0416666666666661</v>
      </c>
      <c r="O764" s="4">
        <v>3552</v>
      </c>
      <c r="P764" s="4">
        <f t="shared" si="74"/>
        <v>14.350322296936032</v>
      </c>
      <c r="Q764" s="18">
        <f t="shared" si="75"/>
        <v>22150272</v>
      </c>
      <c r="R764" s="18">
        <f>Table2[[#This Row],[actual_price]]-Table2[[#This Row],[discounted_price]]</f>
        <v>3763</v>
      </c>
      <c r="S764" s="15" t="str" cm="1">
        <f t="array" ref="S764">_xlfn.IFS(H764&lt;200,"&lt;₹200",H764&lt;=500,"₹200-₹500",H764&gt;500,"&gt;₹500")</f>
        <v>&gt;₹500</v>
      </c>
      <c r="T764" t="s">
        <v>10852</v>
      </c>
      <c r="U764" t="s">
        <v>10856</v>
      </c>
      <c r="V764" t="s">
        <v>10857</v>
      </c>
    </row>
    <row r="765" spans="1:22" x14ac:dyDescent="0.25">
      <c r="A765" t="s">
        <v>7910</v>
      </c>
      <c r="B765" t="s">
        <v>7911</v>
      </c>
      <c r="C765" t="s">
        <v>13084</v>
      </c>
      <c r="D765" t="s">
        <v>13085</v>
      </c>
      <c r="E765" t="s">
        <v>13136</v>
      </c>
      <c r="F765" t="s">
        <v>13199</v>
      </c>
      <c r="G765" t="str">
        <f t="shared" si="72"/>
        <v>Bags&amp;Sleeves</v>
      </c>
      <c r="H765" s="17">
        <v>299</v>
      </c>
      <c r="I765" s="17">
        <v>1499</v>
      </c>
      <c r="J765" s="8">
        <v>0.8</v>
      </c>
      <c r="K765" s="8" t="str">
        <f t="shared" si="73"/>
        <v>Yes</v>
      </c>
      <c r="L765" s="9">
        <v>4.2</v>
      </c>
      <c r="M765" s="9">
        <v>4</v>
      </c>
      <c r="N765" s="9">
        <f t="shared" si="79"/>
        <v>4.1500000000000004</v>
      </c>
      <c r="O765" s="4">
        <v>2868</v>
      </c>
      <c r="P765" s="4">
        <f t="shared" si="74"/>
        <v>14.349581775220896</v>
      </c>
      <c r="Q765" s="18">
        <f t="shared" si="75"/>
        <v>857532</v>
      </c>
      <c r="R765" s="18">
        <f>Table2[[#This Row],[actual_price]]-Table2[[#This Row],[discounted_price]]</f>
        <v>1200</v>
      </c>
      <c r="S765" s="15" t="str" cm="1">
        <f t="array" ref="S765">_xlfn.IFS(H765&lt;200,"&lt;₹200",H765&lt;=500,"₹200-₹500",H765&gt;500,"&gt;₹500")</f>
        <v>₹200-₹500</v>
      </c>
      <c r="T765" t="s">
        <v>7912</v>
      </c>
      <c r="U765" t="s">
        <v>7916</v>
      </c>
      <c r="V765" t="s">
        <v>7917</v>
      </c>
    </row>
    <row r="766" spans="1:22" x14ac:dyDescent="0.25">
      <c r="A766" t="s">
        <v>11042</v>
      </c>
      <c r="B766" t="s">
        <v>11043</v>
      </c>
      <c r="C766" t="s">
        <v>13156</v>
      </c>
      <c r="D766" t="s">
        <v>13247</v>
      </c>
      <c r="E766" t="s">
        <v>13287</v>
      </c>
      <c r="F766" t="s">
        <v>13288</v>
      </c>
      <c r="G766" t="str">
        <f t="shared" si="72"/>
        <v>WaterPurifierAccessories</v>
      </c>
      <c r="H766" s="17">
        <v>980</v>
      </c>
      <c r="I766" s="17">
        <v>980</v>
      </c>
      <c r="J766" s="8">
        <v>0</v>
      </c>
      <c r="K766" s="8" t="str">
        <f t="shared" si="73"/>
        <v>No</v>
      </c>
      <c r="L766" s="9">
        <v>4.2</v>
      </c>
      <c r="M766" s="9">
        <v>4</v>
      </c>
      <c r="N766" s="9">
        <f t="shared" si="79"/>
        <v>3.9</v>
      </c>
      <c r="O766" s="4">
        <v>4740</v>
      </c>
      <c r="P766" s="4">
        <f t="shared" si="74"/>
        <v>14.33589282574393</v>
      </c>
      <c r="Q766" s="18">
        <f t="shared" si="75"/>
        <v>4645200</v>
      </c>
      <c r="R766" s="18">
        <f>Table2[[#This Row],[actual_price]]-Table2[[#This Row],[discounted_price]]</f>
        <v>0</v>
      </c>
      <c r="S766" s="15" t="str" cm="1">
        <f t="array" ref="S766">_xlfn.IFS(H766&lt;200,"&lt;₹200",H766&lt;=500,"₹200-₹500",H766&gt;500,"&gt;₹500")</f>
        <v>&gt;₹500</v>
      </c>
      <c r="T766" t="s">
        <v>11044</v>
      </c>
      <c r="U766" t="s">
        <v>11048</v>
      </c>
      <c r="V766" t="s">
        <v>11049</v>
      </c>
    </row>
    <row r="767" spans="1:22" x14ac:dyDescent="0.25">
      <c r="A767" t="s">
        <v>12432</v>
      </c>
      <c r="B767" t="s">
        <v>12433</v>
      </c>
      <c r="C767" t="s">
        <v>13156</v>
      </c>
      <c r="D767" t="s">
        <v>13247</v>
      </c>
      <c r="E767" t="s">
        <v>13248</v>
      </c>
      <c r="F767" t="s">
        <v>13249</v>
      </c>
      <c r="G767" t="str">
        <f t="shared" si="72"/>
        <v>Kettles&amp;HotWaterDispensers</v>
      </c>
      <c r="H767" s="17">
        <v>1199</v>
      </c>
      <c r="I767" s="17">
        <v>1899</v>
      </c>
      <c r="J767" s="8">
        <v>0.37</v>
      </c>
      <c r="K767" s="8" t="str">
        <f t="shared" si="73"/>
        <v>No</v>
      </c>
      <c r="L767" s="9">
        <v>4.2</v>
      </c>
      <c r="M767" s="9">
        <v>4</v>
      </c>
      <c r="N767" s="9">
        <f>AVERAGEIF(F767:F2117,F767,L767:L2117)</f>
        <v>3.9950000000000001</v>
      </c>
      <c r="O767" s="4">
        <v>3858</v>
      </c>
      <c r="P767" s="4">
        <f t="shared" si="74"/>
        <v>14.32796674039273</v>
      </c>
      <c r="Q767" s="18">
        <f t="shared" si="75"/>
        <v>4625742</v>
      </c>
      <c r="R767" s="18">
        <f>Table2[[#This Row],[actual_price]]-Table2[[#This Row],[discounted_price]]</f>
        <v>700</v>
      </c>
      <c r="S767" s="15" t="str" cm="1">
        <f t="array" ref="S767">_xlfn.IFS(H767&lt;200,"&lt;₹200",H767&lt;=500,"₹200-₹500",H767&gt;500,"&gt;₹500")</f>
        <v>&gt;₹500</v>
      </c>
      <c r="T767" t="s">
        <v>12434</v>
      </c>
      <c r="U767" t="s">
        <v>12438</v>
      </c>
      <c r="V767" t="s">
        <v>12439</v>
      </c>
    </row>
    <row r="768" spans="1:22" x14ac:dyDescent="0.25">
      <c r="A768" t="s">
        <v>4804</v>
      </c>
      <c r="B768" t="s">
        <v>4805</v>
      </c>
      <c r="C768" t="s">
        <v>13075</v>
      </c>
      <c r="D768" t="s">
        <v>13113</v>
      </c>
      <c r="E768" t="s">
        <v>13114</v>
      </c>
      <c r="F768" t="s">
        <v>13133</v>
      </c>
      <c r="G768" t="str">
        <f t="shared" si="72"/>
        <v>StylusPens</v>
      </c>
      <c r="H768" s="17">
        <v>2599</v>
      </c>
      <c r="I768" s="17">
        <v>6999</v>
      </c>
      <c r="J768" s="8">
        <v>0.63</v>
      </c>
      <c r="K768" s="8" t="str">
        <f t="shared" si="73"/>
        <v>Yes</v>
      </c>
      <c r="L768" s="9">
        <v>4.5</v>
      </c>
      <c r="M768" s="9">
        <v>5</v>
      </c>
      <c r="N768" s="9">
        <f>AVERAGEIF(F768:F2117,F768,L768:L2117)</f>
        <v>4.5</v>
      </c>
      <c r="O768" s="4">
        <v>1526</v>
      </c>
      <c r="P768" s="4">
        <f t="shared" si="74"/>
        <v>14.327275666753897</v>
      </c>
      <c r="Q768" s="18">
        <f t="shared" si="75"/>
        <v>3966074</v>
      </c>
      <c r="R768" s="18">
        <f>Table2[[#This Row],[actual_price]]-Table2[[#This Row],[discounted_price]]</f>
        <v>4400</v>
      </c>
      <c r="S768" s="15" t="str" cm="1">
        <f t="array" ref="S768">_xlfn.IFS(H768&lt;200,"&lt;₹200",H768&lt;=500,"₹200-₹500",H768&gt;500,"&gt;₹500")</f>
        <v>&gt;₹500</v>
      </c>
      <c r="T768" t="s">
        <v>4806</v>
      </c>
      <c r="U768" t="s">
        <v>4810</v>
      </c>
      <c r="V768" t="s">
        <v>4811</v>
      </c>
    </row>
    <row r="769" spans="1:22" x14ac:dyDescent="0.25">
      <c r="A769" t="s">
        <v>8367</v>
      </c>
      <c r="B769" t="s">
        <v>8368</v>
      </c>
      <c r="C769" t="s">
        <v>13084</v>
      </c>
      <c r="D769" t="s">
        <v>13085</v>
      </c>
      <c r="E769" t="s">
        <v>13141</v>
      </c>
      <c r="F769" t="s">
        <v>13142</v>
      </c>
      <c r="G769" t="str">
        <f t="shared" si="72"/>
        <v>Mice</v>
      </c>
      <c r="H769" s="17">
        <v>1099</v>
      </c>
      <c r="I769" s="17">
        <v>1499</v>
      </c>
      <c r="J769" s="8">
        <v>0.27</v>
      </c>
      <c r="K769" s="8" t="str">
        <f t="shared" si="73"/>
        <v>No</v>
      </c>
      <c r="L769" s="9">
        <v>4.2</v>
      </c>
      <c r="M769" s="9">
        <v>4</v>
      </c>
      <c r="N769" s="9">
        <f>AVERAGEIF(F769:F2118,F769,L769:L2118)</f>
        <v>4.5999999999999996</v>
      </c>
      <c r="O769" s="4">
        <v>2375</v>
      </c>
      <c r="P769" s="4">
        <f t="shared" si="74"/>
        <v>15.528893607022116</v>
      </c>
      <c r="Q769" s="18">
        <f t="shared" si="75"/>
        <v>2610125</v>
      </c>
      <c r="R769" s="18">
        <f>Table2[[#This Row],[actual_price]]-Table2[[#This Row],[discounted_price]]</f>
        <v>400</v>
      </c>
      <c r="S769" s="15" t="str" cm="1">
        <f t="array" ref="S769">_xlfn.IFS(H769&lt;200,"&lt;₹200",H769&lt;=500,"₹200-₹500",H769&gt;500,"&gt;₹500")</f>
        <v>&gt;₹500</v>
      </c>
      <c r="T769" t="s">
        <v>8369</v>
      </c>
      <c r="U769" t="s">
        <v>8373</v>
      </c>
      <c r="V769" t="s">
        <v>8374</v>
      </c>
    </row>
    <row r="770" spans="1:22" x14ac:dyDescent="0.25">
      <c r="A770" t="s">
        <v>1606</v>
      </c>
      <c r="B770" t="s">
        <v>1607</v>
      </c>
      <c r="C770" t="s">
        <v>13084</v>
      </c>
      <c r="D770" t="s">
        <v>13085</v>
      </c>
      <c r="E770" t="s">
        <v>13086</v>
      </c>
      <c r="F770" t="s">
        <v>13087</v>
      </c>
      <c r="G770" t="str">
        <f t="shared" ref="G770:G833" si="80">IF(F770=" ","Unknown", F770)</f>
        <v>Cables</v>
      </c>
      <c r="H770" s="17">
        <v>299</v>
      </c>
      <c r="I770" s="17">
        <v>699</v>
      </c>
      <c r="J770" s="8">
        <v>0.56999999999999995</v>
      </c>
      <c r="K770" s="8" t="str">
        <f t="shared" ref="K770:K833" si="81">IF(J770&gt;=50%,"Yes","No")</f>
        <v>Yes</v>
      </c>
      <c r="L770" s="9">
        <v>4.0999999999999996</v>
      </c>
      <c r="M770" s="9">
        <v>4</v>
      </c>
      <c r="N770" s="9">
        <f>AVERAGEIF(F770:F2119,F770,L770:L2119)</f>
        <v>4.1230769230769226</v>
      </c>
      <c r="O770" s="4">
        <v>2957</v>
      </c>
      <c r="P770" s="4">
        <f t="shared" ref="P770:P833" si="82">N770*LOG10(O770+1)</f>
        <v>14.311192453370985</v>
      </c>
      <c r="Q770" s="18">
        <f t="shared" ref="Q770:Q833" si="83">H770*O770</f>
        <v>884143</v>
      </c>
      <c r="R770" s="18">
        <f>Table2[[#This Row],[actual_price]]-Table2[[#This Row],[discounted_price]]</f>
        <v>400</v>
      </c>
      <c r="S770" s="15" t="str" cm="1">
        <f t="array" ref="S770">_xlfn.IFS(H770&lt;200,"&lt;₹200",H770&lt;=500,"₹200-₹500",H770&gt;500,"&gt;₹500")</f>
        <v>₹200-₹500</v>
      </c>
      <c r="T770" t="s">
        <v>1608</v>
      </c>
      <c r="U770" t="s">
        <v>1612</v>
      </c>
      <c r="V770" t="s">
        <v>1613</v>
      </c>
    </row>
    <row r="771" spans="1:22" x14ac:dyDescent="0.25">
      <c r="A771" t="s">
        <v>8572</v>
      </c>
      <c r="B771" t="s">
        <v>8573</v>
      </c>
      <c r="C771" t="s">
        <v>13156</v>
      </c>
      <c r="D771" t="s">
        <v>13247</v>
      </c>
      <c r="E771" t="s">
        <v>13254</v>
      </c>
      <c r="F771" t="s">
        <v>13255</v>
      </c>
      <c r="G771" t="str">
        <f t="shared" si="80"/>
        <v>Irons,Steamers&amp;Accessories</v>
      </c>
      <c r="H771" s="17">
        <v>455</v>
      </c>
      <c r="I771" s="17">
        <v>999</v>
      </c>
      <c r="J771" s="8">
        <v>0.54</v>
      </c>
      <c r="K771" s="8" t="str">
        <f t="shared" si="81"/>
        <v>Yes</v>
      </c>
      <c r="L771" s="9">
        <v>4.0999999999999996</v>
      </c>
      <c r="M771" s="9">
        <v>4</v>
      </c>
      <c r="N771" s="9">
        <f>AVERAGEIF(F771:F2120,F771,L771:L2120)</f>
        <v>4.0270270270270254</v>
      </c>
      <c r="O771" s="4">
        <v>3578</v>
      </c>
      <c r="P771" s="4">
        <f t="shared" si="82"/>
        <v>14.311094407030012</v>
      </c>
      <c r="Q771" s="18">
        <f t="shared" si="83"/>
        <v>1627990</v>
      </c>
      <c r="R771" s="18">
        <f>Table2[[#This Row],[actual_price]]-Table2[[#This Row],[discounted_price]]</f>
        <v>544</v>
      </c>
      <c r="S771" s="15" t="str" cm="1">
        <f t="array" ref="S771">_xlfn.IFS(H771&lt;200,"&lt;₹200",H771&lt;=500,"₹200-₹500",H771&gt;500,"&gt;₹500")</f>
        <v>₹200-₹500</v>
      </c>
      <c r="T771" t="s">
        <v>8575</v>
      </c>
      <c r="U771" t="s">
        <v>8579</v>
      </c>
      <c r="V771" t="s">
        <v>8580</v>
      </c>
    </row>
    <row r="772" spans="1:22" x14ac:dyDescent="0.25">
      <c r="A772" t="s">
        <v>11646</v>
      </c>
      <c r="B772" t="s">
        <v>11647</v>
      </c>
      <c r="C772" t="s">
        <v>13156</v>
      </c>
      <c r="D772" t="s">
        <v>13247</v>
      </c>
      <c r="E772" t="s">
        <v>13248</v>
      </c>
      <c r="F772" t="s">
        <v>13290</v>
      </c>
      <c r="G772" t="str">
        <f t="shared" si="80"/>
        <v>Rice&amp;PastaCookers</v>
      </c>
      <c r="H772" s="17">
        <v>2976</v>
      </c>
      <c r="I772" s="17">
        <v>3945</v>
      </c>
      <c r="J772" s="8">
        <v>0.25</v>
      </c>
      <c r="K772" s="8" t="str">
        <f t="shared" si="81"/>
        <v>No</v>
      </c>
      <c r="L772" s="9">
        <v>4.2</v>
      </c>
      <c r="M772" s="9">
        <v>4</v>
      </c>
      <c r="N772" s="9">
        <f>AVERAGEIF(F772:F2122,F772,L772:L2122)</f>
        <v>4</v>
      </c>
      <c r="O772" s="4">
        <v>3740</v>
      </c>
      <c r="P772" s="4">
        <f t="shared" si="82"/>
        <v>14.29195083279282</v>
      </c>
      <c r="Q772" s="18">
        <f t="shared" si="83"/>
        <v>11130240</v>
      </c>
      <c r="R772" s="18">
        <f>Table2[[#This Row],[actual_price]]-Table2[[#This Row],[discounted_price]]</f>
        <v>969</v>
      </c>
      <c r="S772" s="15" t="str" cm="1">
        <f t="array" ref="S772">_xlfn.IFS(H772&lt;200,"&lt;₹200",H772&lt;=500,"₹200-₹500",H772&gt;500,"&gt;₹500")</f>
        <v>&gt;₹500</v>
      </c>
      <c r="T772" t="s">
        <v>11648</v>
      </c>
      <c r="U772" t="s">
        <v>11652</v>
      </c>
      <c r="V772" t="s">
        <v>11653</v>
      </c>
    </row>
    <row r="773" spans="1:22" x14ac:dyDescent="0.25">
      <c r="A773" t="s">
        <v>8947</v>
      </c>
      <c r="B773" t="s">
        <v>8948</v>
      </c>
      <c r="C773" t="s">
        <v>13156</v>
      </c>
      <c r="D773" t="s">
        <v>13247</v>
      </c>
      <c r="E773" t="s">
        <v>13254</v>
      </c>
      <c r="F773" t="s">
        <v>13255</v>
      </c>
      <c r="G773" t="str">
        <f t="shared" si="80"/>
        <v>Irons,Steamers&amp;Accessories</v>
      </c>
      <c r="H773" s="17">
        <v>1490</v>
      </c>
      <c r="I773" s="17">
        <v>1695</v>
      </c>
      <c r="J773" s="8">
        <v>0.12</v>
      </c>
      <c r="K773" s="8" t="str">
        <f t="shared" si="81"/>
        <v>No</v>
      </c>
      <c r="L773" s="9">
        <v>4.4000000000000004</v>
      </c>
      <c r="M773" s="9">
        <v>4</v>
      </c>
      <c r="N773" s="9">
        <f t="shared" ref="N773:N781" si="84">AVERAGEIF(F773:F2122,F773,L773:L2122)</f>
        <v>4.0249999999999995</v>
      </c>
      <c r="O773" s="4">
        <v>3543</v>
      </c>
      <c r="P773" s="4">
        <f t="shared" si="82"/>
        <v>14.286712195690427</v>
      </c>
      <c r="Q773" s="18">
        <f t="shared" si="83"/>
        <v>5279070</v>
      </c>
      <c r="R773" s="18">
        <f>Table2[[#This Row],[actual_price]]-Table2[[#This Row],[discounted_price]]</f>
        <v>205</v>
      </c>
      <c r="S773" s="15" t="str" cm="1">
        <f t="array" ref="S773">_xlfn.IFS(H773&lt;200,"&lt;₹200",H773&lt;=500,"₹200-₹500",H773&gt;500,"&gt;₹500")</f>
        <v>&gt;₹500</v>
      </c>
      <c r="T773" t="s">
        <v>8949</v>
      </c>
      <c r="U773" t="s">
        <v>8953</v>
      </c>
      <c r="V773" t="s">
        <v>8954</v>
      </c>
    </row>
    <row r="774" spans="1:22" x14ac:dyDescent="0.25">
      <c r="A774" t="s">
        <v>2118</v>
      </c>
      <c r="B774" t="s">
        <v>2119</v>
      </c>
      <c r="C774" t="s">
        <v>13084</v>
      </c>
      <c r="D774" t="s">
        <v>13085</v>
      </c>
      <c r="E774" t="s">
        <v>13086</v>
      </c>
      <c r="F774" t="s">
        <v>13087</v>
      </c>
      <c r="G774" t="str">
        <f t="shared" si="80"/>
        <v>Cables</v>
      </c>
      <c r="H774" s="17">
        <v>254</v>
      </c>
      <c r="I774" s="17">
        <v>799</v>
      </c>
      <c r="J774" s="8">
        <v>0.68</v>
      </c>
      <c r="K774" s="8" t="str">
        <f t="shared" si="81"/>
        <v>Yes</v>
      </c>
      <c r="L774" s="9">
        <v>4</v>
      </c>
      <c r="M774" s="9">
        <v>4</v>
      </c>
      <c r="N774" s="9">
        <f t="shared" si="84"/>
        <v>4.1233333333333331</v>
      </c>
      <c r="O774" s="4">
        <v>2905</v>
      </c>
      <c r="P774" s="4">
        <f t="shared" si="82"/>
        <v>14.280322231743323</v>
      </c>
      <c r="Q774" s="18">
        <f t="shared" si="83"/>
        <v>737870</v>
      </c>
      <c r="R774" s="18">
        <f>Table2[[#This Row],[actual_price]]-Table2[[#This Row],[discounted_price]]</f>
        <v>545</v>
      </c>
      <c r="S774" s="15" t="str" cm="1">
        <f t="array" ref="S774">_xlfn.IFS(H774&lt;200,"&lt;₹200",H774&lt;=500,"₹200-₹500",H774&gt;500,"&gt;₹500")</f>
        <v>₹200-₹500</v>
      </c>
      <c r="T774" t="s">
        <v>2120</v>
      </c>
      <c r="U774" t="s">
        <v>2124</v>
      </c>
      <c r="V774" t="s">
        <v>2125</v>
      </c>
    </row>
    <row r="775" spans="1:22" x14ac:dyDescent="0.25">
      <c r="A775" t="s">
        <v>11103</v>
      </c>
      <c r="B775" t="s">
        <v>11104</v>
      </c>
      <c r="C775" t="s">
        <v>13156</v>
      </c>
      <c r="D775" t="s">
        <v>13250</v>
      </c>
      <c r="E775" t="s">
        <v>13313</v>
      </c>
      <c r="F775" t="s">
        <v>13313</v>
      </c>
      <c r="G775" t="str">
        <f t="shared" si="80"/>
        <v>Humidifiers</v>
      </c>
      <c r="H775" s="17">
        <v>2249</v>
      </c>
      <c r="I775" s="17">
        <v>3550</v>
      </c>
      <c r="J775" s="8">
        <v>0.37</v>
      </c>
      <c r="K775" s="8" t="str">
        <f t="shared" si="81"/>
        <v>No</v>
      </c>
      <c r="L775" s="9">
        <v>4</v>
      </c>
      <c r="M775" s="9">
        <v>4</v>
      </c>
      <c r="N775" s="9">
        <f t="shared" si="84"/>
        <v>3.9666666666666668</v>
      </c>
      <c r="O775" s="4">
        <v>3973</v>
      </c>
      <c r="P775" s="4">
        <f t="shared" si="82"/>
        <v>14.276937189002727</v>
      </c>
      <c r="Q775" s="18">
        <f t="shared" si="83"/>
        <v>8935277</v>
      </c>
      <c r="R775" s="18">
        <f>Table2[[#This Row],[actual_price]]-Table2[[#This Row],[discounted_price]]</f>
        <v>1301</v>
      </c>
      <c r="S775" s="15" t="str" cm="1">
        <f t="array" ref="S775">_xlfn.IFS(H775&lt;200,"&lt;₹200",H775&lt;=500,"₹200-₹500",H775&gt;500,"&gt;₹500")</f>
        <v>&gt;₹500</v>
      </c>
      <c r="T775" t="s">
        <v>11106</v>
      </c>
      <c r="U775" t="s">
        <v>11110</v>
      </c>
      <c r="V775" t="s">
        <v>11111</v>
      </c>
    </row>
    <row r="776" spans="1:22" x14ac:dyDescent="0.25">
      <c r="A776" t="s">
        <v>10641</v>
      </c>
      <c r="B776" t="s">
        <v>10642</v>
      </c>
      <c r="C776" t="s">
        <v>13156</v>
      </c>
      <c r="D776" t="s">
        <v>13250</v>
      </c>
      <c r="E776" t="s">
        <v>13263</v>
      </c>
      <c r="F776" t="s">
        <v>13264</v>
      </c>
      <c r="G776" t="str">
        <f t="shared" si="80"/>
        <v>InstantWaterHeaters</v>
      </c>
      <c r="H776" s="17">
        <v>1899</v>
      </c>
      <c r="I776" s="17">
        <v>3790</v>
      </c>
      <c r="J776" s="8">
        <v>0.5</v>
      </c>
      <c r="K776" s="8" t="str">
        <f t="shared" si="81"/>
        <v>Yes</v>
      </c>
      <c r="L776" s="9">
        <v>3.8</v>
      </c>
      <c r="M776" s="9">
        <v>4</v>
      </c>
      <c r="N776" s="9">
        <f t="shared" si="84"/>
        <v>3.9812500000000002</v>
      </c>
      <c r="O776" s="4">
        <v>3842</v>
      </c>
      <c r="P776" s="4">
        <f t="shared" si="82"/>
        <v>14.271468968148689</v>
      </c>
      <c r="Q776" s="18">
        <f t="shared" si="83"/>
        <v>7295958</v>
      </c>
      <c r="R776" s="18">
        <f>Table2[[#This Row],[actual_price]]-Table2[[#This Row],[discounted_price]]</f>
        <v>1891</v>
      </c>
      <c r="S776" s="15" t="str" cm="1">
        <f t="array" ref="S776">_xlfn.IFS(H776&lt;200,"&lt;₹200",H776&lt;=500,"₹200-₹500",H776&gt;500,"&gt;₹500")</f>
        <v>&gt;₹500</v>
      </c>
      <c r="T776" t="s">
        <v>10643</v>
      </c>
      <c r="U776" t="s">
        <v>10647</v>
      </c>
      <c r="V776" t="s">
        <v>10648</v>
      </c>
    </row>
    <row r="777" spans="1:22" x14ac:dyDescent="0.25">
      <c r="A777" t="s">
        <v>10325</v>
      </c>
      <c r="B777" t="s">
        <v>10326</v>
      </c>
      <c r="C777" t="s">
        <v>13156</v>
      </c>
      <c r="D777" t="s">
        <v>13268</v>
      </c>
      <c r="E777" t="s">
        <v>13269</v>
      </c>
      <c r="F777" t="s">
        <v>13301</v>
      </c>
      <c r="G777" t="str">
        <f t="shared" si="80"/>
        <v>IroningAccessories</v>
      </c>
      <c r="H777" s="17">
        <v>189</v>
      </c>
      <c r="I777" s="17">
        <v>299</v>
      </c>
      <c r="J777" s="8">
        <v>0.37</v>
      </c>
      <c r="K777" s="8" t="str">
        <f t="shared" si="81"/>
        <v>No</v>
      </c>
      <c r="L777" s="9">
        <v>4.2</v>
      </c>
      <c r="M777" s="9">
        <v>4</v>
      </c>
      <c r="N777" s="9">
        <f t="shared" si="84"/>
        <v>4.1500000000000004</v>
      </c>
      <c r="O777" s="4">
        <v>2737</v>
      </c>
      <c r="P777" s="4">
        <f t="shared" si="82"/>
        <v>14.265348791761582</v>
      </c>
      <c r="Q777" s="18">
        <f t="shared" si="83"/>
        <v>517293</v>
      </c>
      <c r="R777" s="18">
        <f>Table2[[#This Row],[actual_price]]-Table2[[#This Row],[discounted_price]]</f>
        <v>110</v>
      </c>
      <c r="S777" s="15" t="str" cm="1">
        <f t="array" ref="S777">_xlfn.IFS(H777&lt;200,"&lt;₹200",H777&lt;=500,"₹200-₹500",H777&gt;500,"&gt;₹500")</f>
        <v>&lt;₹200</v>
      </c>
      <c r="T777" t="s">
        <v>10328</v>
      </c>
      <c r="U777" t="s">
        <v>10332</v>
      </c>
      <c r="V777" t="s">
        <v>10333</v>
      </c>
    </row>
    <row r="778" spans="1:22" x14ac:dyDescent="0.25">
      <c r="A778" t="s">
        <v>10829</v>
      </c>
      <c r="B778" t="s">
        <v>10830</v>
      </c>
      <c r="C778" t="s">
        <v>13306</v>
      </c>
      <c r="D778" t="s">
        <v>13307</v>
      </c>
      <c r="E778" t="s">
        <v>13308</v>
      </c>
      <c r="F778" t="s">
        <v>13309</v>
      </c>
      <c r="G778" t="str">
        <f t="shared" si="80"/>
        <v>WeighingScales</v>
      </c>
      <c r="H778" s="17">
        <v>899</v>
      </c>
      <c r="I778" s="17">
        <v>1900</v>
      </c>
      <c r="J778" s="8">
        <v>0.53</v>
      </c>
      <c r="K778" s="8" t="str">
        <f t="shared" si="81"/>
        <v>Yes</v>
      </c>
      <c r="L778" s="9">
        <v>4</v>
      </c>
      <c r="M778" s="9">
        <v>4</v>
      </c>
      <c r="N778" s="9">
        <f t="shared" si="84"/>
        <v>4</v>
      </c>
      <c r="O778" s="4">
        <v>3663</v>
      </c>
      <c r="P778" s="4">
        <f t="shared" si="82"/>
        <v>14.255821859983252</v>
      </c>
      <c r="Q778" s="18">
        <f t="shared" si="83"/>
        <v>3293037</v>
      </c>
      <c r="R778" s="18">
        <f>Table2[[#This Row],[actual_price]]-Table2[[#This Row],[discounted_price]]</f>
        <v>1001</v>
      </c>
      <c r="S778" s="15" t="str" cm="1">
        <f t="array" ref="S778">_xlfn.IFS(H778&lt;200,"&lt;₹200",H778&lt;=500,"₹200-₹500",H778&gt;500,"&gt;₹500")</f>
        <v>&gt;₹500</v>
      </c>
      <c r="T778" t="s">
        <v>10832</v>
      </c>
      <c r="U778" t="s">
        <v>10836</v>
      </c>
      <c r="V778" t="s">
        <v>10837</v>
      </c>
    </row>
    <row r="779" spans="1:22" x14ac:dyDescent="0.25">
      <c r="A779" t="s">
        <v>3683</v>
      </c>
      <c r="B779" t="s">
        <v>3684</v>
      </c>
      <c r="C779" t="s">
        <v>13075</v>
      </c>
      <c r="D779" t="s">
        <v>13113</v>
      </c>
      <c r="E779" t="s">
        <v>13114</v>
      </c>
      <c r="F779" t="s">
        <v>13125</v>
      </c>
      <c r="G779" t="str">
        <f t="shared" si="80"/>
        <v>AutomobileAccessories</v>
      </c>
      <c r="H779" s="17">
        <v>489</v>
      </c>
      <c r="I779" s="17">
        <v>1999</v>
      </c>
      <c r="J779" s="8">
        <v>0.76</v>
      </c>
      <c r="K779" s="8" t="str">
        <f t="shared" si="81"/>
        <v>Yes</v>
      </c>
      <c r="L779" s="9">
        <v>4</v>
      </c>
      <c r="M779" s="9">
        <v>4</v>
      </c>
      <c r="N779" s="9">
        <f t="shared" si="84"/>
        <v>4</v>
      </c>
      <c r="O779" s="4">
        <v>3626</v>
      </c>
      <c r="P779" s="4">
        <f t="shared" si="82"/>
        <v>14.238190222321737</v>
      </c>
      <c r="Q779" s="18">
        <f t="shared" si="83"/>
        <v>1773114</v>
      </c>
      <c r="R779" s="18">
        <f>Table2[[#This Row],[actual_price]]-Table2[[#This Row],[discounted_price]]</f>
        <v>1510</v>
      </c>
      <c r="S779" s="15" t="str" cm="1">
        <f t="array" ref="S779">_xlfn.IFS(H779&lt;200,"&lt;₹200",H779&lt;=500,"₹200-₹500",H779&gt;500,"&gt;₹500")</f>
        <v>₹200-₹500</v>
      </c>
      <c r="T779" t="s">
        <v>3685</v>
      </c>
      <c r="U779" t="s">
        <v>3689</v>
      </c>
      <c r="V779" t="s">
        <v>3690</v>
      </c>
    </row>
    <row r="780" spans="1:22" x14ac:dyDescent="0.25">
      <c r="A780" t="s">
        <v>961</v>
      </c>
      <c r="B780" t="s">
        <v>962</v>
      </c>
      <c r="C780" t="s">
        <v>13084</v>
      </c>
      <c r="D780" t="s">
        <v>13085</v>
      </c>
      <c r="E780" t="s">
        <v>13086</v>
      </c>
      <c r="F780" t="s">
        <v>13087</v>
      </c>
      <c r="G780" t="str">
        <f t="shared" si="80"/>
        <v>Cables</v>
      </c>
      <c r="H780" s="17">
        <v>399</v>
      </c>
      <c r="I780" s="17">
        <v>999</v>
      </c>
      <c r="J780" s="8">
        <v>0.6</v>
      </c>
      <c r="K780" s="8" t="str">
        <f t="shared" si="81"/>
        <v>Yes</v>
      </c>
      <c r="L780" s="9">
        <v>4.3</v>
      </c>
      <c r="M780" s="9">
        <v>4</v>
      </c>
      <c r="N780" s="9">
        <f t="shared" si="84"/>
        <v>4.1247191011235946</v>
      </c>
      <c r="O780" s="4">
        <v>2806</v>
      </c>
      <c r="P780" s="4">
        <f t="shared" si="82"/>
        <v>14.223031344697779</v>
      </c>
      <c r="Q780" s="18">
        <f t="shared" si="83"/>
        <v>1119594</v>
      </c>
      <c r="R780" s="18">
        <f>Table2[[#This Row],[actual_price]]-Table2[[#This Row],[discounted_price]]</f>
        <v>600</v>
      </c>
      <c r="S780" s="15" t="str" cm="1">
        <f t="array" ref="S780">_xlfn.IFS(H780&lt;200,"&lt;₹200",H780&lt;=500,"₹200-₹500",H780&gt;500,"&gt;₹500")</f>
        <v>₹200-₹500</v>
      </c>
      <c r="T780" t="s">
        <v>963</v>
      </c>
      <c r="U780" t="s">
        <v>967</v>
      </c>
      <c r="V780" t="s">
        <v>968</v>
      </c>
    </row>
    <row r="781" spans="1:22" x14ac:dyDescent="0.25">
      <c r="A781" t="s">
        <v>10700</v>
      </c>
      <c r="B781" t="s">
        <v>10701</v>
      </c>
      <c r="C781" t="s">
        <v>13156</v>
      </c>
      <c r="D781" t="s">
        <v>13250</v>
      </c>
      <c r="E781" t="s">
        <v>13295</v>
      </c>
      <c r="F781" t="s">
        <v>13296</v>
      </c>
      <c r="G781" t="str">
        <f t="shared" si="80"/>
        <v>HEPAAirPurifiers</v>
      </c>
      <c r="H781" s="17">
        <v>14499</v>
      </c>
      <c r="I781" s="17">
        <v>23559</v>
      </c>
      <c r="J781" s="8">
        <v>0.38</v>
      </c>
      <c r="K781" s="8" t="str">
        <f t="shared" si="81"/>
        <v>No</v>
      </c>
      <c r="L781" s="9">
        <v>4.3</v>
      </c>
      <c r="M781" s="9">
        <v>4</v>
      </c>
      <c r="N781" s="9">
        <f t="shared" si="84"/>
        <v>4.3</v>
      </c>
      <c r="O781" s="4">
        <v>2026</v>
      </c>
      <c r="P781" s="4">
        <f t="shared" si="82"/>
        <v>14.219471119379937</v>
      </c>
      <c r="Q781" s="18">
        <f t="shared" si="83"/>
        <v>29374974</v>
      </c>
      <c r="R781" s="18">
        <f>Table2[[#This Row],[actual_price]]-Table2[[#This Row],[discounted_price]]</f>
        <v>9060</v>
      </c>
      <c r="S781" s="15" t="str" cm="1">
        <f t="array" ref="S781">_xlfn.IFS(H781&lt;200,"&lt;₹200",H781&lt;=500,"₹200-₹500",H781&gt;500,"&gt;₹500")</f>
        <v>&gt;₹500</v>
      </c>
      <c r="T781" t="s">
        <v>10702</v>
      </c>
      <c r="U781" t="s">
        <v>10706</v>
      </c>
      <c r="V781" t="s">
        <v>10707</v>
      </c>
    </row>
    <row r="782" spans="1:22" x14ac:dyDescent="0.25">
      <c r="A782" t="s">
        <v>12171</v>
      </c>
      <c r="B782" t="s">
        <v>12172</v>
      </c>
      <c r="C782" t="s">
        <v>13156</v>
      </c>
      <c r="D782" t="s">
        <v>13247</v>
      </c>
      <c r="E782" t="s">
        <v>13287</v>
      </c>
      <c r="F782" t="s">
        <v>13297</v>
      </c>
      <c r="G782" t="str">
        <f t="shared" si="80"/>
        <v>WaterFilters&amp;Purifiers</v>
      </c>
      <c r="H782" s="17">
        <v>1799</v>
      </c>
      <c r="I782" s="17">
        <v>1950</v>
      </c>
      <c r="J782" s="8">
        <v>0.08</v>
      </c>
      <c r="K782" s="8" t="str">
        <f t="shared" si="81"/>
        <v>No</v>
      </c>
      <c r="L782" s="9">
        <v>3.9</v>
      </c>
      <c r="M782" s="9">
        <v>4</v>
      </c>
      <c r="N782" s="9">
        <f>AVERAGEIF(F782:F2132,F782,L782:L2132)</f>
        <v>4.34</v>
      </c>
      <c r="O782" s="4">
        <v>1888</v>
      </c>
      <c r="P782" s="4">
        <f t="shared" si="82"/>
        <v>14.218846697380757</v>
      </c>
      <c r="Q782" s="18">
        <f t="shared" si="83"/>
        <v>3396512</v>
      </c>
      <c r="R782" s="18">
        <f>Table2[[#This Row],[actual_price]]-Table2[[#This Row],[discounted_price]]</f>
        <v>151</v>
      </c>
      <c r="S782" s="15" t="str" cm="1">
        <f t="array" ref="S782">_xlfn.IFS(H782&lt;200,"&lt;₹200",H782&lt;=500,"₹200-₹500",H782&gt;500,"&gt;₹500")</f>
        <v>&gt;₹500</v>
      </c>
      <c r="T782" t="s">
        <v>12173</v>
      </c>
      <c r="U782" t="s">
        <v>12177</v>
      </c>
      <c r="V782" t="s">
        <v>12178</v>
      </c>
    </row>
    <row r="783" spans="1:22" x14ac:dyDescent="0.25">
      <c r="A783" t="s">
        <v>1186</v>
      </c>
      <c r="B783" t="s">
        <v>1187</v>
      </c>
      <c r="C783" t="s">
        <v>13084</v>
      </c>
      <c r="D783" t="s">
        <v>13085</v>
      </c>
      <c r="E783" t="s">
        <v>13086</v>
      </c>
      <c r="F783" t="s">
        <v>13087</v>
      </c>
      <c r="G783" t="str">
        <f t="shared" si="80"/>
        <v>Cables</v>
      </c>
      <c r="H783" s="17">
        <v>399</v>
      </c>
      <c r="I783" s="17">
        <v>999</v>
      </c>
      <c r="J783" s="8">
        <v>0.6</v>
      </c>
      <c r="K783" s="8" t="str">
        <f t="shared" si="81"/>
        <v>Yes</v>
      </c>
      <c r="L783" s="9">
        <v>4.3</v>
      </c>
      <c r="M783" s="9">
        <v>4</v>
      </c>
      <c r="N783" s="9">
        <f>AVERAGEIF(F783:F2132,F783,L783:L2132)</f>
        <v>4.1227272727272721</v>
      </c>
      <c r="O783" s="4">
        <v>2806</v>
      </c>
      <c r="P783" s="4">
        <f t="shared" si="82"/>
        <v>14.21616303754289</v>
      </c>
      <c r="Q783" s="18">
        <f t="shared" si="83"/>
        <v>1119594</v>
      </c>
      <c r="R783" s="18">
        <f>Table2[[#This Row],[actual_price]]-Table2[[#This Row],[discounted_price]]</f>
        <v>600</v>
      </c>
      <c r="S783" s="15" t="str" cm="1">
        <f t="array" ref="S783">_xlfn.IFS(H783&lt;200,"&lt;₹200",H783&lt;=500,"₹200-₹500",H783&gt;500,"&gt;₹500")</f>
        <v>₹200-₹500</v>
      </c>
      <c r="T783" t="s">
        <v>1188</v>
      </c>
      <c r="U783" t="s">
        <v>967</v>
      </c>
      <c r="V783" t="s">
        <v>968</v>
      </c>
    </row>
    <row r="784" spans="1:22" x14ac:dyDescent="0.25">
      <c r="A784" t="s">
        <v>1656</v>
      </c>
      <c r="B784" t="s">
        <v>1657</v>
      </c>
      <c r="C784" t="s">
        <v>13084</v>
      </c>
      <c r="D784" t="s">
        <v>13085</v>
      </c>
      <c r="E784" t="s">
        <v>13086</v>
      </c>
      <c r="F784" t="s">
        <v>13087</v>
      </c>
      <c r="G784" t="str">
        <f t="shared" si="80"/>
        <v>Cables</v>
      </c>
      <c r="H784" s="17">
        <v>379</v>
      </c>
      <c r="I784" s="17">
        <v>1099</v>
      </c>
      <c r="J784" s="8">
        <v>0.66</v>
      </c>
      <c r="K784" s="8" t="str">
        <f t="shared" si="81"/>
        <v>Yes</v>
      </c>
      <c r="L784" s="9">
        <v>4.3</v>
      </c>
      <c r="M784" s="9">
        <v>4</v>
      </c>
      <c r="N784" s="9">
        <f>AVERAGEIF(F784:F2133,F784,L784:L2133)</f>
        <v>4.1206896551724128</v>
      </c>
      <c r="O784" s="4">
        <v>2806</v>
      </c>
      <c r="P784" s="4">
        <f t="shared" si="82"/>
        <v>14.209136838269496</v>
      </c>
      <c r="Q784" s="18">
        <f t="shared" si="83"/>
        <v>1063474</v>
      </c>
      <c r="R784" s="18">
        <f>Table2[[#This Row],[actual_price]]-Table2[[#This Row],[discounted_price]]</f>
        <v>720</v>
      </c>
      <c r="S784" s="15" t="str" cm="1">
        <f t="array" ref="S784">_xlfn.IFS(H784&lt;200,"&lt;₹200",H784&lt;=500,"₹200-₹500",H784&gt;500,"&gt;₹500")</f>
        <v>₹200-₹500</v>
      </c>
      <c r="T784" t="s">
        <v>1658</v>
      </c>
      <c r="U784" t="s">
        <v>967</v>
      </c>
      <c r="V784" t="s">
        <v>968</v>
      </c>
    </row>
    <row r="785" spans="1:22" x14ac:dyDescent="0.25">
      <c r="A785" t="s">
        <v>7895</v>
      </c>
      <c r="B785" t="s">
        <v>7896</v>
      </c>
      <c r="C785" t="s">
        <v>13084</v>
      </c>
      <c r="D785" t="s">
        <v>13085</v>
      </c>
      <c r="E785" t="s">
        <v>13086</v>
      </c>
      <c r="F785" t="s">
        <v>13087</v>
      </c>
      <c r="G785" t="str">
        <f t="shared" si="80"/>
        <v>Cables</v>
      </c>
      <c r="H785" s="17">
        <v>379</v>
      </c>
      <c r="I785" s="17">
        <v>1099</v>
      </c>
      <c r="J785" s="8">
        <v>0.66</v>
      </c>
      <c r="K785" s="8" t="str">
        <f t="shared" si="81"/>
        <v>Yes</v>
      </c>
      <c r="L785" s="9">
        <v>4.3</v>
      </c>
      <c r="M785" s="9">
        <v>4</v>
      </c>
      <c r="N785" s="9">
        <f>AVERAGEIF(F785:F2134,F785,L785:L2134)</f>
        <v>4.1186046511627898</v>
      </c>
      <c r="O785" s="4">
        <v>2806</v>
      </c>
      <c r="P785" s="4">
        <f t="shared" si="82"/>
        <v>14.201947239013</v>
      </c>
      <c r="Q785" s="18">
        <f t="shared" si="83"/>
        <v>1063474</v>
      </c>
      <c r="R785" s="18">
        <f>Table2[[#This Row],[actual_price]]-Table2[[#This Row],[discounted_price]]</f>
        <v>720</v>
      </c>
      <c r="S785" s="15" t="str" cm="1">
        <f t="array" ref="S785">_xlfn.IFS(H785&lt;200,"&lt;₹200",H785&lt;=500,"₹200-₹500",H785&gt;500,"&gt;₹500")</f>
        <v>₹200-₹500</v>
      </c>
      <c r="T785" t="s">
        <v>7897</v>
      </c>
      <c r="U785" t="s">
        <v>967</v>
      </c>
      <c r="V785" t="s">
        <v>968</v>
      </c>
    </row>
    <row r="786" spans="1:22" x14ac:dyDescent="0.25">
      <c r="A786" t="s">
        <v>11776</v>
      </c>
      <c r="B786" t="s">
        <v>11777</v>
      </c>
      <c r="C786" t="s">
        <v>13156</v>
      </c>
      <c r="D786" t="s">
        <v>13250</v>
      </c>
      <c r="E786" t="s">
        <v>13263</v>
      </c>
      <c r="F786" t="s">
        <v>13264</v>
      </c>
      <c r="G786" t="str">
        <f t="shared" si="80"/>
        <v>InstantWaterHeaters</v>
      </c>
      <c r="H786" s="17">
        <v>5365</v>
      </c>
      <c r="I786" s="17">
        <v>7445</v>
      </c>
      <c r="J786" s="8">
        <v>0.28000000000000003</v>
      </c>
      <c r="K786" s="8" t="str">
        <f t="shared" si="81"/>
        <v>No</v>
      </c>
      <c r="L786" s="9">
        <v>3.9</v>
      </c>
      <c r="M786" s="9">
        <v>4</v>
      </c>
      <c r="N786" s="9">
        <f>AVERAGEIF(F786:F2136,F786,L786:L2136)</f>
        <v>3.9933333333333336</v>
      </c>
      <c r="O786" s="4">
        <v>3584</v>
      </c>
      <c r="P786" s="4">
        <f t="shared" si="82"/>
        <v>14.194260045615252</v>
      </c>
      <c r="Q786" s="18">
        <f t="shared" si="83"/>
        <v>19228160</v>
      </c>
      <c r="R786" s="18">
        <f>Table2[[#This Row],[actual_price]]-Table2[[#This Row],[discounted_price]]</f>
        <v>2080</v>
      </c>
      <c r="S786" s="15" t="str" cm="1">
        <f t="array" ref="S786">_xlfn.IFS(H786&lt;200,"&lt;₹200",H786&lt;=500,"₹200-₹500",H786&gt;500,"&gt;₹500")</f>
        <v>&gt;₹500</v>
      </c>
      <c r="T786" t="s">
        <v>11778</v>
      </c>
      <c r="U786" t="s">
        <v>11782</v>
      </c>
      <c r="V786" t="s">
        <v>11783</v>
      </c>
    </row>
    <row r="787" spans="1:22" x14ac:dyDescent="0.25">
      <c r="A787" t="s">
        <v>3290</v>
      </c>
      <c r="B787" t="s">
        <v>3291</v>
      </c>
      <c r="C787" t="s">
        <v>13075</v>
      </c>
      <c r="D787" t="s">
        <v>13111</v>
      </c>
      <c r="E787" t="s">
        <v>13112</v>
      </c>
      <c r="F787" t="s">
        <v>13112</v>
      </c>
      <c r="G787" t="str">
        <f t="shared" si="80"/>
        <v>SmartWatches</v>
      </c>
      <c r="H787" s="17">
        <v>2998</v>
      </c>
      <c r="I787" s="17">
        <v>5999</v>
      </c>
      <c r="J787" s="8">
        <v>0.5</v>
      </c>
      <c r="K787" s="8" t="str">
        <f t="shared" si="81"/>
        <v>Yes</v>
      </c>
      <c r="L787" s="9">
        <v>4.0999999999999996</v>
      </c>
      <c r="M787" s="9">
        <v>4</v>
      </c>
      <c r="N787" s="9">
        <f t="shared" ref="N787:N796" si="85">AVERAGEIF(F787:F2136,F787,L787:L2136)</f>
        <v>3.8166666666666669</v>
      </c>
      <c r="O787" s="4">
        <v>5179</v>
      </c>
      <c r="P787" s="4">
        <f t="shared" si="82"/>
        <v>14.176358583027641</v>
      </c>
      <c r="Q787" s="18">
        <f t="shared" si="83"/>
        <v>15526642</v>
      </c>
      <c r="R787" s="18">
        <f>Table2[[#This Row],[actual_price]]-Table2[[#This Row],[discounted_price]]</f>
        <v>3001</v>
      </c>
      <c r="S787" s="15" t="str" cm="1">
        <f t="array" ref="S787">_xlfn.IFS(H787&lt;200,"&lt;₹200",H787&lt;=500,"₹200-₹500",H787&gt;500,"&gt;₹500")</f>
        <v>&gt;₹500</v>
      </c>
      <c r="T787" t="s">
        <v>3292</v>
      </c>
      <c r="U787" t="s">
        <v>3296</v>
      </c>
      <c r="V787" t="s">
        <v>3297</v>
      </c>
    </row>
    <row r="788" spans="1:22" x14ac:dyDescent="0.25">
      <c r="A788" t="s">
        <v>10031</v>
      </c>
      <c r="B788" t="s">
        <v>10032</v>
      </c>
      <c r="C788" t="s">
        <v>13156</v>
      </c>
      <c r="D788" t="s">
        <v>13247</v>
      </c>
      <c r="E788" t="s">
        <v>13254</v>
      </c>
      <c r="F788" t="s">
        <v>13272</v>
      </c>
      <c r="G788" t="str">
        <f t="shared" si="80"/>
        <v>Vacuums&amp;FloorCare</v>
      </c>
      <c r="H788" s="17">
        <v>3199</v>
      </c>
      <c r="I788" s="17">
        <v>5999</v>
      </c>
      <c r="J788" s="8">
        <v>0.47</v>
      </c>
      <c r="K788" s="8" t="str">
        <f t="shared" si="81"/>
        <v>No</v>
      </c>
      <c r="L788" s="9">
        <v>4</v>
      </c>
      <c r="M788" s="9">
        <v>4</v>
      </c>
      <c r="N788" s="9">
        <f t="shared" si="85"/>
        <v>4.0363636363636362</v>
      </c>
      <c r="O788" s="4">
        <v>3242</v>
      </c>
      <c r="P788" s="4">
        <f t="shared" si="82"/>
        <v>14.171458592825452</v>
      </c>
      <c r="Q788" s="18">
        <f t="shared" si="83"/>
        <v>10371158</v>
      </c>
      <c r="R788" s="18">
        <f>Table2[[#This Row],[actual_price]]-Table2[[#This Row],[discounted_price]]</f>
        <v>2800</v>
      </c>
      <c r="S788" s="15" t="str" cm="1">
        <f t="array" ref="S788">_xlfn.IFS(H788&lt;200,"&lt;₹200",H788&lt;=500,"₹200-₹500",H788&gt;500,"&gt;₹500")</f>
        <v>&gt;₹500</v>
      </c>
      <c r="T788" t="s">
        <v>10033</v>
      </c>
      <c r="U788" t="s">
        <v>10037</v>
      </c>
      <c r="V788" t="s">
        <v>10038</v>
      </c>
    </row>
    <row r="789" spans="1:22" x14ac:dyDescent="0.25">
      <c r="A789" t="s">
        <v>272</v>
      </c>
      <c r="B789" t="s">
        <v>273</v>
      </c>
      <c r="C789" t="s">
        <v>13084</v>
      </c>
      <c r="D789" t="s">
        <v>13085</v>
      </c>
      <c r="E789" t="s">
        <v>13086</v>
      </c>
      <c r="F789" t="s">
        <v>13087</v>
      </c>
      <c r="G789" t="str">
        <f t="shared" si="80"/>
        <v>Cables</v>
      </c>
      <c r="H789" s="17">
        <v>299</v>
      </c>
      <c r="I789" s="17">
        <v>399</v>
      </c>
      <c r="J789" s="8">
        <v>0.25</v>
      </c>
      <c r="K789" s="8" t="str">
        <f t="shared" si="81"/>
        <v>No</v>
      </c>
      <c r="L789" s="9">
        <v>4</v>
      </c>
      <c r="M789" s="9">
        <v>4</v>
      </c>
      <c r="N789" s="9">
        <f t="shared" si="85"/>
        <v>4.1164705882352939</v>
      </c>
      <c r="O789" s="4">
        <v>2766</v>
      </c>
      <c r="P789" s="4">
        <f t="shared" si="82"/>
        <v>14.168929468040224</v>
      </c>
      <c r="Q789" s="18">
        <f t="shared" si="83"/>
        <v>827034</v>
      </c>
      <c r="R789" s="18">
        <f>Table2[[#This Row],[actual_price]]-Table2[[#This Row],[discounted_price]]</f>
        <v>100</v>
      </c>
      <c r="S789" s="15" t="str" cm="1">
        <f t="array" ref="S789">_xlfn.IFS(H789&lt;200,"&lt;₹200",H789&lt;=500,"₹200-₹500",H789&gt;500,"&gt;₹500")</f>
        <v>₹200-₹500</v>
      </c>
      <c r="T789" t="s">
        <v>274</v>
      </c>
      <c r="U789" t="s">
        <v>278</v>
      </c>
      <c r="V789" t="s">
        <v>279</v>
      </c>
    </row>
    <row r="790" spans="1:22" x14ac:dyDescent="0.25">
      <c r="A790" t="s">
        <v>10720</v>
      </c>
      <c r="B790" t="s">
        <v>10721</v>
      </c>
      <c r="C790" t="s">
        <v>13156</v>
      </c>
      <c r="D790" t="s">
        <v>13247</v>
      </c>
      <c r="E790" t="s">
        <v>13248</v>
      </c>
      <c r="F790" t="s">
        <v>13267</v>
      </c>
      <c r="G790" t="str">
        <f t="shared" si="80"/>
        <v>DeepFatFryers</v>
      </c>
      <c r="H790" s="17">
        <v>7199</v>
      </c>
      <c r="I790" s="17">
        <v>9995</v>
      </c>
      <c r="J790" s="8">
        <v>0.28000000000000003</v>
      </c>
      <c r="K790" s="8" t="str">
        <f t="shared" si="81"/>
        <v>No</v>
      </c>
      <c r="L790" s="9">
        <v>4.4000000000000004</v>
      </c>
      <c r="M790" s="9">
        <v>4</v>
      </c>
      <c r="N790" s="9">
        <f t="shared" si="85"/>
        <v>4.3000000000000007</v>
      </c>
      <c r="O790" s="4">
        <v>1964</v>
      </c>
      <c r="P790" s="4">
        <f t="shared" si="82"/>
        <v>14.161458985259218</v>
      </c>
      <c r="Q790" s="18">
        <f t="shared" si="83"/>
        <v>14138836</v>
      </c>
      <c r="R790" s="18">
        <f>Table2[[#This Row],[actual_price]]-Table2[[#This Row],[discounted_price]]</f>
        <v>2796</v>
      </c>
      <c r="S790" s="15" t="str" cm="1">
        <f t="array" ref="S790">_xlfn.IFS(H790&lt;200,"&lt;₹200",H790&lt;=500,"₹200-₹500",H790&gt;500,"&gt;₹500")</f>
        <v>&gt;₹500</v>
      </c>
      <c r="T790" t="s">
        <v>10722</v>
      </c>
      <c r="U790" t="s">
        <v>10726</v>
      </c>
      <c r="V790" t="s">
        <v>10727</v>
      </c>
    </row>
    <row r="791" spans="1:22" x14ac:dyDescent="0.25">
      <c r="A791" t="s">
        <v>3938</v>
      </c>
      <c r="B791" t="s">
        <v>3939</v>
      </c>
      <c r="C791" t="s">
        <v>13075</v>
      </c>
      <c r="D791" t="s">
        <v>13113</v>
      </c>
      <c r="E791" t="s">
        <v>13114</v>
      </c>
      <c r="F791" t="s">
        <v>13100</v>
      </c>
      <c r="G791" t="str">
        <f t="shared" si="80"/>
        <v>Mounts</v>
      </c>
      <c r="H791" s="17">
        <v>251</v>
      </c>
      <c r="I791" s="17">
        <v>999</v>
      </c>
      <c r="J791" s="8">
        <v>0.75</v>
      </c>
      <c r="K791" s="8" t="str">
        <f t="shared" si="81"/>
        <v>Yes</v>
      </c>
      <c r="L791" s="9">
        <v>3.7</v>
      </c>
      <c r="M791" s="9">
        <v>4</v>
      </c>
      <c r="N791" s="9">
        <f t="shared" si="85"/>
        <v>4.0333333333333332</v>
      </c>
      <c r="O791" s="4">
        <v>3234</v>
      </c>
      <c r="P791" s="4">
        <f t="shared" si="82"/>
        <v>14.156492949519034</v>
      </c>
      <c r="Q791" s="18">
        <f t="shared" si="83"/>
        <v>811734</v>
      </c>
      <c r="R791" s="18">
        <f>Table2[[#This Row],[actual_price]]-Table2[[#This Row],[discounted_price]]</f>
        <v>748</v>
      </c>
      <c r="S791" s="15" t="str" cm="1">
        <f t="array" ref="S791">_xlfn.IFS(H791&lt;200,"&lt;₹200",H791&lt;=500,"₹200-₹500",H791&gt;500,"&gt;₹500")</f>
        <v>₹200-₹500</v>
      </c>
      <c r="T791" t="s">
        <v>3941</v>
      </c>
      <c r="U791" t="s">
        <v>3945</v>
      </c>
      <c r="V791" t="s">
        <v>3946</v>
      </c>
    </row>
    <row r="792" spans="1:22" x14ac:dyDescent="0.25">
      <c r="A792" t="s">
        <v>9498</v>
      </c>
      <c r="B792" t="s">
        <v>9499</v>
      </c>
      <c r="C792" t="s">
        <v>13156</v>
      </c>
      <c r="D792" t="s">
        <v>13268</v>
      </c>
      <c r="E792" t="s">
        <v>13269</v>
      </c>
      <c r="F792" t="s">
        <v>13270</v>
      </c>
      <c r="G792" t="str">
        <f t="shared" si="80"/>
        <v>LaundryBaskets</v>
      </c>
      <c r="H792" s="17">
        <v>177</v>
      </c>
      <c r="I792" s="17">
        <v>199</v>
      </c>
      <c r="J792" s="8">
        <v>0.11</v>
      </c>
      <c r="K792" s="8" t="str">
        <f t="shared" si="81"/>
        <v>No</v>
      </c>
      <c r="L792" s="9">
        <v>4.0999999999999996</v>
      </c>
      <c r="M792" s="9">
        <v>4</v>
      </c>
      <c r="N792" s="9">
        <f t="shared" si="85"/>
        <v>3.9624999999999999</v>
      </c>
      <c r="O792" s="4">
        <v>3688</v>
      </c>
      <c r="P792" s="4">
        <f t="shared" si="82"/>
        <v>14.133875546336208</v>
      </c>
      <c r="Q792" s="18">
        <f t="shared" si="83"/>
        <v>652776</v>
      </c>
      <c r="R792" s="18">
        <f>Table2[[#This Row],[actual_price]]-Table2[[#This Row],[discounted_price]]</f>
        <v>22</v>
      </c>
      <c r="S792" s="15" t="str" cm="1">
        <f t="array" ref="S792">_xlfn.IFS(H792&lt;200,"&lt;₹200",H792&lt;=500,"₹200-₹500",H792&gt;500,"&gt;₹500")</f>
        <v>&lt;₹200</v>
      </c>
      <c r="T792" t="s">
        <v>9500</v>
      </c>
      <c r="U792" t="s">
        <v>9504</v>
      </c>
      <c r="V792" t="s">
        <v>9505</v>
      </c>
    </row>
    <row r="793" spans="1:22" x14ac:dyDescent="0.25">
      <c r="A793" t="s">
        <v>4393</v>
      </c>
      <c r="B793" t="s">
        <v>4394</v>
      </c>
      <c r="C793" t="s">
        <v>13075</v>
      </c>
      <c r="D793" t="s">
        <v>13113</v>
      </c>
      <c r="E793" t="s">
        <v>13117</v>
      </c>
      <c r="F793" t="s">
        <v>13118</v>
      </c>
      <c r="G793" t="str">
        <f t="shared" si="80"/>
        <v>Smartphones</v>
      </c>
      <c r="H793" s="17">
        <v>44999</v>
      </c>
      <c r="I793" s="17">
        <v>49999</v>
      </c>
      <c r="J793" s="8">
        <v>0.1</v>
      </c>
      <c r="K793" s="8" t="str">
        <f t="shared" si="81"/>
        <v>No</v>
      </c>
      <c r="L793" s="9">
        <v>4.3</v>
      </c>
      <c r="M793" s="9">
        <v>4</v>
      </c>
      <c r="N793" s="9">
        <f t="shared" si="85"/>
        <v>4.0499999999999989</v>
      </c>
      <c r="O793" s="4">
        <v>3075</v>
      </c>
      <c r="P793" s="4">
        <f t="shared" si="82"/>
        <v>14.12634464107404</v>
      </c>
      <c r="Q793" s="18">
        <f t="shared" si="83"/>
        <v>138371925</v>
      </c>
      <c r="R793" s="18">
        <f>Table2[[#This Row],[actual_price]]-Table2[[#This Row],[discounted_price]]</f>
        <v>5000</v>
      </c>
      <c r="S793" s="15" t="str" cm="1">
        <f t="array" ref="S793">_xlfn.IFS(H793&lt;200,"&lt;₹200",H793&lt;=500,"₹200-₹500",H793&gt;500,"&gt;₹500")</f>
        <v>&gt;₹500</v>
      </c>
      <c r="T793" t="s">
        <v>4395</v>
      </c>
      <c r="U793" t="s">
        <v>4399</v>
      </c>
      <c r="V793" t="s">
        <v>4400</v>
      </c>
    </row>
    <row r="794" spans="1:22" x14ac:dyDescent="0.25">
      <c r="A794" t="s">
        <v>1262</v>
      </c>
      <c r="B794" t="s">
        <v>1263</v>
      </c>
      <c r="C794" t="s">
        <v>13084</v>
      </c>
      <c r="D794" t="s">
        <v>13085</v>
      </c>
      <c r="E794" t="s">
        <v>13086</v>
      </c>
      <c r="F794" t="s">
        <v>13087</v>
      </c>
      <c r="G794" t="str">
        <f t="shared" si="80"/>
        <v>Cables</v>
      </c>
      <c r="H794" s="17">
        <v>399</v>
      </c>
      <c r="I794" s="17">
        <v>1099</v>
      </c>
      <c r="J794" s="8">
        <v>0.64</v>
      </c>
      <c r="K794" s="8" t="str">
        <f t="shared" si="81"/>
        <v>Yes</v>
      </c>
      <c r="L794" s="9">
        <v>4.0999999999999996</v>
      </c>
      <c r="M794" s="9">
        <v>4</v>
      </c>
      <c r="N794" s="9">
        <f t="shared" si="85"/>
        <v>4.117857142857142</v>
      </c>
      <c r="O794" s="4">
        <v>2685</v>
      </c>
      <c r="P794" s="4">
        <f t="shared" si="82"/>
        <v>14.120568670027138</v>
      </c>
      <c r="Q794" s="18">
        <f t="shared" si="83"/>
        <v>1071315</v>
      </c>
      <c r="R794" s="18">
        <f>Table2[[#This Row],[actual_price]]-Table2[[#This Row],[discounted_price]]</f>
        <v>700</v>
      </c>
      <c r="S794" s="15" t="str" cm="1">
        <f t="array" ref="S794">_xlfn.IFS(H794&lt;200,"&lt;₹200",H794&lt;=500,"₹200-₹500",H794&gt;500,"&gt;₹500")</f>
        <v>₹200-₹500</v>
      </c>
      <c r="T794" t="s">
        <v>1264</v>
      </c>
      <c r="U794" t="s">
        <v>1268</v>
      </c>
      <c r="V794" t="s">
        <v>1269</v>
      </c>
    </row>
    <row r="795" spans="1:22" x14ac:dyDescent="0.25">
      <c r="A795" t="s">
        <v>1576</v>
      </c>
      <c r="B795" t="s">
        <v>1577</v>
      </c>
      <c r="C795" t="s">
        <v>13084</v>
      </c>
      <c r="D795" t="s">
        <v>13085</v>
      </c>
      <c r="E795" t="s">
        <v>13086</v>
      </c>
      <c r="F795" t="s">
        <v>13087</v>
      </c>
      <c r="G795" t="str">
        <f t="shared" si="80"/>
        <v>Cables</v>
      </c>
      <c r="H795" s="17">
        <v>399</v>
      </c>
      <c r="I795" s="17">
        <v>1099</v>
      </c>
      <c r="J795" s="8">
        <v>0.64</v>
      </c>
      <c r="K795" s="8" t="str">
        <f t="shared" si="81"/>
        <v>Yes</v>
      </c>
      <c r="L795" s="9">
        <v>4.0999999999999996</v>
      </c>
      <c r="M795" s="9">
        <v>4</v>
      </c>
      <c r="N795" s="9">
        <f t="shared" si="85"/>
        <v>4.1180722891566264</v>
      </c>
      <c r="O795" s="4">
        <v>2685</v>
      </c>
      <c r="P795" s="4">
        <f t="shared" si="82"/>
        <v>14.12130642949537</v>
      </c>
      <c r="Q795" s="18">
        <f t="shared" si="83"/>
        <v>1071315</v>
      </c>
      <c r="R795" s="18">
        <f>Table2[[#This Row],[actual_price]]-Table2[[#This Row],[discounted_price]]</f>
        <v>700</v>
      </c>
      <c r="S795" s="15" t="str" cm="1">
        <f t="array" ref="S795">_xlfn.IFS(H795&lt;200,"&lt;₹200",H795&lt;=500,"₹200-₹500",H795&gt;500,"&gt;₹500")</f>
        <v>₹200-₹500</v>
      </c>
      <c r="T795" t="s">
        <v>1578</v>
      </c>
      <c r="U795" t="s">
        <v>1268</v>
      </c>
      <c r="V795" t="s">
        <v>1269</v>
      </c>
    </row>
    <row r="796" spans="1:22" x14ac:dyDescent="0.25">
      <c r="A796" t="s">
        <v>8936</v>
      </c>
      <c r="B796" t="s">
        <v>8937</v>
      </c>
      <c r="C796" t="s">
        <v>13156</v>
      </c>
      <c r="D796" t="s">
        <v>13247</v>
      </c>
      <c r="E796" t="s">
        <v>13248</v>
      </c>
      <c r="F796" t="s">
        <v>13271</v>
      </c>
      <c r="G796" t="str">
        <f t="shared" si="80"/>
        <v>JuicerMixerGrinders</v>
      </c>
      <c r="H796" s="17">
        <v>1969</v>
      </c>
      <c r="I796" s="17">
        <v>5000</v>
      </c>
      <c r="J796" s="8">
        <v>0.61</v>
      </c>
      <c r="K796" s="8" t="str">
        <f t="shared" si="81"/>
        <v>Yes</v>
      </c>
      <c r="L796" s="9">
        <v>4.0999999999999996</v>
      </c>
      <c r="M796" s="9">
        <v>4</v>
      </c>
      <c r="N796" s="9">
        <f t="shared" si="85"/>
        <v>3.822222222222222</v>
      </c>
      <c r="O796" s="4">
        <v>4927</v>
      </c>
      <c r="P796" s="4">
        <f t="shared" si="82"/>
        <v>14.114208005664343</v>
      </c>
      <c r="Q796" s="18">
        <f t="shared" si="83"/>
        <v>9701263</v>
      </c>
      <c r="R796" s="18">
        <f>Table2[[#This Row],[actual_price]]-Table2[[#This Row],[discounted_price]]</f>
        <v>3031</v>
      </c>
      <c r="S796" s="15" t="str" cm="1">
        <f t="array" ref="S796">_xlfn.IFS(H796&lt;200,"&lt;₹200",H796&lt;=500,"₹200-₹500",H796&gt;500,"&gt;₹500")</f>
        <v>&gt;₹500</v>
      </c>
      <c r="T796" t="s">
        <v>8939</v>
      </c>
      <c r="U796" t="s">
        <v>8943</v>
      </c>
      <c r="V796" t="s">
        <v>8944</v>
      </c>
    </row>
    <row r="797" spans="1:22" x14ac:dyDescent="0.25">
      <c r="A797" t="s">
        <v>11876</v>
      </c>
      <c r="B797" t="s">
        <v>11877</v>
      </c>
      <c r="C797" t="s">
        <v>13156</v>
      </c>
      <c r="D797" t="s">
        <v>13247</v>
      </c>
      <c r="E797" t="s">
        <v>13254</v>
      </c>
      <c r="F797" t="s">
        <v>13255</v>
      </c>
      <c r="G797" t="str">
        <f t="shared" si="80"/>
        <v>Irons,Steamers&amp;Accessories</v>
      </c>
      <c r="H797" s="17">
        <v>645</v>
      </c>
      <c r="I797" s="17">
        <v>1100</v>
      </c>
      <c r="J797" s="8">
        <v>0.41</v>
      </c>
      <c r="K797" s="8" t="str">
        <f t="shared" si="81"/>
        <v>No</v>
      </c>
      <c r="L797" s="9">
        <v>4</v>
      </c>
      <c r="M797" s="9">
        <v>4</v>
      </c>
      <c r="N797" s="9">
        <f>AVERAGEIF(F797:F2147,F797,L797:L2147)</f>
        <v>4.0142857142857133</v>
      </c>
      <c r="O797" s="4">
        <v>3271</v>
      </c>
      <c r="P797" s="4">
        <f t="shared" si="82"/>
        <v>14.109464798497127</v>
      </c>
      <c r="Q797" s="18">
        <f t="shared" si="83"/>
        <v>2109795</v>
      </c>
      <c r="R797" s="18">
        <f>Table2[[#This Row],[actual_price]]-Table2[[#This Row],[discounted_price]]</f>
        <v>455</v>
      </c>
      <c r="S797" s="15" t="str" cm="1">
        <f t="array" ref="S797">_xlfn.IFS(H797&lt;200,"&lt;₹200",H797&lt;=500,"₹200-₹500",H797&gt;500,"&gt;₹500")</f>
        <v>&gt;₹500</v>
      </c>
      <c r="T797" t="s">
        <v>11878</v>
      </c>
      <c r="U797" t="s">
        <v>11882</v>
      </c>
      <c r="V797" t="s">
        <v>11883</v>
      </c>
    </row>
    <row r="798" spans="1:22" x14ac:dyDescent="0.25">
      <c r="A798" t="s">
        <v>9375</v>
      </c>
      <c r="B798" t="s">
        <v>9376</v>
      </c>
      <c r="C798" t="s">
        <v>13156</v>
      </c>
      <c r="D798" t="s">
        <v>13250</v>
      </c>
      <c r="E798" t="s">
        <v>13263</v>
      </c>
      <c r="F798" t="s">
        <v>13266</v>
      </c>
      <c r="G798" t="str">
        <f t="shared" si="80"/>
        <v>ImmersionRods</v>
      </c>
      <c r="H798" s="17">
        <v>653</v>
      </c>
      <c r="I798" s="17">
        <v>1020</v>
      </c>
      <c r="J798" s="8">
        <v>0.36</v>
      </c>
      <c r="K798" s="8" t="str">
        <f t="shared" si="81"/>
        <v>No</v>
      </c>
      <c r="L798" s="9">
        <v>4.0999999999999996</v>
      </c>
      <c r="M798" s="9">
        <v>4</v>
      </c>
      <c r="N798" s="9">
        <f>AVERAGEIF(F798:F2147,F798,L798:L2147)</f>
        <v>4</v>
      </c>
      <c r="O798" s="4">
        <v>3366</v>
      </c>
      <c r="P798" s="4">
        <f t="shared" si="82"/>
        <v>14.108972465552354</v>
      </c>
      <c r="Q798" s="18">
        <f t="shared" si="83"/>
        <v>2197998</v>
      </c>
      <c r="R798" s="18">
        <f>Table2[[#This Row],[actual_price]]-Table2[[#This Row],[discounted_price]]</f>
        <v>367</v>
      </c>
      <c r="S798" s="15" t="str" cm="1">
        <f t="array" ref="S798">_xlfn.IFS(H798&lt;200,"&lt;₹200",H798&lt;=500,"₹200-₹500",H798&gt;500,"&gt;₹500")</f>
        <v>&gt;₹500</v>
      </c>
      <c r="T798" t="s">
        <v>9377</v>
      </c>
      <c r="U798" t="s">
        <v>9381</v>
      </c>
      <c r="V798" t="s">
        <v>13065</v>
      </c>
    </row>
    <row r="799" spans="1:22" x14ac:dyDescent="0.25">
      <c r="A799" t="s">
        <v>1540</v>
      </c>
      <c r="B799" t="s">
        <v>1541</v>
      </c>
      <c r="C799" t="s">
        <v>13084</v>
      </c>
      <c r="D799" t="s">
        <v>13085</v>
      </c>
      <c r="E799" t="s">
        <v>13086</v>
      </c>
      <c r="F799" t="s">
        <v>13087</v>
      </c>
      <c r="G799" t="str">
        <f t="shared" si="80"/>
        <v>Cables</v>
      </c>
      <c r="H799" s="17">
        <v>325</v>
      </c>
      <c r="I799" s="17">
        <v>999</v>
      </c>
      <c r="J799" s="8">
        <v>0.67</v>
      </c>
      <c r="K799" s="8" t="str">
        <f t="shared" si="81"/>
        <v>Yes</v>
      </c>
      <c r="L799" s="9">
        <v>4.3</v>
      </c>
      <c r="M799" s="9">
        <v>4</v>
      </c>
      <c r="N799" s="9">
        <f>AVERAGEIF(F799:F2148,F799,L799:L2148)</f>
        <v>4.1182926829268283</v>
      </c>
      <c r="O799" s="4">
        <v>2651</v>
      </c>
      <c r="P799" s="4">
        <f t="shared" si="82"/>
        <v>14.099277775777372</v>
      </c>
      <c r="Q799" s="18">
        <f t="shared" si="83"/>
        <v>861575</v>
      </c>
      <c r="R799" s="18">
        <f>Table2[[#This Row],[actual_price]]-Table2[[#This Row],[discounted_price]]</f>
        <v>674</v>
      </c>
      <c r="S799" s="15" t="str" cm="1">
        <f t="array" ref="S799">_xlfn.IFS(H799&lt;200,"&lt;₹200",H799&lt;=500,"₹200-₹500",H799&gt;500,"&gt;₹500")</f>
        <v>₹200-₹500</v>
      </c>
      <c r="T799" t="s">
        <v>1542</v>
      </c>
      <c r="U799" t="s">
        <v>1546</v>
      </c>
      <c r="V799" t="s">
        <v>1547</v>
      </c>
    </row>
    <row r="800" spans="1:22" x14ac:dyDescent="0.25">
      <c r="A800" t="s">
        <v>2270</v>
      </c>
      <c r="B800" t="s">
        <v>2271</v>
      </c>
      <c r="C800" t="s">
        <v>13084</v>
      </c>
      <c r="D800" t="s">
        <v>13085</v>
      </c>
      <c r="E800" t="s">
        <v>13086</v>
      </c>
      <c r="F800" t="s">
        <v>13087</v>
      </c>
      <c r="G800" t="str">
        <f t="shared" si="80"/>
        <v>Cables</v>
      </c>
      <c r="H800" s="17">
        <v>299</v>
      </c>
      <c r="I800" s="17">
        <v>999</v>
      </c>
      <c r="J800" s="8">
        <v>0.7</v>
      </c>
      <c r="K800" s="8" t="str">
        <f t="shared" si="81"/>
        <v>Yes</v>
      </c>
      <c r="L800" s="9">
        <v>4.3</v>
      </c>
      <c r="M800" s="9">
        <v>4</v>
      </c>
      <c r="N800" s="9">
        <f>AVERAGEIF(F800:F2149,F800,L800:L2149)</f>
        <v>4.1160493827160485</v>
      </c>
      <c r="O800" s="4">
        <v>2651</v>
      </c>
      <c r="P800" s="4">
        <f t="shared" si="82"/>
        <v>14.091597672578937</v>
      </c>
      <c r="Q800" s="18">
        <f t="shared" si="83"/>
        <v>792649</v>
      </c>
      <c r="R800" s="18">
        <f>Table2[[#This Row],[actual_price]]-Table2[[#This Row],[discounted_price]]</f>
        <v>700</v>
      </c>
      <c r="S800" s="15" t="str" cm="1">
        <f t="array" ref="S800">_xlfn.IFS(H800&lt;200,"&lt;₹200",H800&lt;=500,"₹200-₹500",H800&gt;500,"&gt;₹500")</f>
        <v>₹200-₹500</v>
      </c>
      <c r="T800" t="s">
        <v>2272</v>
      </c>
      <c r="U800" t="s">
        <v>1546</v>
      </c>
      <c r="V800" t="s">
        <v>1547</v>
      </c>
    </row>
    <row r="801" spans="1:22" x14ac:dyDescent="0.25">
      <c r="A801" t="s">
        <v>11335</v>
      </c>
      <c r="B801" t="s">
        <v>11336</v>
      </c>
      <c r="C801" t="s">
        <v>13156</v>
      </c>
      <c r="D801" t="s">
        <v>13247</v>
      </c>
      <c r="E801" t="s">
        <v>13254</v>
      </c>
      <c r="F801" t="s">
        <v>13272</v>
      </c>
      <c r="G801" t="str">
        <f t="shared" si="80"/>
        <v>Vacuums&amp;FloorCare</v>
      </c>
      <c r="H801" s="17">
        <v>8886</v>
      </c>
      <c r="I801" s="17">
        <v>11850</v>
      </c>
      <c r="J801" s="8">
        <v>0.25</v>
      </c>
      <c r="K801" s="8" t="str">
        <f t="shared" si="81"/>
        <v>No</v>
      </c>
      <c r="L801" s="9">
        <v>4.2</v>
      </c>
      <c r="M801" s="9">
        <v>4</v>
      </c>
      <c r="N801" s="9">
        <f>AVERAGEIF(F801:F2151,F801,L801:L2151)</f>
        <v>4.04</v>
      </c>
      <c r="O801" s="4">
        <v>3065</v>
      </c>
      <c r="P801" s="4">
        <f t="shared" si="82"/>
        <v>14.085751488094159</v>
      </c>
      <c r="Q801" s="18">
        <f t="shared" si="83"/>
        <v>27235590</v>
      </c>
      <c r="R801" s="18">
        <f>Table2[[#This Row],[actual_price]]-Table2[[#This Row],[discounted_price]]</f>
        <v>2964</v>
      </c>
      <c r="S801" s="15" t="str" cm="1">
        <f t="array" ref="S801">_xlfn.IFS(H801&lt;200,"&lt;₹200",H801&lt;=500,"₹200-₹500",H801&gt;500,"&gt;₹500")</f>
        <v>&gt;₹500</v>
      </c>
      <c r="T801" t="s">
        <v>11337</v>
      </c>
      <c r="U801" t="s">
        <v>11341</v>
      </c>
      <c r="V801" t="s">
        <v>11342</v>
      </c>
    </row>
    <row r="802" spans="1:22" x14ac:dyDescent="0.25">
      <c r="A802" t="s">
        <v>5777</v>
      </c>
      <c r="B802" t="s">
        <v>5778</v>
      </c>
      <c r="C802" t="s">
        <v>13075</v>
      </c>
      <c r="D802" t="s">
        <v>13111</v>
      </c>
      <c r="E802" t="s">
        <v>13112</v>
      </c>
      <c r="F802" t="s">
        <v>13112</v>
      </c>
      <c r="G802" t="str">
        <f t="shared" si="80"/>
        <v>SmartWatches</v>
      </c>
      <c r="H802" s="17">
        <v>12000</v>
      </c>
      <c r="I802" s="17">
        <v>29999</v>
      </c>
      <c r="J802" s="8">
        <v>0.6</v>
      </c>
      <c r="K802" s="8" t="str">
        <f t="shared" si="81"/>
        <v>Yes</v>
      </c>
      <c r="L802" s="9">
        <v>4.3</v>
      </c>
      <c r="M802" s="9">
        <v>4</v>
      </c>
      <c r="N802" s="9">
        <f>AVERAGEIF(F802:F2151,F802,L802:L2151)</f>
        <v>3.8</v>
      </c>
      <c r="O802" s="4">
        <v>4744</v>
      </c>
      <c r="P802" s="4">
        <f t="shared" si="82"/>
        <v>13.969697623700583</v>
      </c>
      <c r="Q802" s="18">
        <f t="shared" si="83"/>
        <v>56928000</v>
      </c>
      <c r="R802" s="18">
        <f>Table2[[#This Row],[actual_price]]-Table2[[#This Row],[discounted_price]]</f>
        <v>17999</v>
      </c>
      <c r="S802" s="15" t="str" cm="1">
        <f t="array" ref="S802">_xlfn.IFS(H802&lt;200,"&lt;₹200",H802&lt;=500,"₹200-₹500",H802&gt;500,"&gt;₹500")</f>
        <v>&gt;₹500</v>
      </c>
      <c r="T802" t="s">
        <v>5779</v>
      </c>
      <c r="U802" t="s">
        <v>5783</v>
      </c>
      <c r="V802" t="s">
        <v>5784</v>
      </c>
    </row>
    <row r="803" spans="1:22" x14ac:dyDescent="0.25">
      <c r="A803" t="s">
        <v>1191</v>
      </c>
      <c r="B803" t="s">
        <v>1192</v>
      </c>
      <c r="C803" t="s">
        <v>13075</v>
      </c>
      <c r="D803" t="s">
        <v>13098</v>
      </c>
      <c r="E803" t="s">
        <v>13092</v>
      </c>
      <c r="F803" t="s">
        <v>13099</v>
      </c>
      <c r="G803" t="str">
        <f t="shared" si="80"/>
        <v>SpeakerAccessories</v>
      </c>
      <c r="H803" s="17">
        <v>349</v>
      </c>
      <c r="I803" s="17">
        <v>1299</v>
      </c>
      <c r="J803" s="8">
        <v>0.73</v>
      </c>
      <c r="K803" s="8" t="str">
        <f t="shared" si="81"/>
        <v>Yes</v>
      </c>
      <c r="L803" s="9">
        <v>4</v>
      </c>
      <c r="M803" s="9">
        <v>4</v>
      </c>
      <c r="N803" s="9">
        <f>AVERAGEIF(F803:F2152,F803,L803:L2152)</f>
        <v>4</v>
      </c>
      <c r="O803" s="4">
        <v>3295</v>
      </c>
      <c r="P803" s="4">
        <f t="shared" si="82"/>
        <v>14.071948812100313</v>
      </c>
      <c r="Q803" s="18">
        <f t="shared" si="83"/>
        <v>1149955</v>
      </c>
      <c r="R803" s="18">
        <f>Table2[[#This Row],[actual_price]]-Table2[[#This Row],[discounted_price]]</f>
        <v>950</v>
      </c>
      <c r="S803" s="15" t="str" cm="1">
        <f t="array" ref="S803">_xlfn.IFS(H803&lt;200,"&lt;₹200",H803&lt;=500,"₹200-₹500",H803&gt;500,"&gt;₹500")</f>
        <v>₹200-₹500</v>
      </c>
      <c r="T803" t="s">
        <v>1194</v>
      </c>
      <c r="U803" t="s">
        <v>1198</v>
      </c>
      <c r="V803" t="s">
        <v>1199</v>
      </c>
    </row>
    <row r="804" spans="1:22" x14ac:dyDescent="0.25">
      <c r="A804" t="s">
        <v>3992</v>
      </c>
      <c r="B804" t="s">
        <v>3993</v>
      </c>
      <c r="C804" t="s">
        <v>13075</v>
      </c>
      <c r="D804" t="s">
        <v>13113</v>
      </c>
      <c r="E804" t="s">
        <v>13117</v>
      </c>
      <c r="F804" t="s">
        <v>13118</v>
      </c>
      <c r="G804" t="str">
        <f t="shared" si="80"/>
        <v>Smartphones</v>
      </c>
      <c r="H804" s="17">
        <v>8999</v>
      </c>
      <c r="I804" s="17">
        <v>13499</v>
      </c>
      <c r="J804" s="8">
        <v>0.33</v>
      </c>
      <c r="K804" s="8" t="str">
        <f t="shared" si="81"/>
        <v>No</v>
      </c>
      <c r="L804" s="9">
        <v>3.8</v>
      </c>
      <c r="M804" s="9">
        <v>4</v>
      </c>
      <c r="N804" s="9">
        <f>AVERAGEIF(F804:F2153,F804,L804:L2153)</f>
        <v>4.0222222222222221</v>
      </c>
      <c r="O804" s="4">
        <v>3145</v>
      </c>
      <c r="P804" s="4">
        <f t="shared" si="82"/>
        <v>14.068762844666567</v>
      </c>
      <c r="Q804" s="18">
        <f t="shared" si="83"/>
        <v>28301855</v>
      </c>
      <c r="R804" s="18">
        <f>Table2[[#This Row],[actual_price]]-Table2[[#This Row],[discounted_price]]</f>
        <v>4500</v>
      </c>
      <c r="S804" s="15" t="str" cm="1">
        <f t="array" ref="S804">_xlfn.IFS(H804&lt;200,"&lt;₹200",H804&lt;=500,"₹200-₹500",H804&gt;500,"&gt;₹500")</f>
        <v>&gt;₹500</v>
      </c>
      <c r="T804" t="s">
        <v>3994</v>
      </c>
      <c r="U804" t="s">
        <v>3998</v>
      </c>
      <c r="V804" t="s">
        <v>3999</v>
      </c>
    </row>
    <row r="805" spans="1:22" x14ac:dyDescent="0.25">
      <c r="A805" t="s">
        <v>12793</v>
      </c>
      <c r="B805" t="s">
        <v>12794</v>
      </c>
      <c r="C805" t="s">
        <v>13156</v>
      </c>
      <c r="D805" t="s">
        <v>13250</v>
      </c>
      <c r="E805" t="s">
        <v>13277</v>
      </c>
      <c r="F805" t="s">
        <v>13278</v>
      </c>
      <c r="G805" t="str">
        <f t="shared" si="80"/>
        <v>CeilingFans</v>
      </c>
      <c r="H805" s="17">
        <v>2199</v>
      </c>
      <c r="I805" s="17">
        <v>3045</v>
      </c>
      <c r="J805" s="8">
        <v>0.28000000000000003</v>
      </c>
      <c r="K805" s="8" t="str">
        <f t="shared" si="81"/>
        <v>No</v>
      </c>
      <c r="L805" s="9">
        <v>4.2</v>
      </c>
      <c r="M805" s="9">
        <v>4</v>
      </c>
      <c r="N805" s="9">
        <f>AVERAGEIF(F805:F2155,F805,L805:L2155)</f>
        <v>4.1000000000000005</v>
      </c>
      <c r="O805" s="4">
        <v>2686</v>
      </c>
      <c r="P805" s="4">
        <f t="shared" si="82"/>
        <v>14.059997432375992</v>
      </c>
      <c r="Q805" s="18">
        <f t="shared" si="83"/>
        <v>5906514</v>
      </c>
      <c r="R805" s="18">
        <f>Table2[[#This Row],[actual_price]]-Table2[[#This Row],[discounted_price]]</f>
        <v>846</v>
      </c>
      <c r="S805" s="15" t="str" cm="1">
        <f t="array" ref="S805">_xlfn.IFS(H805&lt;200,"&lt;₹200",H805&lt;=500,"₹200-₹500",H805&gt;500,"&gt;₹500")</f>
        <v>&gt;₹500</v>
      </c>
      <c r="T805" t="s">
        <v>12795</v>
      </c>
      <c r="U805" t="s">
        <v>12799</v>
      </c>
      <c r="V805" t="s">
        <v>12800</v>
      </c>
    </row>
    <row r="806" spans="1:22" x14ac:dyDescent="0.25">
      <c r="A806" t="s">
        <v>10740</v>
      </c>
      <c r="B806" t="s">
        <v>10741</v>
      </c>
      <c r="C806" t="s">
        <v>13156</v>
      </c>
      <c r="D806" t="s">
        <v>13247</v>
      </c>
      <c r="E806" t="s">
        <v>13254</v>
      </c>
      <c r="F806" t="s">
        <v>13255</v>
      </c>
      <c r="G806" t="str">
        <f t="shared" si="80"/>
        <v>Irons,Steamers&amp;Accessories</v>
      </c>
      <c r="H806" s="17">
        <v>7799</v>
      </c>
      <c r="I806" s="17">
        <v>8995</v>
      </c>
      <c r="J806" s="8">
        <v>0.13</v>
      </c>
      <c r="K806" s="8" t="str">
        <f t="shared" si="81"/>
        <v>No</v>
      </c>
      <c r="L806" s="9">
        <v>4</v>
      </c>
      <c r="M806" s="9">
        <v>4</v>
      </c>
      <c r="N806" s="9">
        <f t="shared" ref="N806:N812" si="86">AVERAGEIF(F806:F2155,F806,L806:L2155)</f>
        <v>4.0147058823529402</v>
      </c>
      <c r="O806" s="4">
        <v>3160</v>
      </c>
      <c r="P806" s="4">
        <f t="shared" si="82"/>
        <v>14.050765990650074</v>
      </c>
      <c r="Q806" s="18">
        <f t="shared" si="83"/>
        <v>24644840</v>
      </c>
      <c r="R806" s="18">
        <f>Table2[[#This Row],[actual_price]]-Table2[[#This Row],[discounted_price]]</f>
        <v>1196</v>
      </c>
      <c r="S806" s="15" t="str" cm="1">
        <f t="array" ref="S806">_xlfn.IFS(H806&lt;200,"&lt;₹200",H806&lt;=500,"₹200-₹500",H806&gt;500,"&gt;₹500")</f>
        <v>&gt;₹500</v>
      </c>
      <c r="T806" t="s">
        <v>10742</v>
      </c>
      <c r="U806" t="s">
        <v>10746</v>
      </c>
      <c r="V806" t="s">
        <v>10747</v>
      </c>
    </row>
    <row r="807" spans="1:22" x14ac:dyDescent="0.25">
      <c r="A807" t="s">
        <v>7529</v>
      </c>
      <c r="B807" t="s">
        <v>7530</v>
      </c>
      <c r="C807" t="s">
        <v>13075</v>
      </c>
      <c r="D807" t="s">
        <v>13161</v>
      </c>
      <c r="E807" t="s">
        <v>13190</v>
      </c>
      <c r="F807" t="s">
        <v>13191</v>
      </c>
      <c r="G807" t="str">
        <f t="shared" si="80"/>
        <v>DomeCameras</v>
      </c>
      <c r="H807" s="17">
        <v>2490</v>
      </c>
      <c r="I807" s="17">
        <v>3990</v>
      </c>
      <c r="J807" s="8">
        <v>0.38</v>
      </c>
      <c r="K807" s="8" t="str">
        <f t="shared" si="81"/>
        <v>No</v>
      </c>
      <c r="L807" s="9">
        <v>4.0999999999999996</v>
      </c>
      <c r="M807" s="9">
        <v>4</v>
      </c>
      <c r="N807" s="9">
        <f t="shared" si="86"/>
        <v>3.9499999999999997</v>
      </c>
      <c r="O807" s="4">
        <v>3606</v>
      </c>
      <c r="P807" s="4">
        <f t="shared" si="82"/>
        <v>14.050727262157533</v>
      </c>
      <c r="Q807" s="18">
        <f t="shared" si="83"/>
        <v>8978940</v>
      </c>
      <c r="R807" s="18">
        <f>Table2[[#This Row],[actual_price]]-Table2[[#This Row],[discounted_price]]</f>
        <v>1500</v>
      </c>
      <c r="S807" s="15" t="str" cm="1">
        <f t="array" ref="S807">_xlfn.IFS(H807&lt;200,"&lt;₹200",H807&lt;=500,"₹200-₹500",H807&gt;500,"&gt;₹500")</f>
        <v>&gt;₹500</v>
      </c>
      <c r="T807" t="s">
        <v>7531</v>
      </c>
      <c r="U807" t="s">
        <v>7535</v>
      </c>
      <c r="V807" t="s">
        <v>7536</v>
      </c>
    </row>
    <row r="808" spans="1:22" x14ac:dyDescent="0.25">
      <c r="A808" t="s">
        <v>8356</v>
      </c>
      <c r="B808" t="s">
        <v>8357</v>
      </c>
      <c r="C808" t="s">
        <v>13075</v>
      </c>
      <c r="D808" t="s">
        <v>13098</v>
      </c>
      <c r="E808" t="s">
        <v>13108</v>
      </c>
      <c r="F808" t="s">
        <v>13181</v>
      </c>
      <c r="G808" t="str">
        <f t="shared" si="80"/>
        <v>BluetoothSpeakers</v>
      </c>
      <c r="H808" s="17">
        <v>1199</v>
      </c>
      <c r="I808" s="17">
        <v>3990</v>
      </c>
      <c r="J808" s="8">
        <v>0.7</v>
      </c>
      <c r="K808" s="8" t="str">
        <f t="shared" si="81"/>
        <v>Yes</v>
      </c>
      <c r="L808" s="9">
        <v>4.2</v>
      </c>
      <c r="M808" s="9">
        <v>4</v>
      </c>
      <c r="N808" s="9">
        <f t="shared" si="86"/>
        <v>4.05</v>
      </c>
      <c r="O808" s="4">
        <v>2908</v>
      </c>
      <c r="P808" s="4">
        <f t="shared" si="82"/>
        <v>14.028162071050588</v>
      </c>
      <c r="Q808" s="18">
        <f t="shared" si="83"/>
        <v>3486692</v>
      </c>
      <c r="R808" s="18">
        <f>Table2[[#This Row],[actual_price]]-Table2[[#This Row],[discounted_price]]</f>
        <v>2791</v>
      </c>
      <c r="S808" s="15" t="str" cm="1">
        <f t="array" ref="S808">_xlfn.IFS(H808&lt;200,"&lt;₹200",H808&lt;=500,"₹200-₹500",H808&gt;500,"&gt;₹500")</f>
        <v>&gt;₹500</v>
      </c>
      <c r="T808" t="s">
        <v>8358</v>
      </c>
      <c r="U808" t="s">
        <v>8362</v>
      </c>
      <c r="V808" t="s">
        <v>8363</v>
      </c>
    </row>
    <row r="809" spans="1:22" x14ac:dyDescent="0.25">
      <c r="A809" t="s">
        <v>8272</v>
      </c>
      <c r="B809" t="s">
        <v>8273</v>
      </c>
      <c r="C809" t="s">
        <v>13084</v>
      </c>
      <c r="D809" t="s">
        <v>13085</v>
      </c>
      <c r="E809" t="s">
        <v>13136</v>
      </c>
      <c r="F809" t="s">
        <v>13144</v>
      </c>
      <c r="G809" t="str">
        <f t="shared" si="80"/>
        <v>Lapdesks</v>
      </c>
      <c r="H809" s="17">
        <v>499</v>
      </c>
      <c r="I809" s="17">
        <v>1299</v>
      </c>
      <c r="J809" s="8">
        <v>0.62</v>
      </c>
      <c r="K809" s="8" t="str">
        <f t="shared" si="81"/>
        <v>Yes</v>
      </c>
      <c r="L809" s="9">
        <v>4.0999999999999996</v>
      </c>
      <c r="M809" s="9">
        <v>4</v>
      </c>
      <c r="N809" s="9">
        <f t="shared" si="86"/>
        <v>4.0777777777777784</v>
      </c>
      <c r="O809" s="4">
        <v>2740</v>
      </c>
      <c r="P809" s="4">
        <f t="shared" si="82"/>
        <v>14.0190290671444</v>
      </c>
      <c r="Q809" s="18">
        <f t="shared" si="83"/>
        <v>1367260</v>
      </c>
      <c r="R809" s="18">
        <f>Table2[[#This Row],[actual_price]]-Table2[[#This Row],[discounted_price]]</f>
        <v>800</v>
      </c>
      <c r="S809" s="15" t="str" cm="1">
        <f t="array" ref="S809">_xlfn.IFS(H809&lt;200,"&lt;₹200",H809&lt;=500,"₹200-₹500",H809&gt;500,"&gt;₹500")</f>
        <v>₹200-₹500</v>
      </c>
      <c r="T809" t="s">
        <v>8274</v>
      </c>
      <c r="U809" t="s">
        <v>8278</v>
      </c>
      <c r="V809" t="s">
        <v>8279</v>
      </c>
    </row>
    <row r="810" spans="1:22" x14ac:dyDescent="0.25">
      <c r="A810" t="s">
        <v>4594</v>
      </c>
      <c r="B810" t="s">
        <v>4595</v>
      </c>
      <c r="C810" t="s">
        <v>13075</v>
      </c>
      <c r="D810" t="s">
        <v>13113</v>
      </c>
      <c r="E810" t="s">
        <v>13114</v>
      </c>
      <c r="F810" t="s">
        <v>13134</v>
      </c>
      <c r="G810" t="str">
        <f t="shared" si="80"/>
        <v>Cases&amp;Covers</v>
      </c>
      <c r="H810" s="17">
        <v>1599</v>
      </c>
      <c r="I810" s="17">
        <v>2599</v>
      </c>
      <c r="J810" s="8">
        <v>0.38</v>
      </c>
      <c r="K810" s="8" t="str">
        <f t="shared" si="81"/>
        <v>No</v>
      </c>
      <c r="L810" s="9">
        <v>4.3</v>
      </c>
      <c r="M810" s="9">
        <v>4</v>
      </c>
      <c r="N810" s="9">
        <f t="shared" si="86"/>
        <v>4.3</v>
      </c>
      <c r="O810" s="4">
        <v>1801</v>
      </c>
      <c r="P810" s="4">
        <f t="shared" si="82"/>
        <v>13.999745582565088</v>
      </c>
      <c r="Q810" s="18">
        <f t="shared" si="83"/>
        <v>2879799</v>
      </c>
      <c r="R810" s="18">
        <f>Table2[[#This Row],[actual_price]]-Table2[[#This Row],[discounted_price]]</f>
        <v>1000</v>
      </c>
      <c r="S810" s="15" t="str" cm="1">
        <f t="array" ref="S810">_xlfn.IFS(H810&lt;200,"&lt;₹200",H810&lt;=500,"₹200-₹500",H810&gt;500,"&gt;₹500")</f>
        <v>&gt;₹500</v>
      </c>
      <c r="T810" t="s">
        <v>4596</v>
      </c>
      <c r="U810" t="s">
        <v>4600</v>
      </c>
      <c r="V810" t="s">
        <v>4601</v>
      </c>
    </row>
    <row r="811" spans="1:22" x14ac:dyDescent="0.25">
      <c r="A811" t="s">
        <v>9973</v>
      </c>
      <c r="B811" t="s">
        <v>9974</v>
      </c>
      <c r="C811" t="s">
        <v>13156</v>
      </c>
      <c r="D811" t="s">
        <v>13247</v>
      </c>
      <c r="E811" t="s">
        <v>13254</v>
      </c>
      <c r="F811" t="s">
        <v>13255</v>
      </c>
      <c r="G811" t="str">
        <f t="shared" si="80"/>
        <v>Irons,Steamers&amp;Accessories</v>
      </c>
      <c r="H811" s="17">
        <v>499</v>
      </c>
      <c r="I811" s="17">
        <v>940</v>
      </c>
      <c r="J811" s="8">
        <v>0.47</v>
      </c>
      <c r="K811" s="8" t="str">
        <f t="shared" si="81"/>
        <v>No</v>
      </c>
      <c r="L811" s="9">
        <v>4.0999999999999996</v>
      </c>
      <c r="M811" s="9">
        <v>4</v>
      </c>
      <c r="N811" s="9">
        <f t="shared" si="86"/>
        <v>4.0151515151515147</v>
      </c>
      <c r="O811" s="4">
        <v>3036</v>
      </c>
      <c r="P811" s="4">
        <f t="shared" si="82"/>
        <v>13.982543482702123</v>
      </c>
      <c r="Q811" s="18">
        <f t="shared" si="83"/>
        <v>1514964</v>
      </c>
      <c r="R811" s="18">
        <f>Table2[[#This Row],[actual_price]]-Table2[[#This Row],[discounted_price]]</f>
        <v>441</v>
      </c>
      <c r="S811" s="15" t="str" cm="1">
        <f t="array" ref="S811">_xlfn.IFS(H811&lt;200,"&lt;₹200",H811&lt;=500,"₹200-₹500",H811&gt;500,"&gt;₹500")</f>
        <v>₹200-₹500</v>
      </c>
      <c r="T811" t="s">
        <v>9367</v>
      </c>
      <c r="U811" t="s">
        <v>9978</v>
      </c>
      <c r="V811" t="s">
        <v>9979</v>
      </c>
    </row>
    <row r="812" spans="1:22" x14ac:dyDescent="0.25">
      <c r="A812" t="s">
        <v>3895</v>
      </c>
      <c r="B812" t="s">
        <v>3896</v>
      </c>
      <c r="C812" t="s">
        <v>13075</v>
      </c>
      <c r="D812" t="s">
        <v>13111</v>
      </c>
      <c r="E812" t="s">
        <v>13112</v>
      </c>
      <c r="F812" t="s">
        <v>13112</v>
      </c>
      <c r="G812" t="str">
        <f t="shared" si="80"/>
        <v>SmartWatches</v>
      </c>
      <c r="H812" s="17">
        <v>1299</v>
      </c>
      <c r="I812" s="17">
        <v>5999</v>
      </c>
      <c r="J812" s="8">
        <v>0.78</v>
      </c>
      <c r="K812" s="8" t="str">
        <f t="shared" si="81"/>
        <v>Yes</v>
      </c>
      <c r="L812" s="9">
        <v>3.3</v>
      </c>
      <c r="M812" s="9">
        <v>3</v>
      </c>
      <c r="N812" s="9">
        <f t="shared" si="86"/>
        <v>3.7687499999999998</v>
      </c>
      <c r="O812" s="4">
        <v>4415</v>
      </c>
      <c r="P812" s="4">
        <f t="shared" si="82"/>
        <v>13.737203287667805</v>
      </c>
      <c r="Q812" s="18">
        <f t="shared" si="83"/>
        <v>5735085</v>
      </c>
      <c r="R812" s="18">
        <f>Table2[[#This Row],[actual_price]]-Table2[[#This Row],[discounted_price]]</f>
        <v>4700</v>
      </c>
      <c r="S812" s="15" t="str" cm="1">
        <f t="array" ref="S812">_xlfn.IFS(H812&lt;200,"&lt;₹200",H812&lt;=500,"₹200-₹500",H812&gt;500,"&gt;₹500")</f>
        <v>&gt;₹500</v>
      </c>
      <c r="T812" t="s">
        <v>3897</v>
      </c>
      <c r="U812" t="s">
        <v>3901</v>
      </c>
      <c r="V812" t="s">
        <v>3902</v>
      </c>
    </row>
    <row r="813" spans="1:22" x14ac:dyDescent="0.25">
      <c r="A813" t="s">
        <v>12382</v>
      </c>
      <c r="B813" t="s">
        <v>12383</v>
      </c>
      <c r="C813" t="s">
        <v>13156</v>
      </c>
      <c r="D813" t="s">
        <v>13250</v>
      </c>
      <c r="E813" t="s">
        <v>13263</v>
      </c>
      <c r="F813" t="s">
        <v>13265</v>
      </c>
      <c r="G813" t="str">
        <f t="shared" si="80"/>
        <v>StorageWaterHeaters</v>
      </c>
      <c r="H813" s="17">
        <v>3249</v>
      </c>
      <c r="I813" s="17">
        <v>6299</v>
      </c>
      <c r="J813" s="8">
        <v>0.48</v>
      </c>
      <c r="K813" s="8" t="str">
        <f t="shared" si="81"/>
        <v>No</v>
      </c>
      <c r="L813" s="9">
        <v>3.9</v>
      </c>
      <c r="M813" s="9">
        <v>4</v>
      </c>
      <c r="N813" s="9">
        <f>AVERAGEIF(F813:F2163,F813,L813:L2163)</f>
        <v>4.0999999999999996</v>
      </c>
      <c r="O813" s="4">
        <v>2569</v>
      </c>
      <c r="P813" s="4">
        <f t="shared" si="82"/>
        <v>13.980725805658306</v>
      </c>
      <c r="Q813" s="18">
        <f t="shared" si="83"/>
        <v>8346681</v>
      </c>
      <c r="R813" s="18">
        <f>Table2[[#This Row],[actual_price]]-Table2[[#This Row],[discounted_price]]</f>
        <v>3050</v>
      </c>
      <c r="S813" s="15" t="str" cm="1">
        <f t="array" ref="S813">_xlfn.IFS(H813&lt;200,"&lt;₹200",H813&lt;=500,"₹200-₹500",H813&gt;500,"&gt;₹500")</f>
        <v>&gt;₹500</v>
      </c>
      <c r="T813" t="s">
        <v>12384</v>
      </c>
      <c r="U813" t="s">
        <v>12388</v>
      </c>
      <c r="V813" t="s">
        <v>12389</v>
      </c>
    </row>
    <row r="814" spans="1:22" x14ac:dyDescent="0.25">
      <c r="A814" t="s">
        <v>6585</v>
      </c>
      <c r="B814" t="s">
        <v>6586</v>
      </c>
      <c r="C814" t="s">
        <v>13084</v>
      </c>
      <c r="D814" t="s">
        <v>13085</v>
      </c>
      <c r="E814" t="s">
        <v>13195</v>
      </c>
      <c r="F814" t="s">
        <v>13195</v>
      </c>
      <c r="G814" t="str">
        <f t="shared" si="80"/>
        <v>USBHubs</v>
      </c>
      <c r="H814" s="17">
        <v>499</v>
      </c>
      <c r="I814" s="17">
        <v>799</v>
      </c>
      <c r="J814" s="8">
        <v>0.38</v>
      </c>
      <c r="K814" s="8" t="str">
        <f t="shared" si="81"/>
        <v>No</v>
      </c>
      <c r="L814" s="9">
        <v>4.3</v>
      </c>
      <c r="M814" s="9">
        <v>4</v>
      </c>
      <c r="N814" s="9">
        <f t="shared" ref="N814:N828" si="87">AVERAGEIF(F814:F2163,F814,L814:L2163)</f>
        <v>4.1999999999999993</v>
      </c>
      <c r="O814" s="4">
        <v>2125</v>
      </c>
      <c r="P814" s="4">
        <f t="shared" si="82"/>
        <v>13.975765692786565</v>
      </c>
      <c r="Q814" s="18">
        <f t="shared" si="83"/>
        <v>1060375</v>
      </c>
      <c r="R814" s="18">
        <f>Table2[[#This Row],[actual_price]]-Table2[[#This Row],[discounted_price]]</f>
        <v>300</v>
      </c>
      <c r="S814" s="15" t="str" cm="1">
        <f t="array" ref="S814">_xlfn.IFS(H814&lt;200,"&lt;₹200",H814&lt;=500,"₹200-₹500",H814&gt;500,"&gt;₹500")</f>
        <v>₹200-₹500</v>
      </c>
      <c r="T814" t="s">
        <v>6587</v>
      </c>
      <c r="U814" t="s">
        <v>6591</v>
      </c>
      <c r="V814" t="s">
        <v>6592</v>
      </c>
    </row>
    <row r="815" spans="1:22" x14ac:dyDescent="0.25">
      <c r="A815" t="s">
        <v>10960</v>
      </c>
      <c r="B815" t="s">
        <v>10961</v>
      </c>
      <c r="C815" t="s">
        <v>13156</v>
      </c>
      <c r="D815" t="s">
        <v>13247</v>
      </c>
      <c r="E815" t="s">
        <v>13283</v>
      </c>
      <c r="F815" t="s">
        <v>13310</v>
      </c>
      <c r="G815" t="str">
        <f t="shared" si="80"/>
        <v>EspressoMachines</v>
      </c>
      <c r="H815" s="17">
        <v>4799</v>
      </c>
      <c r="I815" s="17">
        <v>5795</v>
      </c>
      <c r="J815" s="8">
        <v>0.17</v>
      </c>
      <c r="K815" s="8" t="str">
        <f t="shared" si="81"/>
        <v>No</v>
      </c>
      <c r="L815" s="9">
        <v>3.9</v>
      </c>
      <c r="M815" s="9">
        <v>4</v>
      </c>
      <c r="N815" s="9">
        <f t="shared" si="87"/>
        <v>3.9</v>
      </c>
      <c r="O815" s="4">
        <v>3815</v>
      </c>
      <c r="P815" s="4">
        <f t="shared" si="82"/>
        <v>13.968272627525025</v>
      </c>
      <c r="Q815" s="18">
        <f t="shared" si="83"/>
        <v>18308185</v>
      </c>
      <c r="R815" s="18">
        <f>Table2[[#This Row],[actual_price]]-Table2[[#This Row],[discounted_price]]</f>
        <v>996</v>
      </c>
      <c r="S815" s="15" t="str" cm="1">
        <f t="array" ref="S815">_xlfn.IFS(H815&lt;200,"&lt;₹200",H815&lt;=500,"₹200-₹500",H815&gt;500,"&gt;₹500")</f>
        <v>&gt;₹500</v>
      </c>
      <c r="T815" t="s">
        <v>10963</v>
      </c>
      <c r="U815" t="s">
        <v>10967</v>
      </c>
      <c r="V815" t="s">
        <v>10968</v>
      </c>
    </row>
    <row r="816" spans="1:22" x14ac:dyDescent="0.25">
      <c r="A816" t="s">
        <v>8251</v>
      </c>
      <c r="B816" t="s">
        <v>8252</v>
      </c>
      <c r="C816" t="s">
        <v>13084</v>
      </c>
      <c r="D816" t="s">
        <v>13168</v>
      </c>
      <c r="E816" t="s">
        <v>13169</v>
      </c>
      <c r="F816" t="s">
        <v>13242</v>
      </c>
      <c r="G816" t="str">
        <f t="shared" si="80"/>
        <v>TonerCartridges</v>
      </c>
      <c r="H816" s="17">
        <v>598</v>
      </c>
      <c r="I816" s="17">
        <v>1150</v>
      </c>
      <c r="J816" s="8">
        <v>0.48</v>
      </c>
      <c r="K816" s="8" t="str">
        <f t="shared" si="81"/>
        <v>No</v>
      </c>
      <c r="L816" s="9">
        <v>4.0999999999999996</v>
      </c>
      <c r="M816" s="9">
        <v>4</v>
      </c>
      <c r="N816" s="9">
        <f t="shared" si="87"/>
        <v>4.0999999999999996</v>
      </c>
      <c r="O816" s="4">
        <v>2535</v>
      </c>
      <c r="P816" s="4">
        <f t="shared" si="82"/>
        <v>13.957011921759749</v>
      </c>
      <c r="Q816" s="18">
        <f t="shared" si="83"/>
        <v>1515930</v>
      </c>
      <c r="R816" s="18">
        <f>Table2[[#This Row],[actual_price]]-Table2[[#This Row],[discounted_price]]</f>
        <v>552</v>
      </c>
      <c r="S816" s="15" t="str" cm="1">
        <f t="array" ref="S816">_xlfn.IFS(H816&lt;200,"&lt;₹200",H816&lt;=500,"₹200-₹500",H816&gt;500,"&gt;₹500")</f>
        <v>&gt;₹500</v>
      </c>
      <c r="T816" t="s">
        <v>8254</v>
      </c>
      <c r="U816" t="s">
        <v>8258</v>
      </c>
      <c r="V816" t="s">
        <v>8259</v>
      </c>
    </row>
    <row r="817" spans="1:22" x14ac:dyDescent="0.25">
      <c r="A817" t="s">
        <v>7753</v>
      </c>
      <c r="B817" t="s">
        <v>7754</v>
      </c>
      <c r="C817" t="s">
        <v>13084</v>
      </c>
      <c r="D817" t="s">
        <v>13085</v>
      </c>
      <c r="E817" t="s">
        <v>13176</v>
      </c>
      <c r="F817" t="s">
        <v>13176</v>
      </c>
      <c r="G817" t="str">
        <f t="shared" si="80"/>
        <v>HardDiskBags</v>
      </c>
      <c r="H817" s="17">
        <v>397</v>
      </c>
      <c r="I817" s="17">
        <v>899</v>
      </c>
      <c r="J817" s="8">
        <v>0.56000000000000005</v>
      </c>
      <c r="K817" s="8" t="str">
        <f t="shared" si="81"/>
        <v>Yes</v>
      </c>
      <c r="L817" s="9">
        <v>4</v>
      </c>
      <c r="M817" s="9">
        <v>4</v>
      </c>
      <c r="N817" s="9">
        <f t="shared" si="87"/>
        <v>4</v>
      </c>
      <c r="O817" s="4">
        <v>3025</v>
      </c>
      <c r="P817" s="4">
        <f t="shared" si="82"/>
        <v>13.923475694748671</v>
      </c>
      <c r="Q817" s="18">
        <f t="shared" si="83"/>
        <v>1200925</v>
      </c>
      <c r="R817" s="18">
        <f>Table2[[#This Row],[actual_price]]-Table2[[#This Row],[discounted_price]]</f>
        <v>502</v>
      </c>
      <c r="S817" s="15" t="str" cm="1">
        <f t="array" ref="S817">_xlfn.IFS(H817&lt;200,"&lt;₹200",H817&lt;=500,"₹200-₹500",H817&gt;500,"&gt;₹500")</f>
        <v>₹200-₹500</v>
      </c>
      <c r="T817" t="s">
        <v>7755</v>
      </c>
      <c r="U817" t="s">
        <v>13061</v>
      </c>
      <c r="V817" t="s">
        <v>7759</v>
      </c>
    </row>
    <row r="818" spans="1:22" x14ac:dyDescent="0.25">
      <c r="A818" t="s">
        <v>2526</v>
      </c>
      <c r="B818" t="s">
        <v>2527</v>
      </c>
      <c r="C818" t="s">
        <v>13075</v>
      </c>
      <c r="D818" t="s">
        <v>13091</v>
      </c>
      <c r="E818" t="s">
        <v>13093</v>
      </c>
      <c r="F818" t="s">
        <v>13096</v>
      </c>
      <c r="G818" t="str">
        <f t="shared" si="80"/>
        <v>StandardTelevisions</v>
      </c>
      <c r="H818" s="17">
        <v>7999</v>
      </c>
      <c r="I818" s="17">
        <v>15999</v>
      </c>
      <c r="J818" s="8">
        <v>0.5</v>
      </c>
      <c r="K818" s="8" t="str">
        <f t="shared" si="81"/>
        <v>Yes</v>
      </c>
      <c r="L818" s="9">
        <v>3.8</v>
      </c>
      <c r="M818" s="9">
        <v>4</v>
      </c>
      <c r="N818" s="9">
        <f t="shared" si="87"/>
        <v>4</v>
      </c>
      <c r="O818" s="4">
        <v>3022</v>
      </c>
      <c r="P818" s="4">
        <f t="shared" si="82"/>
        <v>13.921752588711268</v>
      </c>
      <c r="Q818" s="18">
        <f t="shared" si="83"/>
        <v>24172978</v>
      </c>
      <c r="R818" s="18">
        <f>Table2[[#This Row],[actual_price]]-Table2[[#This Row],[discounted_price]]</f>
        <v>8000</v>
      </c>
      <c r="S818" s="15" t="str" cm="1">
        <f t="array" ref="S818">_xlfn.IFS(H818&lt;200,"&lt;₹200",H818&lt;=500,"₹200-₹500",H818&gt;500,"&gt;₹500")</f>
        <v>&gt;₹500</v>
      </c>
      <c r="T818" t="s">
        <v>2528</v>
      </c>
      <c r="U818" t="s">
        <v>2532</v>
      </c>
      <c r="V818" t="s">
        <v>2533</v>
      </c>
    </row>
    <row r="819" spans="1:22" x14ac:dyDescent="0.25">
      <c r="A819" t="s">
        <v>10660</v>
      </c>
      <c r="B819" t="s">
        <v>10661</v>
      </c>
      <c r="C819" t="s">
        <v>13156</v>
      </c>
      <c r="D819" t="s">
        <v>13247</v>
      </c>
      <c r="E819" t="s">
        <v>13248</v>
      </c>
      <c r="F819" t="s">
        <v>13273</v>
      </c>
      <c r="G819" t="str">
        <f t="shared" si="80"/>
        <v>EggBoilers</v>
      </c>
      <c r="H819" s="17">
        <v>1199</v>
      </c>
      <c r="I819" s="17">
        <v>3500</v>
      </c>
      <c r="J819" s="8">
        <v>0.66</v>
      </c>
      <c r="K819" s="8" t="str">
        <f t="shared" si="81"/>
        <v>Yes</v>
      </c>
      <c r="L819" s="9">
        <v>4.3</v>
      </c>
      <c r="M819" s="9">
        <v>4</v>
      </c>
      <c r="N819" s="9">
        <f t="shared" si="87"/>
        <v>4.2750000000000004</v>
      </c>
      <c r="O819" s="4">
        <v>1802</v>
      </c>
      <c r="P819" s="4">
        <f t="shared" si="82"/>
        <v>13.91938173173827</v>
      </c>
      <c r="Q819" s="18">
        <f t="shared" si="83"/>
        <v>2160598</v>
      </c>
      <c r="R819" s="18">
        <f>Table2[[#This Row],[actual_price]]-Table2[[#This Row],[discounted_price]]</f>
        <v>2301</v>
      </c>
      <c r="S819" s="15" t="str" cm="1">
        <f t="array" ref="S819">_xlfn.IFS(H819&lt;200,"&lt;₹200",H819&lt;=500,"₹200-₹500",H819&gt;500,"&gt;₹500")</f>
        <v>&gt;₹500</v>
      </c>
      <c r="T819" t="s">
        <v>10662</v>
      </c>
      <c r="U819" t="s">
        <v>10666</v>
      </c>
      <c r="V819" t="s">
        <v>10667</v>
      </c>
    </row>
    <row r="820" spans="1:22" x14ac:dyDescent="0.25">
      <c r="A820" t="s">
        <v>10224</v>
      </c>
      <c r="B820" t="s">
        <v>10225</v>
      </c>
      <c r="C820" t="s">
        <v>13156</v>
      </c>
      <c r="D820" t="s">
        <v>13247</v>
      </c>
      <c r="E820" t="s">
        <v>13248</v>
      </c>
      <c r="F820" t="s">
        <v>13273</v>
      </c>
      <c r="G820" t="str">
        <f t="shared" si="80"/>
        <v>EggBoilers</v>
      </c>
      <c r="H820" s="17">
        <v>1099</v>
      </c>
      <c r="I820" s="17">
        <v>1899</v>
      </c>
      <c r="J820" s="8">
        <v>0.42</v>
      </c>
      <c r="K820" s="8" t="str">
        <f t="shared" si="81"/>
        <v>No</v>
      </c>
      <c r="L820" s="9">
        <v>4.3</v>
      </c>
      <c r="M820" s="9">
        <v>4</v>
      </c>
      <c r="N820" s="9">
        <f t="shared" si="87"/>
        <v>4.2714285714285714</v>
      </c>
      <c r="O820" s="4">
        <v>1811</v>
      </c>
      <c r="P820" s="4">
        <f t="shared" si="82"/>
        <v>13.916989997269964</v>
      </c>
      <c r="Q820" s="18">
        <f t="shared" si="83"/>
        <v>1990289</v>
      </c>
      <c r="R820" s="18">
        <f>Table2[[#This Row],[actual_price]]-Table2[[#This Row],[discounted_price]]</f>
        <v>800</v>
      </c>
      <c r="S820" s="15" t="str" cm="1">
        <f t="array" ref="S820">_xlfn.IFS(H820&lt;200,"&lt;₹200",H820&lt;=500,"₹200-₹500",H820&gt;500,"&gt;₹500")</f>
        <v>&gt;₹500</v>
      </c>
      <c r="T820" t="s">
        <v>10226</v>
      </c>
      <c r="U820" t="s">
        <v>10230</v>
      </c>
      <c r="V820" t="s">
        <v>10231</v>
      </c>
    </row>
    <row r="821" spans="1:22" x14ac:dyDescent="0.25">
      <c r="A821" t="s">
        <v>1764</v>
      </c>
      <c r="B821" t="s">
        <v>1765</v>
      </c>
      <c r="C821" t="s">
        <v>13084</v>
      </c>
      <c r="D821" t="s">
        <v>13085</v>
      </c>
      <c r="E821" t="s">
        <v>13086</v>
      </c>
      <c r="F821" t="s">
        <v>13087</v>
      </c>
      <c r="G821" t="str">
        <f t="shared" si="80"/>
        <v>Cables</v>
      </c>
      <c r="H821" s="17">
        <v>259</v>
      </c>
      <c r="I821" s="17">
        <v>699</v>
      </c>
      <c r="J821" s="8">
        <v>0.63</v>
      </c>
      <c r="K821" s="8" t="str">
        <f t="shared" si="81"/>
        <v>Yes</v>
      </c>
      <c r="L821" s="9">
        <v>3.8</v>
      </c>
      <c r="M821" s="9">
        <v>4</v>
      </c>
      <c r="N821" s="9">
        <f t="shared" si="87"/>
        <v>4.1137499999999987</v>
      </c>
      <c r="O821" s="4">
        <v>2399</v>
      </c>
      <c r="P821" s="4">
        <f t="shared" si="82"/>
        <v>13.905343995591114</v>
      </c>
      <c r="Q821" s="18">
        <f t="shared" si="83"/>
        <v>621341</v>
      </c>
      <c r="R821" s="18">
        <f>Table2[[#This Row],[actual_price]]-Table2[[#This Row],[discounted_price]]</f>
        <v>440</v>
      </c>
      <c r="S821" s="15" t="str" cm="1">
        <f t="array" ref="S821">_xlfn.IFS(H821&lt;200,"&lt;₹200",H821&lt;=500,"₹200-₹500",H821&gt;500,"&gt;₹500")</f>
        <v>₹200-₹500</v>
      </c>
      <c r="T821" t="s">
        <v>1766</v>
      </c>
      <c r="U821" t="s">
        <v>1770</v>
      </c>
      <c r="V821" t="s">
        <v>1771</v>
      </c>
    </row>
    <row r="822" spans="1:22" x14ac:dyDescent="0.25">
      <c r="A822" t="s">
        <v>4273</v>
      </c>
      <c r="B822" t="s">
        <v>4274</v>
      </c>
      <c r="C822" t="s">
        <v>13075</v>
      </c>
      <c r="D822" t="s">
        <v>13113</v>
      </c>
      <c r="E822" t="s">
        <v>13114</v>
      </c>
      <c r="F822" t="s">
        <v>13115</v>
      </c>
      <c r="G822" t="str">
        <f t="shared" si="80"/>
        <v>Chargers</v>
      </c>
      <c r="H822" s="17">
        <v>249</v>
      </c>
      <c r="I822" s="17">
        <v>599</v>
      </c>
      <c r="J822" s="8">
        <v>0.57999999999999996</v>
      </c>
      <c r="K822" s="8" t="str">
        <f t="shared" si="81"/>
        <v>Yes</v>
      </c>
      <c r="L822" s="9">
        <v>3.9</v>
      </c>
      <c r="M822" s="9">
        <v>4</v>
      </c>
      <c r="N822" s="9">
        <f t="shared" si="87"/>
        <v>4.1375000000000002</v>
      </c>
      <c r="O822" s="4">
        <v>2147</v>
      </c>
      <c r="P822" s="4">
        <f t="shared" si="82"/>
        <v>13.786291821201356</v>
      </c>
      <c r="Q822" s="18">
        <f t="shared" si="83"/>
        <v>534603</v>
      </c>
      <c r="R822" s="18">
        <f>Table2[[#This Row],[actual_price]]-Table2[[#This Row],[discounted_price]]</f>
        <v>350</v>
      </c>
      <c r="S822" s="15" t="str" cm="1">
        <f t="array" ref="S822">_xlfn.IFS(H822&lt;200,"&lt;₹200",H822&lt;=500,"₹200-₹500",H822&gt;500,"&gt;₹500")</f>
        <v>₹200-₹500</v>
      </c>
      <c r="T822" t="s">
        <v>4275</v>
      </c>
      <c r="U822" t="s">
        <v>4279</v>
      </c>
      <c r="V822" t="s">
        <v>4280</v>
      </c>
    </row>
    <row r="823" spans="1:22" x14ac:dyDescent="0.25">
      <c r="A823" t="s">
        <v>5816</v>
      </c>
      <c r="B823" t="s">
        <v>5817</v>
      </c>
      <c r="C823" t="s">
        <v>13084</v>
      </c>
      <c r="D823" t="s">
        <v>13186</v>
      </c>
      <c r="E823" t="s">
        <v>13186</v>
      </c>
      <c r="F823" t="s">
        <v>13186</v>
      </c>
      <c r="G823" t="str">
        <f t="shared" si="80"/>
        <v>Monitors</v>
      </c>
      <c r="H823" s="17">
        <v>6299</v>
      </c>
      <c r="I823" s="17">
        <v>13750</v>
      </c>
      <c r="J823" s="8">
        <v>0.54</v>
      </c>
      <c r="K823" s="8" t="str">
        <f t="shared" si="81"/>
        <v>Yes</v>
      </c>
      <c r="L823" s="9">
        <v>4.2</v>
      </c>
      <c r="M823" s="9">
        <v>4</v>
      </c>
      <c r="N823" s="9">
        <f t="shared" si="87"/>
        <v>4.2</v>
      </c>
      <c r="O823" s="4">
        <v>2014</v>
      </c>
      <c r="P823" s="4">
        <f t="shared" si="82"/>
        <v>13.87795521200394</v>
      </c>
      <c r="Q823" s="18">
        <f t="shared" si="83"/>
        <v>12686186</v>
      </c>
      <c r="R823" s="18">
        <f>Table2[[#This Row],[actual_price]]-Table2[[#This Row],[discounted_price]]</f>
        <v>7451</v>
      </c>
      <c r="S823" s="15" t="str" cm="1">
        <f t="array" ref="S823">_xlfn.IFS(H823&lt;200,"&lt;₹200",H823&lt;=500,"₹200-₹500",H823&gt;500,"&gt;₹500")</f>
        <v>&gt;₹500</v>
      </c>
      <c r="T823" t="s">
        <v>5819</v>
      </c>
      <c r="U823" t="s">
        <v>5823</v>
      </c>
      <c r="V823" t="s">
        <v>5824</v>
      </c>
    </row>
    <row r="824" spans="1:22" x14ac:dyDescent="0.25">
      <c r="A824" t="s">
        <v>1001</v>
      </c>
      <c r="B824" t="s">
        <v>1002</v>
      </c>
      <c r="C824" t="s">
        <v>13075</v>
      </c>
      <c r="D824" t="s">
        <v>13091</v>
      </c>
      <c r="E824" t="s">
        <v>13093</v>
      </c>
      <c r="F824" t="s">
        <v>13096</v>
      </c>
      <c r="G824" t="str">
        <f t="shared" si="80"/>
        <v>StandardTelevisions</v>
      </c>
      <c r="H824" s="17">
        <v>7390</v>
      </c>
      <c r="I824" s="17">
        <v>20000</v>
      </c>
      <c r="J824" s="8">
        <v>0.63</v>
      </c>
      <c r="K824" s="8" t="str">
        <f t="shared" si="81"/>
        <v>Yes</v>
      </c>
      <c r="L824" s="9">
        <v>4.0999999999999996</v>
      </c>
      <c r="M824" s="9">
        <v>4</v>
      </c>
      <c r="N824" s="9">
        <f t="shared" si="87"/>
        <v>4.0666666666666664</v>
      </c>
      <c r="O824" s="4">
        <v>2581</v>
      </c>
      <c r="P824" s="4">
        <f t="shared" si="82"/>
        <v>13.875288700916967</v>
      </c>
      <c r="Q824" s="18">
        <f t="shared" si="83"/>
        <v>19073590</v>
      </c>
      <c r="R824" s="18">
        <f>Table2[[#This Row],[actual_price]]-Table2[[#This Row],[discounted_price]]</f>
        <v>12610</v>
      </c>
      <c r="S824" s="15" t="str" cm="1">
        <f t="array" ref="S824">_xlfn.IFS(H824&lt;200,"&lt;₹200",H824&lt;=500,"₹200-₹500",H824&gt;500,"&gt;₹500")</f>
        <v>&gt;₹500</v>
      </c>
      <c r="T824" t="s">
        <v>1003</v>
      </c>
      <c r="U824" t="s">
        <v>1007</v>
      </c>
      <c r="V824" t="s">
        <v>1008</v>
      </c>
    </row>
    <row r="825" spans="1:22" x14ac:dyDescent="0.25">
      <c r="A825" t="s">
        <v>4040</v>
      </c>
      <c r="B825" t="s">
        <v>4041</v>
      </c>
      <c r="C825" t="s">
        <v>13075</v>
      </c>
      <c r="D825" t="s">
        <v>13113</v>
      </c>
      <c r="E825" t="s">
        <v>13114</v>
      </c>
      <c r="F825" t="s">
        <v>13115</v>
      </c>
      <c r="G825" t="str">
        <f t="shared" si="80"/>
        <v>Chargers</v>
      </c>
      <c r="H825" s="17">
        <v>95</v>
      </c>
      <c r="I825" s="17">
        <v>499</v>
      </c>
      <c r="J825" s="8">
        <v>0.81</v>
      </c>
      <c r="K825" s="8" t="str">
        <f t="shared" si="81"/>
        <v>Yes</v>
      </c>
      <c r="L825" s="9">
        <v>4.2</v>
      </c>
      <c r="M825" s="9">
        <v>4</v>
      </c>
      <c r="N825" s="9">
        <f t="shared" si="87"/>
        <v>4.1714285714285717</v>
      </c>
      <c r="O825" s="4">
        <v>1949</v>
      </c>
      <c r="P825" s="4">
        <f t="shared" si="82"/>
        <v>13.724144378826503</v>
      </c>
      <c r="Q825" s="18">
        <f t="shared" si="83"/>
        <v>185155</v>
      </c>
      <c r="R825" s="18">
        <f>Table2[[#This Row],[actual_price]]-Table2[[#This Row],[discounted_price]]</f>
        <v>404</v>
      </c>
      <c r="S825" s="15" t="str" cm="1">
        <f t="array" ref="S825">_xlfn.IFS(H825&lt;200,"&lt;₹200",H825&lt;=500,"₹200-₹500",H825&gt;500,"&gt;₹500")</f>
        <v>&lt;₹200</v>
      </c>
      <c r="T825" t="s">
        <v>4042</v>
      </c>
      <c r="U825" t="s">
        <v>4046</v>
      </c>
      <c r="V825" t="s">
        <v>4047</v>
      </c>
    </row>
    <row r="826" spans="1:22" x14ac:dyDescent="0.25">
      <c r="A826" t="s">
        <v>641</v>
      </c>
      <c r="B826" t="s">
        <v>642</v>
      </c>
      <c r="C826" t="s">
        <v>13075</v>
      </c>
      <c r="D826" t="s">
        <v>13091</v>
      </c>
      <c r="E826" t="s">
        <v>13092</v>
      </c>
      <c r="F826" t="s">
        <v>13097</v>
      </c>
      <c r="G826" t="str">
        <f t="shared" si="80"/>
        <v>TVMounts,Stands&amp;Turntables</v>
      </c>
      <c r="H826" s="17">
        <v>1599</v>
      </c>
      <c r="I826" s="17">
        <v>2999</v>
      </c>
      <c r="J826" s="8">
        <v>0.47</v>
      </c>
      <c r="K826" s="8" t="str">
        <f t="shared" si="81"/>
        <v>No</v>
      </c>
      <c r="L826" s="9">
        <v>4.2</v>
      </c>
      <c r="M826" s="9">
        <v>4</v>
      </c>
      <c r="N826" s="9">
        <f t="shared" si="87"/>
        <v>4.0333333333333332</v>
      </c>
      <c r="O826" s="4">
        <v>2727</v>
      </c>
      <c r="P826" s="4">
        <f t="shared" si="82"/>
        <v>13.857905609470579</v>
      </c>
      <c r="Q826" s="18">
        <f t="shared" si="83"/>
        <v>4360473</v>
      </c>
      <c r="R826" s="18">
        <f>Table2[[#This Row],[actual_price]]-Table2[[#This Row],[discounted_price]]</f>
        <v>1400</v>
      </c>
      <c r="S826" s="15" t="str" cm="1">
        <f t="array" ref="S826">_xlfn.IFS(H826&lt;200,"&lt;₹200",H826&lt;=500,"₹200-₹500",H826&gt;500,"&gt;₹500")</f>
        <v>&gt;₹500</v>
      </c>
      <c r="T826" t="s">
        <v>644</v>
      </c>
      <c r="U826" t="s">
        <v>648</v>
      </c>
      <c r="V826" t="s">
        <v>649</v>
      </c>
    </row>
    <row r="827" spans="1:22" x14ac:dyDescent="0.25">
      <c r="A827" t="s">
        <v>4198</v>
      </c>
      <c r="B827" t="s">
        <v>4199</v>
      </c>
      <c r="C827" t="s">
        <v>13075</v>
      </c>
      <c r="D827" t="s">
        <v>13111</v>
      </c>
      <c r="E827" t="s">
        <v>13112</v>
      </c>
      <c r="F827" t="s">
        <v>13112</v>
      </c>
      <c r="G827" t="str">
        <f t="shared" si="80"/>
        <v>SmartWatches</v>
      </c>
      <c r="H827" s="17">
        <v>1299</v>
      </c>
      <c r="I827" s="17">
        <v>5999</v>
      </c>
      <c r="J827" s="8">
        <v>0.78</v>
      </c>
      <c r="K827" s="8" t="str">
        <f t="shared" si="81"/>
        <v>Yes</v>
      </c>
      <c r="L827" s="9">
        <v>3.3</v>
      </c>
      <c r="M827" s="9">
        <v>3</v>
      </c>
      <c r="N827" s="9">
        <f t="shared" si="87"/>
        <v>3.7999999999999994</v>
      </c>
      <c r="O827" s="4">
        <v>4415</v>
      </c>
      <c r="P827" s="4">
        <f t="shared" si="82"/>
        <v>13.851110445940339</v>
      </c>
      <c r="Q827" s="18">
        <f t="shared" si="83"/>
        <v>5735085</v>
      </c>
      <c r="R827" s="18">
        <f>Table2[[#This Row],[actual_price]]-Table2[[#This Row],[discounted_price]]</f>
        <v>4700</v>
      </c>
      <c r="S827" s="15" t="str" cm="1">
        <f t="array" ref="S827">_xlfn.IFS(H827&lt;200,"&lt;₹200",H827&lt;=500,"₹200-₹500",H827&gt;500,"&gt;₹500")</f>
        <v>&gt;₹500</v>
      </c>
      <c r="T827" t="s">
        <v>4200</v>
      </c>
      <c r="U827" t="s">
        <v>3901</v>
      </c>
      <c r="V827" t="s">
        <v>3902</v>
      </c>
    </row>
    <row r="828" spans="1:22" x14ac:dyDescent="0.25">
      <c r="A828" t="s">
        <v>4097</v>
      </c>
      <c r="B828" t="s">
        <v>4098</v>
      </c>
      <c r="C828" t="s">
        <v>13075</v>
      </c>
      <c r="D828" t="s">
        <v>13111</v>
      </c>
      <c r="E828" t="s">
        <v>13112</v>
      </c>
      <c r="F828" t="s">
        <v>13112</v>
      </c>
      <c r="G828" t="str">
        <f t="shared" si="80"/>
        <v>SmartWatches</v>
      </c>
      <c r="H828" s="17">
        <v>1399</v>
      </c>
      <c r="I828" s="17">
        <v>5999</v>
      </c>
      <c r="J828" s="8">
        <v>0.77</v>
      </c>
      <c r="K828" s="8" t="str">
        <f t="shared" si="81"/>
        <v>Yes</v>
      </c>
      <c r="L828" s="9">
        <v>3.3</v>
      </c>
      <c r="M828" s="9">
        <v>3</v>
      </c>
      <c r="N828" s="9">
        <f t="shared" si="87"/>
        <v>3.8357142857142854</v>
      </c>
      <c r="O828" s="4">
        <v>4415</v>
      </c>
      <c r="P828" s="4">
        <f t="shared" si="82"/>
        <v>13.981290055394666</v>
      </c>
      <c r="Q828" s="18">
        <f t="shared" si="83"/>
        <v>6176585</v>
      </c>
      <c r="R828" s="18">
        <f>Table2[[#This Row],[actual_price]]-Table2[[#This Row],[discounted_price]]</f>
        <v>4600</v>
      </c>
      <c r="S828" s="15" t="str" cm="1">
        <f t="array" ref="S828">_xlfn.IFS(H828&lt;200,"&lt;₹200",H828&lt;=500,"₹200-₹500",H828&gt;500,"&gt;₹500")</f>
        <v>&gt;₹500</v>
      </c>
      <c r="T828" t="s">
        <v>4099</v>
      </c>
      <c r="U828" t="s">
        <v>3901</v>
      </c>
      <c r="V828" t="s">
        <v>3902</v>
      </c>
    </row>
    <row r="829" spans="1:22" x14ac:dyDescent="0.25">
      <c r="A829" t="s">
        <v>12039</v>
      </c>
      <c r="B829" t="s">
        <v>12040</v>
      </c>
      <c r="C829" t="s">
        <v>13156</v>
      </c>
      <c r="D829" t="s">
        <v>13250</v>
      </c>
      <c r="E829" t="s">
        <v>13263</v>
      </c>
      <c r="F829" t="s">
        <v>13266</v>
      </c>
      <c r="G829" t="str">
        <f t="shared" si="80"/>
        <v>ImmersionRods</v>
      </c>
      <c r="H829" s="17">
        <v>335</v>
      </c>
      <c r="I829" s="17">
        <v>510</v>
      </c>
      <c r="J829" s="8">
        <v>0.34</v>
      </c>
      <c r="K829" s="8" t="str">
        <f t="shared" si="81"/>
        <v>No</v>
      </c>
      <c r="L829" s="9">
        <v>3.8</v>
      </c>
      <c r="M829" s="9">
        <v>4</v>
      </c>
      <c r="N829" s="9">
        <f>AVERAGEIF(F829:F2179,F829,L829:L2179)</f>
        <v>3.9499999999999997</v>
      </c>
      <c r="O829" s="4">
        <v>3195</v>
      </c>
      <c r="P829" s="4">
        <f t="shared" si="82"/>
        <v>13.843196744035716</v>
      </c>
      <c r="Q829" s="18">
        <f t="shared" si="83"/>
        <v>1070325</v>
      </c>
      <c r="R829" s="18">
        <f>Table2[[#This Row],[actual_price]]-Table2[[#This Row],[discounted_price]]</f>
        <v>175</v>
      </c>
      <c r="S829" s="15" t="str" cm="1">
        <f t="array" ref="S829">_xlfn.IFS(H829&lt;200,"&lt;₹200",H829&lt;=500,"₹200-₹500",H829&gt;500,"&gt;₹500")</f>
        <v>₹200-₹500</v>
      </c>
      <c r="T829" t="s">
        <v>12041</v>
      </c>
      <c r="U829" t="s">
        <v>12045</v>
      </c>
      <c r="V829" t="s">
        <v>12046</v>
      </c>
    </row>
    <row r="830" spans="1:22" x14ac:dyDescent="0.25">
      <c r="A830" t="s">
        <v>4293</v>
      </c>
      <c r="B830" t="s">
        <v>4294</v>
      </c>
      <c r="C830" t="s">
        <v>13075</v>
      </c>
      <c r="D830" t="s">
        <v>13113</v>
      </c>
      <c r="E830" t="s">
        <v>13114</v>
      </c>
      <c r="F830" t="s">
        <v>13369</v>
      </c>
      <c r="G830" t="str">
        <f t="shared" si="80"/>
        <v>USB Protector</v>
      </c>
      <c r="H830" s="17">
        <v>79</v>
      </c>
      <c r="I830" s="17">
        <v>499</v>
      </c>
      <c r="J830" s="8">
        <v>0.84</v>
      </c>
      <c r="K830" s="8" t="str">
        <f t="shared" si="81"/>
        <v>Yes</v>
      </c>
      <c r="L830" s="9">
        <v>4.2</v>
      </c>
      <c r="M830" s="9">
        <v>4</v>
      </c>
      <c r="N830" s="9">
        <f t="shared" ref="N830:N835" si="88">AVERAGEIF(F830:F2179,F830,L830:L2179)</f>
        <v>4.2</v>
      </c>
      <c r="O830" s="4">
        <v>1949</v>
      </c>
      <c r="P830" s="4">
        <f t="shared" si="82"/>
        <v>13.818145367722575</v>
      </c>
      <c r="Q830" s="18">
        <f t="shared" si="83"/>
        <v>153971</v>
      </c>
      <c r="R830" s="18">
        <f>Table2[[#This Row],[actual_price]]-Table2[[#This Row],[discounted_price]]</f>
        <v>420</v>
      </c>
      <c r="S830" s="15" t="str" cm="1">
        <f t="array" ref="S830">_xlfn.IFS(H830&lt;200,"&lt;₹200",H830&lt;=500,"₹200-₹500",H830&gt;500,"&gt;₹500")</f>
        <v>&lt;₹200</v>
      </c>
      <c r="T830" t="s">
        <v>4295</v>
      </c>
      <c r="U830" t="s">
        <v>4046</v>
      </c>
      <c r="V830" t="s">
        <v>4047</v>
      </c>
    </row>
    <row r="831" spans="1:22" x14ac:dyDescent="0.25">
      <c r="A831" t="s">
        <v>138</v>
      </c>
      <c r="B831" t="s">
        <v>139</v>
      </c>
      <c r="C831" t="s">
        <v>13084</v>
      </c>
      <c r="D831" t="s">
        <v>13085</v>
      </c>
      <c r="E831" t="s">
        <v>13086</v>
      </c>
      <c r="F831" t="s">
        <v>13087</v>
      </c>
      <c r="G831" t="str">
        <f t="shared" si="80"/>
        <v>Cables</v>
      </c>
      <c r="H831" s="17">
        <v>350</v>
      </c>
      <c r="I831" s="17">
        <v>899</v>
      </c>
      <c r="J831" s="8">
        <v>0.61</v>
      </c>
      <c r="K831" s="8" t="str">
        <f t="shared" si="81"/>
        <v>Yes</v>
      </c>
      <c r="L831" s="9">
        <v>4.2</v>
      </c>
      <c r="M831" s="9">
        <v>4</v>
      </c>
      <c r="N831" s="9">
        <f t="shared" si="88"/>
        <v>4.1177215189873415</v>
      </c>
      <c r="O831" s="4">
        <v>2262</v>
      </c>
      <c r="P831" s="4">
        <f t="shared" si="82"/>
        <v>13.813656777233836</v>
      </c>
      <c r="Q831" s="18">
        <f t="shared" si="83"/>
        <v>791700</v>
      </c>
      <c r="R831" s="18">
        <f>Table2[[#This Row],[actual_price]]-Table2[[#This Row],[discounted_price]]</f>
        <v>549</v>
      </c>
      <c r="S831" s="15" t="str" cm="1">
        <f t="array" ref="S831">_xlfn.IFS(H831&lt;200,"&lt;₹200",H831&lt;=500,"₹200-₹500",H831&gt;500,"&gt;₹500")</f>
        <v>₹200-₹500</v>
      </c>
      <c r="T831" t="s">
        <v>140</v>
      </c>
      <c r="U831" t="s">
        <v>144</v>
      </c>
      <c r="V831" t="s">
        <v>145</v>
      </c>
    </row>
    <row r="832" spans="1:22" x14ac:dyDescent="0.25">
      <c r="A832" t="s">
        <v>3503</v>
      </c>
      <c r="B832" t="s">
        <v>3504</v>
      </c>
      <c r="C832" t="s">
        <v>13075</v>
      </c>
      <c r="D832" t="s">
        <v>13122</v>
      </c>
      <c r="E832" t="s">
        <v>13123</v>
      </c>
      <c r="F832" t="s">
        <v>13124</v>
      </c>
      <c r="G832" t="str">
        <f t="shared" si="80"/>
        <v>In-Ear</v>
      </c>
      <c r="H832" s="17">
        <v>4790</v>
      </c>
      <c r="I832" s="17">
        <v>15990</v>
      </c>
      <c r="J832" s="8">
        <v>0.7</v>
      </c>
      <c r="K832" s="8" t="str">
        <f t="shared" si="81"/>
        <v>Yes</v>
      </c>
      <c r="L832" s="9">
        <v>4</v>
      </c>
      <c r="M832" s="9">
        <v>4</v>
      </c>
      <c r="N832" s="9">
        <f t="shared" si="88"/>
        <v>3.7916666666666674</v>
      </c>
      <c r="O832" s="4">
        <v>4390</v>
      </c>
      <c r="P832" s="4">
        <f t="shared" si="82"/>
        <v>13.811386365687474</v>
      </c>
      <c r="Q832" s="18">
        <f t="shared" si="83"/>
        <v>21028100</v>
      </c>
      <c r="R832" s="18">
        <f>Table2[[#This Row],[actual_price]]-Table2[[#This Row],[discounted_price]]</f>
        <v>11200</v>
      </c>
      <c r="S832" s="15" t="str" cm="1">
        <f t="array" ref="S832">_xlfn.IFS(H832&lt;200,"&lt;₹200",H832&lt;=500,"₹200-₹500",H832&gt;500,"&gt;₹500")</f>
        <v>&gt;₹500</v>
      </c>
      <c r="T832" t="s">
        <v>3505</v>
      </c>
      <c r="U832" t="s">
        <v>3509</v>
      </c>
      <c r="V832" t="s">
        <v>3510</v>
      </c>
    </row>
    <row r="833" spans="1:22" x14ac:dyDescent="0.25">
      <c r="A833" t="s">
        <v>1833</v>
      </c>
      <c r="B833" t="s">
        <v>1834</v>
      </c>
      <c r="C833" t="s">
        <v>13084</v>
      </c>
      <c r="D833" t="s">
        <v>13085</v>
      </c>
      <c r="E833" t="s">
        <v>13086</v>
      </c>
      <c r="F833" t="s">
        <v>13087</v>
      </c>
      <c r="G833" t="str">
        <f t="shared" si="80"/>
        <v>Cables</v>
      </c>
      <c r="H833" s="17">
        <v>252</v>
      </c>
      <c r="I833" s="17">
        <v>999</v>
      </c>
      <c r="J833" s="8">
        <v>0.75</v>
      </c>
      <c r="K833" s="8" t="str">
        <f t="shared" si="81"/>
        <v>Yes</v>
      </c>
      <c r="L833" s="9">
        <v>3.7</v>
      </c>
      <c r="M833" s="9">
        <v>4</v>
      </c>
      <c r="N833" s="9">
        <f t="shared" si="88"/>
        <v>4.1166666666666663</v>
      </c>
      <c r="O833" s="4">
        <v>2249</v>
      </c>
      <c r="P833" s="4">
        <f t="shared" si="82"/>
        <v>13.799818032891775</v>
      </c>
      <c r="Q833" s="18">
        <f t="shared" si="83"/>
        <v>566748</v>
      </c>
      <c r="R833" s="18">
        <f>Table2[[#This Row],[actual_price]]-Table2[[#This Row],[discounted_price]]</f>
        <v>747</v>
      </c>
      <c r="S833" s="15" t="str" cm="1">
        <f t="array" ref="S833">_xlfn.IFS(H833&lt;200,"&lt;₹200",H833&lt;=500,"₹200-₹500",H833&gt;500,"&gt;₹500")</f>
        <v>₹200-₹500</v>
      </c>
      <c r="T833" t="s">
        <v>1835</v>
      </c>
      <c r="U833" t="s">
        <v>1839</v>
      </c>
      <c r="V833" t="s">
        <v>1840</v>
      </c>
    </row>
    <row r="834" spans="1:22" x14ac:dyDescent="0.25">
      <c r="A834" t="s">
        <v>8998</v>
      </c>
      <c r="B834" t="s">
        <v>8999</v>
      </c>
      <c r="C834" t="s">
        <v>13156</v>
      </c>
      <c r="D834" t="s">
        <v>13247</v>
      </c>
      <c r="E834" t="s">
        <v>13248</v>
      </c>
      <c r="F834" t="s">
        <v>13249</v>
      </c>
      <c r="G834" t="str">
        <f t="shared" ref="G834:G897" si="89">IF(F834=" ","Unknown", F834)</f>
        <v>Kettles&amp;HotWaterDispensers</v>
      </c>
      <c r="H834" s="17">
        <v>1260</v>
      </c>
      <c r="I834" s="17">
        <v>1699</v>
      </c>
      <c r="J834" s="8">
        <v>0.26</v>
      </c>
      <c r="K834" s="8" t="str">
        <f t="shared" ref="K834:K897" si="90">IF(J834&gt;=50%,"Yes","No")</f>
        <v>No</v>
      </c>
      <c r="L834" s="9">
        <v>4.2</v>
      </c>
      <c r="M834" s="9">
        <v>4</v>
      </c>
      <c r="N834" s="9">
        <f t="shared" si="88"/>
        <v>3.9842105263157896</v>
      </c>
      <c r="O834" s="4">
        <v>2891</v>
      </c>
      <c r="P834" s="4">
        <f t="shared" ref="P834:P897" si="91">N834*LOG10(O834+1)</f>
        <v>13.790142655195933</v>
      </c>
      <c r="Q834" s="18">
        <f t="shared" ref="Q834:Q897" si="92">H834*O834</f>
        <v>3642660</v>
      </c>
      <c r="R834" s="18">
        <f>Table2[[#This Row],[actual_price]]-Table2[[#This Row],[discounted_price]]</f>
        <v>439</v>
      </c>
      <c r="S834" s="15" t="str" cm="1">
        <f t="array" ref="S834">_xlfn.IFS(H834&lt;200,"&lt;₹200",H834&lt;=500,"₹200-₹500",H834&gt;500,"&gt;₹500")</f>
        <v>&gt;₹500</v>
      </c>
      <c r="T834" t="s">
        <v>9000</v>
      </c>
      <c r="U834" t="s">
        <v>9004</v>
      </c>
      <c r="V834" t="s">
        <v>9005</v>
      </c>
    </row>
    <row r="835" spans="1:22" x14ac:dyDescent="0.25">
      <c r="A835" t="s">
        <v>4668</v>
      </c>
      <c r="B835" t="s">
        <v>4669</v>
      </c>
      <c r="C835" t="s">
        <v>13075</v>
      </c>
      <c r="D835" t="s">
        <v>13113</v>
      </c>
      <c r="E835" t="s">
        <v>13114</v>
      </c>
      <c r="F835" t="s">
        <v>13115</v>
      </c>
      <c r="G835" t="str">
        <f t="shared" si="89"/>
        <v>Chargers</v>
      </c>
      <c r="H835" s="17">
        <v>239</v>
      </c>
      <c r="I835" s="17">
        <v>599</v>
      </c>
      <c r="J835" s="8">
        <v>0.6</v>
      </c>
      <c r="K835" s="8" t="str">
        <f t="shared" si="90"/>
        <v>Yes</v>
      </c>
      <c r="L835" s="9">
        <v>3.9</v>
      </c>
      <c r="M835" s="9">
        <v>4</v>
      </c>
      <c r="N835" s="9">
        <f t="shared" si="88"/>
        <v>4.166666666666667</v>
      </c>
      <c r="O835" s="4">
        <v>2147</v>
      </c>
      <c r="P835" s="4">
        <f t="shared" si="91"/>
        <v>13.883476154281325</v>
      </c>
      <c r="Q835" s="18">
        <f t="shared" si="92"/>
        <v>513133</v>
      </c>
      <c r="R835" s="18">
        <f>Table2[[#This Row],[actual_price]]-Table2[[#This Row],[discounted_price]]</f>
        <v>360</v>
      </c>
      <c r="S835" s="15" t="str" cm="1">
        <f t="array" ref="S835">_xlfn.IFS(H835&lt;200,"&lt;₹200",H835&lt;=500,"₹200-₹500",H835&gt;500,"&gt;₹500")</f>
        <v>₹200-₹500</v>
      </c>
      <c r="T835" t="s">
        <v>4670</v>
      </c>
      <c r="U835" t="s">
        <v>4279</v>
      </c>
      <c r="V835" t="s">
        <v>4280</v>
      </c>
    </row>
    <row r="836" spans="1:22" x14ac:dyDescent="0.25">
      <c r="A836" t="s">
        <v>12813</v>
      </c>
      <c r="B836" t="s">
        <v>12814</v>
      </c>
      <c r="C836" t="s">
        <v>13156</v>
      </c>
      <c r="D836" t="s">
        <v>13247</v>
      </c>
      <c r="E836" t="s">
        <v>13254</v>
      </c>
      <c r="F836" t="s">
        <v>13272</v>
      </c>
      <c r="G836" t="str">
        <f t="shared" si="89"/>
        <v>Vacuums&amp;FloorCare</v>
      </c>
      <c r="H836" s="17">
        <v>253</v>
      </c>
      <c r="I836" s="17">
        <v>500</v>
      </c>
      <c r="J836" s="8">
        <v>0.49</v>
      </c>
      <c r="K836" s="8" t="str">
        <f t="shared" si="90"/>
        <v>No</v>
      </c>
      <c r="L836" s="9">
        <v>4.3</v>
      </c>
      <c r="M836" s="9">
        <v>4</v>
      </c>
      <c r="N836" s="9">
        <f>AVERAGEIF(F836:F2186,F836,L836:L2186)</f>
        <v>4.0222222222222221</v>
      </c>
      <c r="O836" s="4">
        <v>2664</v>
      </c>
      <c r="P836" s="4">
        <f t="shared" si="91"/>
        <v>13.778915458191754</v>
      </c>
      <c r="Q836" s="18">
        <f t="shared" si="92"/>
        <v>673992</v>
      </c>
      <c r="R836" s="18">
        <f>Table2[[#This Row],[actual_price]]-Table2[[#This Row],[discounted_price]]</f>
        <v>247</v>
      </c>
      <c r="S836" s="15" t="str" cm="1">
        <f t="array" ref="S836">_xlfn.IFS(H836&lt;200,"&lt;₹200",H836&lt;=500,"₹200-₹500",H836&gt;500,"&gt;₹500")</f>
        <v>₹200-₹500</v>
      </c>
      <c r="T836" t="s">
        <v>12816</v>
      </c>
      <c r="U836" t="s">
        <v>12820</v>
      </c>
      <c r="V836" t="s">
        <v>12821</v>
      </c>
    </row>
    <row r="837" spans="1:22" x14ac:dyDescent="0.25">
      <c r="A837" t="s">
        <v>1377</v>
      </c>
      <c r="B837" t="s">
        <v>1378</v>
      </c>
      <c r="C837" t="s">
        <v>13084</v>
      </c>
      <c r="D837" t="s">
        <v>13088</v>
      </c>
      <c r="E837" t="s">
        <v>13089</v>
      </c>
      <c r="F837" t="s">
        <v>13090</v>
      </c>
      <c r="G837" t="str">
        <f t="shared" si="89"/>
        <v>WirelessUSBAdapters</v>
      </c>
      <c r="H837" s="17">
        <v>249</v>
      </c>
      <c r="I837" s="17">
        <v>399</v>
      </c>
      <c r="J837" s="8">
        <v>0.38</v>
      </c>
      <c r="K837" s="8" t="str">
        <f t="shared" si="90"/>
        <v>No</v>
      </c>
      <c r="L837" s="9">
        <v>3.4</v>
      </c>
      <c r="M837" s="9">
        <v>3</v>
      </c>
      <c r="N837" s="9">
        <f>AVERAGEIF(F837:F2186,F837,L837:L2186)</f>
        <v>3.75</v>
      </c>
      <c r="O837" s="4">
        <v>4642</v>
      </c>
      <c r="P837" s="4">
        <f t="shared" si="91"/>
        <v>13.750495063748152</v>
      </c>
      <c r="Q837" s="18">
        <f t="shared" si="92"/>
        <v>1155858</v>
      </c>
      <c r="R837" s="18">
        <f>Table2[[#This Row],[actual_price]]-Table2[[#This Row],[discounted_price]]</f>
        <v>150</v>
      </c>
      <c r="S837" s="15" t="str" cm="1">
        <f t="array" ref="S837">_xlfn.IFS(H837&lt;200,"&lt;₹200",H837&lt;=500,"₹200-₹500",H837&gt;500,"&gt;₹500")</f>
        <v>₹200-₹500</v>
      </c>
      <c r="T837" t="s">
        <v>1379</v>
      </c>
      <c r="U837" t="s">
        <v>1383</v>
      </c>
      <c r="V837" t="s">
        <v>1384</v>
      </c>
    </row>
    <row r="838" spans="1:22" x14ac:dyDescent="0.25">
      <c r="A838" t="s">
        <v>2677</v>
      </c>
      <c r="B838" t="s">
        <v>2678</v>
      </c>
      <c r="C838" t="s">
        <v>13075</v>
      </c>
      <c r="D838" t="s">
        <v>13091</v>
      </c>
      <c r="E838" t="s">
        <v>13092</v>
      </c>
      <c r="F838" t="s">
        <v>13087</v>
      </c>
      <c r="G838" t="str">
        <f t="shared" si="89"/>
        <v>Cables</v>
      </c>
      <c r="H838" s="17">
        <v>499</v>
      </c>
      <c r="I838" s="17">
        <v>900</v>
      </c>
      <c r="J838" s="8">
        <v>0.45</v>
      </c>
      <c r="K838" s="8" t="str">
        <f t="shared" si="90"/>
        <v>No</v>
      </c>
      <c r="L838" s="9">
        <v>4.4000000000000004</v>
      </c>
      <c r="M838" s="9">
        <v>4</v>
      </c>
      <c r="N838" s="9">
        <f>AVERAGEIF(F838:F2187,F838,L838:L2187)</f>
        <v>4.1220779220779207</v>
      </c>
      <c r="O838" s="4">
        <v>2165</v>
      </c>
      <c r="P838" s="4">
        <f t="shared" si="91"/>
        <v>13.749844061774336</v>
      </c>
      <c r="Q838" s="18">
        <f t="shared" si="92"/>
        <v>1080335</v>
      </c>
      <c r="R838" s="18">
        <f>Table2[[#This Row],[actual_price]]-Table2[[#This Row],[discounted_price]]</f>
        <v>401</v>
      </c>
      <c r="S838" s="15" t="str" cm="1">
        <f t="array" ref="S838">_xlfn.IFS(H838&lt;200,"&lt;₹200",H838&lt;=500,"₹200-₹500",H838&gt;500,"&gt;₹500")</f>
        <v>₹200-₹500</v>
      </c>
      <c r="T838" t="s">
        <v>2679</v>
      </c>
      <c r="U838" t="s">
        <v>2683</v>
      </c>
      <c r="V838" t="s">
        <v>2684</v>
      </c>
    </row>
    <row r="839" spans="1:22" x14ac:dyDescent="0.25">
      <c r="A839" t="s">
        <v>917</v>
      </c>
      <c r="B839" t="s">
        <v>918</v>
      </c>
      <c r="C839" t="s">
        <v>13075</v>
      </c>
      <c r="D839" t="s">
        <v>13091</v>
      </c>
      <c r="E839" t="s">
        <v>13092</v>
      </c>
      <c r="F839" t="s">
        <v>13095</v>
      </c>
      <c r="G839" t="str">
        <f t="shared" si="89"/>
        <v>RemoteControls</v>
      </c>
      <c r="H839" s="17">
        <v>349</v>
      </c>
      <c r="I839" s="17">
        <v>1499</v>
      </c>
      <c r="J839" s="8">
        <v>0.77</v>
      </c>
      <c r="K839" s="8" t="str">
        <f t="shared" si="90"/>
        <v>Yes</v>
      </c>
      <c r="L839" s="9">
        <v>4.3</v>
      </c>
      <c r="M839" s="9">
        <v>4</v>
      </c>
      <c r="N839" s="9">
        <f>AVERAGEIF(F839:F2188,F839,L839:L2188)</f>
        <v>3.8000000000000007</v>
      </c>
      <c r="O839" s="4">
        <v>4145</v>
      </c>
      <c r="P839" s="4">
        <f t="shared" si="91"/>
        <v>13.746991331479801</v>
      </c>
      <c r="Q839" s="18">
        <f t="shared" si="92"/>
        <v>1446605</v>
      </c>
      <c r="R839" s="18">
        <f>Table2[[#This Row],[actual_price]]-Table2[[#This Row],[discounted_price]]</f>
        <v>1150</v>
      </c>
      <c r="S839" s="15" t="str" cm="1">
        <f t="array" ref="S839">_xlfn.IFS(H839&lt;200,"&lt;₹200",H839&lt;=500,"₹200-₹500",H839&gt;500,"&gt;₹500")</f>
        <v>₹200-₹500</v>
      </c>
      <c r="T839" t="s">
        <v>919</v>
      </c>
      <c r="U839" t="s">
        <v>923</v>
      </c>
      <c r="V839" t="s">
        <v>924</v>
      </c>
    </row>
    <row r="840" spans="1:22" x14ac:dyDescent="0.25">
      <c r="A840" t="s">
        <v>12372</v>
      </c>
      <c r="B840" t="s">
        <v>12373</v>
      </c>
      <c r="C840" t="s">
        <v>13156</v>
      </c>
      <c r="D840" t="s">
        <v>13247</v>
      </c>
      <c r="E840" t="s">
        <v>13248</v>
      </c>
      <c r="F840" t="s">
        <v>13274</v>
      </c>
      <c r="G840" t="str">
        <f t="shared" si="89"/>
        <v>SandwichMakers</v>
      </c>
      <c r="H840" s="17">
        <v>1928</v>
      </c>
      <c r="I840" s="17">
        <v>2590</v>
      </c>
      <c r="J840" s="8">
        <v>0.26</v>
      </c>
      <c r="K840" s="8" t="str">
        <f t="shared" si="90"/>
        <v>No</v>
      </c>
      <c r="L840" s="9">
        <v>4</v>
      </c>
      <c r="M840" s="9">
        <v>4</v>
      </c>
      <c r="N840" s="9">
        <f>AVERAGEIF(F840:F2190,F840,L840:L2190)</f>
        <v>4.0666666666666664</v>
      </c>
      <c r="O840" s="4">
        <v>2377</v>
      </c>
      <c r="P840" s="4">
        <f t="shared" si="91"/>
        <v>13.729928191149535</v>
      </c>
      <c r="Q840" s="18">
        <f t="shared" si="92"/>
        <v>4582856</v>
      </c>
      <c r="R840" s="18">
        <f>Table2[[#This Row],[actual_price]]-Table2[[#This Row],[discounted_price]]</f>
        <v>662</v>
      </c>
      <c r="S840" s="15" t="str" cm="1">
        <f t="array" ref="S840">_xlfn.IFS(H840&lt;200,"&lt;₹200",H840&lt;=500,"₹200-₹500",H840&gt;500,"&gt;₹500")</f>
        <v>&gt;₹500</v>
      </c>
      <c r="T840" t="s">
        <v>12374</v>
      </c>
      <c r="U840" t="s">
        <v>12378</v>
      </c>
      <c r="V840" t="s">
        <v>12379</v>
      </c>
    </row>
    <row r="841" spans="1:22" x14ac:dyDescent="0.25">
      <c r="A841" t="s">
        <v>12412</v>
      </c>
      <c r="B841" t="s">
        <v>12413</v>
      </c>
      <c r="C841" t="s">
        <v>13156</v>
      </c>
      <c r="D841" t="s">
        <v>13247</v>
      </c>
      <c r="E841" t="s">
        <v>13248</v>
      </c>
      <c r="F841" t="s">
        <v>13271</v>
      </c>
      <c r="G841" t="str">
        <f t="shared" si="89"/>
        <v>JuicerMixerGrinders</v>
      </c>
      <c r="H841" s="17">
        <v>3349</v>
      </c>
      <c r="I841" s="17">
        <v>4799</v>
      </c>
      <c r="J841" s="8">
        <v>0.3</v>
      </c>
      <c r="K841" s="8" t="str">
        <f t="shared" si="90"/>
        <v>No</v>
      </c>
      <c r="L841" s="9">
        <v>3.7</v>
      </c>
      <c r="M841" s="9">
        <v>4</v>
      </c>
      <c r="N841" s="9">
        <f>AVERAGEIF(F841:F2191,F841,L841:L2191)</f>
        <v>3.7875000000000001</v>
      </c>
      <c r="O841" s="4">
        <v>4200</v>
      </c>
      <c r="P841" s="4">
        <f t="shared" si="91"/>
        <v>13.723448281325144</v>
      </c>
      <c r="Q841" s="18">
        <f t="shared" si="92"/>
        <v>14065800</v>
      </c>
      <c r="R841" s="18">
        <f>Table2[[#This Row],[actual_price]]-Table2[[#This Row],[discounted_price]]</f>
        <v>1450</v>
      </c>
      <c r="S841" s="15" t="str" cm="1">
        <f t="array" ref="S841">_xlfn.IFS(H841&lt;200,"&lt;₹200",H841&lt;=500,"₹200-₹500",H841&gt;500,"&gt;₹500")</f>
        <v>&gt;₹500</v>
      </c>
      <c r="T841" t="s">
        <v>12414</v>
      </c>
      <c r="U841" t="s">
        <v>12418</v>
      </c>
      <c r="V841" t="s">
        <v>12419</v>
      </c>
    </row>
    <row r="842" spans="1:22" x14ac:dyDescent="0.25">
      <c r="A842" t="s">
        <v>9272</v>
      </c>
      <c r="B842" t="s">
        <v>9273</v>
      </c>
      <c r="C842" t="s">
        <v>13156</v>
      </c>
      <c r="D842" t="s">
        <v>13247</v>
      </c>
      <c r="E842" t="s">
        <v>13248</v>
      </c>
      <c r="F842" t="s">
        <v>13256</v>
      </c>
      <c r="G842" t="str">
        <f t="shared" si="89"/>
        <v>DigitalKitchenScales</v>
      </c>
      <c r="H842" s="17">
        <v>799</v>
      </c>
      <c r="I842" s="17">
        <v>1999</v>
      </c>
      <c r="J842" s="8">
        <v>0.6</v>
      </c>
      <c r="K842" s="8" t="str">
        <f t="shared" si="90"/>
        <v>Yes</v>
      </c>
      <c r="L842" s="9">
        <v>4.0999999999999996</v>
      </c>
      <c r="M842" s="9">
        <v>4</v>
      </c>
      <c r="N842" s="9">
        <f>AVERAGEIF(F842:F2191,F842,L842:L2191)</f>
        <v>4.1142857142857148</v>
      </c>
      <c r="O842" s="4">
        <v>2162</v>
      </c>
      <c r="P842" s="4">
        <f t="shared" si="91"/>
        <v>13.721375394263692</v>
      </c>
      <c r="Q842" s="18">
        <f t="shared" si="92"/>
        <v>1727438</v>
      </c>
      <c r="R842" s="18">
        <f>Table2[[#This Row],[actual_price]]-Table2[[#This Row],[discounted_price]]</f>
        <v>1200</v>
      </c>
      <c r="S842" s="15" t="str" cm="1">
        <f t="array" ref="S842">_xlfn.IFS(H842&lt;200,"&lt;₹200",H842&lt;=500,"₹200-₹500",H842&gt;500,"&gt;₹500")</f>
        <v>&gt;₹500</v>
      </c>
      <c r="T842" t="s">
        <v>9274</v>
      </c>
      <c r="U842" t="s">
        <v>9278</v>
      </c>
      <c r="V842" t="s">
        <v>9279</v>
      </c>
    </row>
    <row r="843" spans="1:22" x14ac:dyDescent="0.25">
      <c r="A843" t="s">
        <v>12653</v>
      </c>
      <c r="B843" t="s">
        <v>12654</v>
      </c>
      <c r="C843" t="s">
        <v>13156</v>
      </c>
      <c r="D843" t="s">
        <v>13247</v>
      </c>
      <c r="E843" t="s">
        <v>13248</v>
      </c>
      <c r="F843" t="s">
        <v>13262</v>
      </c>
      <c r="G843" t="str">
        <f t="shared" si="89"/>
        <v>MixerGrinders</v>
      </c>
      <c r="H843" s="17">
        <v>6120</v>
      </c>
      <c r="I843" s="17">
        <v>8073</v>
      </c>
      <c r="J843" s="8">
        <v>0.24</v>
      </c>
      <c r="K843" s="8" t="str">
        <f t="shared" si="90"/>
        <v>No</v>
      </c>
      <c r="L843" s="9">
        <v>4.5999999999999996</v>
      </c>
      <c r="M843" s="9">
        <v>5</v>
      </c>
      <c r="N843" s="9">
        <f>AVERAGEIF(F843:F2193,F843,L843:L2193)</f>
        <v>3.9874999999999998</v>
      </c>
      <c r="O843" s="4">
        <v>2751</v>
      </c>
      <c r="P843" s="4">
        <f t="shared" si="91"/>
        <v>13.715598112884351</v>
      </c>
      <c r="Q843" s="18">
        <f t="shared" si="92"/>
        <v>16836120</v>
      </c>
      <c r="R843" s="18">
        <f>Table2[[#This Row],[actual_price]]-Table2[[#This Row],[discounted_price]]</f>
        <v>1953</v>
      </c>
      <c r="S843" s="15" t="str" cm="1">
        <f t="array" ref="S843">_xlfn.IFS(H843&lt;200,"&lt;₹200",H843&lt;=500,"₹200-₹500",H843&gt;500,"&gt;₹500")</f>
        <v>&gt;₹500</v>
      </c>
      <c r="T843" t="s">
        <v>12655</v>
      </c>
      <c r="U843" t="s">
        <v>12659</v>
      </c>
      <c r="V843" t="s">
        <v>12660</v>
      </c>
    </row>
    <row r="844" spans="1:22" x14ac:dyDescent="0.25">
      <c r="A844" t="s">
        <v>10041</v>
      </c>
      <c r="B844" t="s">
        <v>10042</v>
      </c>
      <c r="C844" t="s">
        <v>13156</v>
      </c>
      <c r="D844" t="s">
        <v>13247</v>
      </c>
      <c r="E844" t="s">
        <v>13248</v>
      </c>
      <c r="F844" t="s">
        <v>13249</v>
      </c>
      <c r="G844" t="str">
        <f t="shared" si="89"/>
        <v>Kettles&amp;HotWaterDispensers</v>
      </c>
      <c r="H844" s="17">
        <v>1199</v>
      </c>
      <c r="I844" s="17">
        <v>1950</v>
      </c>
      <c r="J844" s="8">
        <v>0.39</v>
      </c>
      <c r="K844" s="8" t="str">
        <f t="shared" si="90"/>
        <v>No</v>
      </c>
      <c r="L844" s="9">
        <v>3.9</v>
      </c>
      <c r="M844" s="9">
        <v>4</v>
      </c>
      <c r="N844" s="9">
        <f>AVERAGEIF(F844:F2193,F844,L844:L2193)</f>
        <v>3.9722222222222223</v>
      </c>
      <c r="O844" s="4">
        <v>2832</v>
      </c>
      <c r="P844" s="4">
        <f t="shared" si="91"/>
        <v>13.713090559900627</v>
      </c>
      <c r="Q844" s="18">
        <f t="shared" si="92"/>
        <v>3395568</v>
      </c>
      <c r="R844" s="18">
        <f>Table2[[#This Row],[actual_price]]-Table2[[#This Row],[discounted_price]]</f>
        <v>751</v>
      </c>
      <c r="S844" s="15" t="str" cm="1">
        <f t="array" ref="S844">_xlfn.IFS(H844&lt;200,"&lt;₹200",H844&lt;=500,"₹200-₹500",H844&gt;500,"&gt;₹500")</f>
        <v>&gt;₹500</v>
      </c>
      <c r="T844" t="s">
        <v>10043</v>
      </c>
      <c r="U844" t="s">
        <v>10047</v>
      </c>
      <c r="V844" t="s">
        <v>10048</v>
      </c>
    </row>
    <row r="845" spans="1:22" x14ac:dyDescent="0.25">
      <c r="A845" t="s">
        <v>8122</v>
      </c>
      <c r="B845" t="s">
        <v>8123</v>
      </c>
      <c r="C845" t="s">
        <v>13152</v>
      </c>
      <c r="D845" t="s">
        <v>13153</v>
      </c>
      <c r="E845" t="s">
        <v>13154</v>
      </c>
      <c r="F845" t="s">
        <v>13155</v>
      </c>
      <c r="G845" t="str">
        <f t="shared" si="89"/>
        <v>Stationery</v>
      </c>
      <c r="H845" s="17">
        <v>165</v>
      </c>
      <c r="I845" s="17">
        <v>165</v>
      </c>
      <c r="J845" s="8">
        <v>0</v>
      </c>
      <c r="K845" s="8" t="str">
        <f t="shared" si="90"/>
        <v>No</v>
      </c>
      <c r="L845" s="9">
        <v>4.5</v>
      </c>
      <c r="M845" s="9">
        <v>5</v>
      </c>
      <c r="N845" s="9">
        <f>AVERAGEIF(F845:F2194,F845,L845:L2194)</f>
        <v>4.25</v>
      </c>
      <c r="O845" s="4">
        <v>1674</v>
      </c>
      <c r="P845" s="4">
        <f t="shared" si="91"/>
        <v>13.702062948334671</v>
      </c>
      <c r="Q845" s="18">
        <f t="shared" si="92"/>
        <v>276210</v>
      </c>
      <c r="R845" s="18">
        <f>Table2[[#This Row],[actual_price]]-Table2[[#This Row],[discounted_price]]</f>
        <v>0</v>
      </c>
      <c r="S845" s="15" t="str" cm="1">
        <f t="array" ref="S845">_xlfn.IFS(H845&lt;200,"&lt;₹200",H845&lt;=500,"₹200-₹500",H845&gt;500,"&gt;₹500")</f>
        <v>&lt;₹200</v>
      </c>
      <c r="T845" t="s">
        <v>8124</v>
      </c>
      <c r="U845" t="s">
        <v>8128</v>
      </c>
      <c r="V845" t="s">
        <v>8129</v>
      </c>
    </row>
    <row r="846" spans="1:22" x14ac:dyDescent="0.25">
      <c r="A846" t="s">
        <v>2231</v>
      </c>
      <c r="B846" t="s">
        <v>2232</v>
      </c>
      <c r="C846" t="s">
        <v>13084</v>
      </c>
      <c r="D846" t="s">
        <v>13085</v>
      </c>
      <c r="E846" t="s">
        <v>13086</v>
      </c>
      <c r="F846" t="s">
        <v>13087</v>
      </c>
      <c r="G846" t="str">
        <f t="shared" si="89"/>
        <v>Cables</v>
      </c>
      <c r="H846" s="17">
        <v>299</v>
      </c>
      <c r="I846" s="17">
        <v>799</v>
      </c>
      <c r="J846" s="8">
        <v>0.63</v>
      </c>
      <c r="K846" s="8" t="str">
        <f t="shared" si="90"/>
        <v>Yes</v>
      </c>
      <c r="L846" s="9">
        <v>4.2</v>
      </c>
      <c r="M846" s="9">
        <v>4</v>
      </c>
      <c r="N846" s="9">
        <f>AVERAGEIF(F846:F2195,F846,L846:L2195)</f>
        <v>4.1184210526315779</v>
      </c>
      <c r="O846" s="4">
        <v>2117</v>
      </c>
      <c r="P846" s="4">
        <f t="shared" si="91"/>
        <v>13.697563475743008</v>
      </c>
      <c r="Q846" s="18">
        <f t="shared" si="92"/>
        <v>632983</v>
      </c>
      <c r="R846" s="18">
        <f>Table2[[#This Row],[actual_price]]-Table2[[#This Row],[discounted_price]]</f>
        <v>500</v>
      </c>
      <c r="S846" s="15" t="str" cm="1">
        <f t="array" ref="S846">_xlfn.IFS(H846&lt;200,"&lt;₹200",H846&lt;=500,"₹200-₹500",H846&gt;500,"&gt;₹500")</f>
        <v>₹200-₹500</v>
      </c>
      <c r="T846" t="s">
        <v>2233</v>
      </c>
      <c r="U846" t="s">
        <v>2237</v>
      </c>
      <c r="V846" t="s">
        <v>2238</v>
      </c>
    </row>
    <row r="847" spans="1:22" x14ac:dyDescent="0.25">
      <c r="A847" t="s">
        <v>8397</v>
      </c>
      <c r="B847" t="s">
        <v>8398</v>
      </c>
      <c r="C847" t="s">
        <v>13152</v>
      </c>
      <c r="D847" t="s">
        <v>13153</v>
      </c>
      <c r="E847" t="s">
        <v>13154</v>
      </c>
      <c r="F847" t="s">
        <v>13155</v>
      </c>
      <c r="G847" t="str">
        <f t="shared" si="89"/>
        <v>Stationery</v>
      </c>
      <c r="H847" s="17">
        <v>420</v>
      </c>
      <c r="I847" s="17">
        <v>420</v>
      </c>
      <c r="J847" s="8">
        <v>0</v>
      </c>
      <c r="K847" s="8" t="str">
        <f t="shared" si="90"/>
        <v>No</v>
      </c>
      <c r="L847" s="9">
        <v>4.2</v>
      </c>
      <c r="M847" s="9">
        <v>4</v>
      </c>
      <c r="N847" s="9">
        <f>AVERAGEIF(F847:F2196,F847,L847:L2196)</f>
        <v>4.166666666666667</v>
      </c>
      <c r="O847" s="4">
        <v>1926</v>
      </c>
      <c r="P847" s="4">
        <f t="shared" si="91"/>
        <v>13.687007144397722</v>
      </c>
      <c r="Q847" s="18">
        <f t="shared" si="92"/>
        <v>808920</v>
      </c>
      <c r="R847" s="18">
        <f>Table2[[#This Row],[actual_price]]-Table2[[#This Row],[discounted_price]]</f>
        <v>0</v>
      </c>
      <c r="S847" s="15" t="str" cm="1">
        <f t="array" ref="S847">_xlfn.IFS(H847&lt;200,"&lt;₹200",H847&lt;=500,"₹200-₹500",H847&gt;500,"&gt;₹500")</f>
        <v>₹200-₹500</v>
      </c>
      <c r="T847" t="s">
        <v>8399</v>
      </c>
      <c r="U847" t="s">
        <v>8403</v>
      </c>
      <c r="V847" t="s">
        <v>8404</v>
      </c>
    </row>
    <row r="848" spans="1:22" x14ac:dyDescent="0.25">
      <c r="A848" t="s">
        <v>7580</v>
      </c>
      <c r="B848" t="s">
        <v>7581</v>
      </c>
      <c r="C848" t="s">
        <v>13084</v>
      </c>
      <c r="D848" t="s">
        <v>13085</v>
      </c>
      <c r="E848" t="s">
        <v>13172</v>
      </c>
      <c r="F848" t="s">
        <v>13224</v>
      </c>
      <c r="G848" t="str">
        <f t="shared" si="89"/>
        <v>GamingKeyboards</v>
      </c>
      <c r="H848" s="17">
        <v>2649</v>
      </c>
      <c r="I848" s="17">
        <v>3499</v>
      </c>
      <c r="J848" s="8">
        <v>0.24</v>
      </c>
      <c r="K848" s="8" t="str">
        <f t="shared" si="90"/>
        <v>No</v>
      </c>
      <c r="L848" s="9">
        <v>4.5</v>
      </c>
      <c r="M848" s="9">
        <v>5</v>
      </c>
      <c r="N848" s="9">
        <f>AVERAGEIF(F848:F2197,F848,L848:L2197)</f>
        <v>4.4000000000000004</v>
      </c>
      <c r="O848" s="4">
        <v>1271</v>
      </c>
      <c r="P848" s="4">
        <f t="shared" si="91"/>
        <v>13.659743289774539</v>
      </c>
      <c r="Q848" s="18">
        <f t="shared" si="92"/>
        <v>3366879</v>
      </c>
      <c r="R848" s="18">
        <f>Table2[[#This Row],[actual_price]]-Table2[[#This Row],[discounted_price]]</f>
        <v>850</v>
      </c>
      <c r="S848" s="15" t="str" cm="1">
        <f t="array" ref="S848">_xlfn.IFS(H848&lt;200,"&lt;₹200",H848&lt;=500,"₹200-₹500",H848&gt;500,"&gt;₹500")</f>
        <v>&gt;₹500</v>
      </c>
      <c r="T848" t="s">
        <v>7583</v>
      </c>
      <c r="U848" t="s">
        <v>7587</v>
      </c>
      <c r="V848" t="s">
        <v>7588</v>
      </c>
    </row>
    <row r="849" spans="1:22" x14ac:dyDescent="0.25">
      <c r="A849" t="s">
        <v>12251</v>
      </c>
      <c r="B849" t="s">
        <v>12252</v>
      </c>
      <c r="C849" t="s">
        <v>13156</v>
      </c>
      <c r="D849" t="s">
        <v>13250</v>
      </c>
      <c r="E849" t="s">
        <v>13263</v>
      </c>
      <c r="F849" t="s">
        <v>13264</v>
      </c>
      <c r="G849" t="str">
        <f t="shared" si="89"/>
        <v>InstantWaterHeaters</v>
      </c>
      <c r="H849" s="17">
        <v>1499</v>
      </c>
      <c r="I849" s="17">
        <v>3500</v>
      </c>
      <c r="J849" s="8">
        <v>0.56999999999999995</v>
      </c>
      <c r="K849" s="8" t="str">
        <f t="shared" si="90"/>
        <v>Yes</v>
      </c>
      <c r="L849" s="9">
        <v>4.7</v>
      </c>
      <c r="M849" s="9">
        <v>5</v>
      </c>
      <c r="N849" s="9">
        <f>AVERAGEIF(F849:F2199,F849,L849:L2199)</f>
        <v>4.0000000000000009</v>
      </c>
      <c r="O849" s="4">
        <v>2591</v>
      </c>
      <c r="P849" s="4">
        <f t="shared" si="91"/>
        <v>13.654539988794227</v>
      </c>
      <c r="Q849" s="18">
        <f t="shared" si="92"/>
        <v>3883909</v>
      </c>
      <c r="R849" s="18">
        <f>Table2[[#This Row],[actual_price]]-Table2[[#This Row],[discounted_price]]</f>
        <v>2001</v>
      </c>
      <c r="S849" s="15" t="str" cm="1">
        <f t="array" ref="S849">_xlfn.IFS(H849&lt;200,"&lt;₹200",H849&lt;=500,"₹200-₹500",H849&gt;500,"&gt;₹500")</f>
        <v>&gt;₹500</v>
      </c>
      <c r="T849" t="s">
        <v>12253</v>
      </c>
      <c r="U849" t="s">
        <v>12257</v>
      </c>
      <c r="V849" t="s">
        <v>12258</v>
      </c>
    </row>
    <row r="850" spans="1:22" x14ac:dyDescent="0.25">
      <c r="A850" t="s">
        <v>6679</v>
      </c>
      <c r="B850" t="s">
        <v>6680</v>
      </c>
      <c r="C850" t="s">
        <v>13208</v>
      </c>
      <c r="D850" t="s">
        <v>13209</v>
      </c>
      <c r="E850" t="s">
        <v>13210</v>
      </c>
      <c r="F850" t="s">
        <v>13116</v>
      </c>
      <c r="G850" t="str">
        <f t="shared" si="89"/>
        <v>PowerBanks</v>
      </c>
      <c r="H850" s="17">
        <v>425</v>
      </c>
      <c r="I850" s="17">
        <v>999</v>
      </c>
      <c r="J850" s="8">
        <v>0.56999999999999995</v>
      </c>
      <c r="K850" s="8" t="str">
        <f t="shared" si="90"/>
        <v>Yes</v>
      </c>
      <c r="L850" s="9">
        <v>4</v>
      </c>
      <c r="M850" s="9">
        <v>4</v>
      </c>
      <c r="N850" s="9">
        <f>AVERAGEIF(F850:F2199,F850,L850:L2199)</f>
        <v>4</v>
      </c>
      <c r="O850" s="4">
        <v>2581</v>
      </c>
      <c r="P850" s="4">
        <f t="shared" si="91"/>
        <v>13.647824951721606</v>
      </c>
      <c r="Q850" s="18">
        <f t="shared" si="92"/>
        <v>1096925</v>
      </c>
      <c r="R850" s="18">
        <f>Table2[[#This Row],[actual_price]]-Table2[[#This Row],[discounted_price]]</f>
        <v>574</v>
      </c>
      <c r="S850" s="15" t="str" cm="1">
        <f t="array" ref="S850">_xlfn.IFS(H850&lt;200,"&lt;₹200",H850&lt;=500,"₹200-₹500",H850&gt;500,"&gt;₹500")</f>
        <v>₹200-₹500</v>
      </c>
      <c r="T850" t="s">
        <v>6682</v>
      </c>
      <c r="U850" t="s">
        <v>6686</v>
      </c>
      <c r="V850" t="s">
        <v>6687</v>
      </c>
    </row>
    <row r="851" spans="1:22" x14ac:dyDescent="0.25">
      <c r="A851" t="s">
        <v>12361</v>
      </c>
      <c r="B851" t="s">
        <v>12362</v>
      </c>
      <c r="C851" t="s">
        <v>13156</v>
      </c>
      <c r="D851" t="s">
        <v>13247</v>
      </c>
      <c r="E851" t="s">
        <v>13283</v>
      </c>
      <c r="F851" t="s">
        <v>13321</v>
      </c>
      <c r="G851" t="str">
        <f t="shared" si="89"/>
        <v>CoffeePresses</v>
      </c>
      <c r="H851" s="17">
        <v>1099</v>
      </c>
      <c r="I851" s="17">
        <v>1500</v>
      </c>
      <c r="J851" s="8">
        <v>0.27</v>
      </c>
      <c r="K851" s="8" t="str">
        <f t="shared" si="90"/>
        <v>No</v>
      </c>
      <c r="L851" s="9">
        <v>4.5</v>
      </c>
      <c r="M851" s="9">
        <v>5</v>
      </c>
      <c r="N851" s="9">
        <f>AVERAGEIF(F851:F2201,F851,L851:L2201)</f>
        <v>4.5</v>
      </c>
      <c r="O851" s="4">
        <v>1065</v>
      </c>
      <c r="P851" s="4">
        <f t="shared" si="91"/>
        <v>13.624907421107491</v>
      </c>
      <c r="Q851" s="18">
        <f t="shared" si="92"/>
        <v>1170435</v>
      </c>
      <c r="R851" s="18">
        <f>Table2[[#This Row],[actual_price]]-Table2[[#This Row],[discounted_price]]</f>
        <v>401</v>
      </c>
      <c r="S851" s="15" t="str" cm="1">
        <f t="array" ref="S851">_xlfn.IFS(H851&lt;200,"&lt;₹200",H851&lt;=500,"₹200-₹500",H851&gt;500,"&gt;₹500")</f>
        <v>&gt;₹500</v>
      </c>
      <c r="T851" t="s">
        <v>12364</v>
      </c>
      <c r="U851" t="s">
        <v>12368</v>
      </c>
      <c r="V851" t="s">
        <v>12369</v>
      </c>
    </row>
    <row r="852" spans="1:22" x14ac:dyDescent="0.25">
      <c r="A852" t="s">
        <v>4064</v>
      </c>
      <c r="B852" t="s">
        <v>4065</v>
      </c>
      <c r="C852" t="s">
        <v>13075</v>
      </c>
      <c r="D852" t="s">
        <v>13113</v>
      </c>
      <c r="E852" t="s">
        <v>13114</v>
      </c>
      <c r="F852" t="s">
        <v>13128</v>
      </c>
      <c r="G852" t="str">
        <f t="shared" si="89"/>
        <v>Stands</v>
      </c>
      <c r="H852" s="17">
        <v>89</v>
      </c>
      <c r="I852" s="17">
        <v>599</v>
      </c>
      <c r="J852" s="8">
        <v>0.85</v>
      </c>
      <c r="K852" s="8" t="str">
        <f t="shared" si="90"/>
        <v>Yes</v>
      </c>
      <c r="L852" s="9">
        <v>4.3</v>
      </c>
      <c r="M852" s="9">
        <v>4</v>
      </c>
      <c r="N852" s="9">
        <f>AVERAGEIF(F852:F2201,F852,L852:L2201)</f>
        <v>4.04</v>
      </c>
      <c r="O852" s="4">
        <v>2351</v>
      </c>
      <c r="P852" s="4">
        <f t="shared" si="91"/>
        <v>13.620606762312569</v>
      </c>
      <c r="Q852" s="18">
        <f t="shared" si="92"/>
        <v>209239</v>
      </c>
      <c r="R852" s="18">
        <f>Table2[[#This Row],[actual_price]]-Table2[[#This Row],[discounted_price]]</f>
        <v>510</v>
      </c>
      <c r="S852" s="15" t="str" cm="1">
        <f t="array" ref="S852">_xlfn.IFS(H852&lt;200,"&lt;₹200",H852&lt;=500,"₹200-₹500",H852&gt;500,"&gt;₹500")</f>
        <v>&lt;₹200</v>
      </c>
      <c r="T852" t="s">
        <v>4066</v>
      </c>
      <c r="U852" t="s">
        <v>4070</v>
      </c>
      <c r="V852" t="s">
        <v>4071</v>
      </c>
    </row>
    <row r="853" spans="1:22" x14ac:dyDescent="0.25">
      <c r="A853" t="s">
        <v>8583</v>
      </c>
      <c r="B853" t="s">
        <v>8584</v>
      </c>
      <c r="C853" t="s">
        <v>13156</v>
      </c>
      <c r="D853" t="s">
        <v>13247</v>
      </c>
      <c r="E853" t="s">
        <v>13248</v>
      </c>
      <c r="F853" t="s">
        <v>13256</v>
      </c>
      <c r="G853" t="str">
        <f t="shared" si="89"/>
        <v>DigitalKitchenScales</v>
      </c>
      <c r="H853" s="17">
        <v>199</v>
      </c>
      <c r="I853" s="17">
        <v>1999</v>
      </c>
      <c r="J853" s="8">
        <v>0.9</v>
      </c>
      <c r="K853" s="8" t="str">
        <f t="shared" si="90"/>
        <v>Yes</v>
      </c>
      <c r="L853" s="9">
        <v>3.7</v>
      </c>
      <c r="M853" s="9">
        <v>4</v>
      </c>
      <c r="N853" s="9">
        <f>AVERAGEIF(F853:F2202,F853,L853:L2202)</f>
        <v>4.1166666666666663</v>
      </c>
      <c r="O853" s="4">
        <v>2031</v>
      </c>
      <c r="P853" s="4">
        <f t="shared" si="91"/>
        <v>13.617619246535579</v>
      </c>
      <c r="Q853" s="18">
        <f t="shared" si="92"/>
        <v>404169</v>
      </c>
      <c r="R853" s="18">
        <f>Table2[[#This Row],[actual_price]]-Table2[[#This Row],[discounted_price]]</f>
        <v>1800</v>
      </c>
      <c r="S853" s="15" t="str" cm="1">
        <f t="array" ref="S853">_xlfn.IFS(H853&lt;200,"&lt;₹200",H853&lt;=500,"₹200-₹500",H853&gt;500,"&gt;₹500")</f>
        <v>&lt;₹200</v>
      </c>
      <c r="T853" t="s">
        <v>8586</v>
      </c>
      <c r="U853" t="s">
        <v>8590</v>
      </c>
      <c r="V853" t="s">
        <v>8591</v>
      </c>
    </row>
    <row r="854" spans="1:22" x14ac:dyDescent="0.25">
      <c r="A854" t="s">
        <v>3323</v>
      </c>
      <c r="B854" t="s">
        <v>3324</v>
      </c>
      <c r="C854" t="s">
        <v>13075</v>
      </c>
      <c r="D854" t="s">
        <v>13113</v>
      </c>
      <c r="E854" t="s">
        <v>13114</v>
      </c>
      <c r="F854" t="s">
        <v>13115</v>
      </c>
      <c r="G854" t="str">
        <f t="shared" si="89"/>
        <v>Chargers</v>
      </c>
      <c r="H854" s="17">
        <v>873</v>
      </c>
      <c r="I854" s="17">
        <v>1699</v>
      </c>
      <c r="J854" s="8">
        <v>0.49</v>
      </c>
      <c r="K854" s="8" t="str">
        <f t="shared" si="90"/>
        <v>No</v>
      </c>
      <c r="L854" s="9">
        <v>4.4000000000000004</v>
      </c>
      <c r="M854" s="9">
        <v>4</v>
      </c>
      <c r="N854" s="9">
        <f>AVERAGEIF(F854:F2203,F854,L854:L2203)</f>
        <v>4.2200000000000006</v>
      </c>
      <c r="O854" s="4">
        <v>1680</v>
      </c>
      <c r="P854" s="4">
        <f t="shared" si="91"/>
        <v>13.61189575071457</v>
      </c>
      <c r="Q854" s="18">
        <f t="shared" si="92"/>
        <v>1466640</v>
      </c>
      <c r="R854" s="18">
        <f>Table2[[#This Row],[actual_price]]-Table2[[#This Row],[discounted_price]]</f>
        <v>826</v>
      </c>
      <c r="S854" s="15" t="str" cm="1">
        <f t="array" ref="S854">_xlfn.IFS(H854&lt;200,"&lt;₹200",H854&lt;=500,"₹200-₹500",H854&gt;500,"&gt;₹500")</f>
        <v>&gt;₹500</v>
      </c>
      <c r="T854" t="s">
        <v>3325</v>
      </c>
      <c r="U854" t="s">
        <v>3329</v>
      </c>
      <c r="V854" t="s">
        <v>3330</v>
      </c>
    </row>
    <row r="855" spans="1:22" x14ac:dyDescent="0.25">
      <c r="A855" t="s">
        <v>11656</v>
      </c>
      <c r="B855" t="s">
        <v>11657</v>
      </c>
      <c r="C855" t="s">
        <v>13156</v>
      </c>
      <c r="D855" t="s">
        <v>13247</v>
      </c>
      <c r="E855" t="s">
        <v>13283</v>
      </c>
      <c r="F855" t="s">
        <v>13312</v>
      </c>
      <c r="G855" t="str">
        <f t="shared" si="89"/>
        <v>MilkFrothers</v>
      </c>
      <c r="H855" s="17">
        <v>1099</v>
      </c>
      <c r="I855" s="17">
        <v>1499</v>
      </c>
      <c r="J855" s="8">
        <v>0.27</v>
      </c>
      <c r="K855" s="8" t="str">
        <f t="shared" si="90"/>
        <v>No</v>
      </c>
      <c r="L855" s="9">
        <v>4.0999999999999996</v>
      </c>
      <c r="M855" s="9">
        <v>4</v>
      </c>
      <c r="N855" s="9">
        <f>AVERAGEIF(F855:F2205,F855,L855:L2205)</f>
        <v>3.7333333333333329</v>
      </c>
      <c r="O855" s="4">
        <v>4401</v>
      </c>
      <c r="P855" s="4">
        <f t="shared" si="91"/>
        <v>13.602960142678029</v>
      </c>
      <c r="Q855" s="18">
        <f t="shared" si="92"/>
        <v>4836699</v>
      </c>
      <c r="R855" s="18">
        <f>Table2[[#This Row],[actual_price]]-Table2[[#This Row],[discounted_price]]</f>
        <v>400</v>
      </c>
      <c r="S855" s="15" t="str" cm="1">
        <f t="array" ref="S855">_xlfn.IFS(H855&lt;200,"&lt;₹200",H855&lt;=500,"₹200-₹500",H855&gt;500,"&gt;₹500")</f>
        <v>&gt;₹500</v>
      </c>
      <c r="T855" t="s">
        <v>11658</v>
      </c>
      <c r="U855" t="s">
        <v>11662</v>
      </c>
      <c r="V855" t="s">
        <v>11663</v>
      </c>
    </row>
    <row r="856" spans="1:22" x14ac:dyDescent="0.25">
      <c r="A856" t="s">
        <v>4657</v>
      </c>
      <c r="B856" t="s">
        <v>4658</v>
      </c>
      <c r="C856" t="s">
        <v>13075</v>
      </c>
      <c r="D856" t="s">
        <v>13113</v>
      </c>
      <c r="E856" t="s">
        <v>13114</v>
      </c>
      <c r="F856" t="s">
        <v>13134</v>
      </c>
      <c r="G856" t="str">
        <f t="shared" si="89"/>
        <v>Cases&amp;Covers</v>
      </c>
      <c r="H856" s="17">
        <v>474</v>
      </c>
      <c r="I856" s="17">
        <v>1799</v>
      </c>
      <c r="J856" s="8">
        <v>0.74</v>
      </c>
      <c r="K856" s="8" t="str">
        <f t="shared" si="90"/>
        <v>Yes</v>
      </c>
      <c r="L856" s="9">
        <v>4.3</v>
      </c>
      <c r="M856" s="9">
        <v>4</v>
      </c>
      <c r="N856" s="9">
        <f>AVERAGEIF(F856:F2205,F856,L856:L2205)</f>
        <v>4.3</v>
      </c>
      <c r="O856" s="4">
        <v>1454</v>
      </c>
      <c r="P856" s="4">
        <f t="shared" si="91"/>
        <v>13.600310871284282</v>
      </c>
      <c r="Q856" s="18">
        <f t="shared" si="92"/>
        <v>689196</v>
      </c>
      <c r="R856" s="18">
        <f>Table2[[#This Row],[actual_price]]-Table2[[#This Row],[discounted_price]]</f>
        <v>1325</v>
      </c>
      <c r="S856" s="15" t="str" cm="1">
        <f t="array" ref="S856">_xlfn.IFS(H856&lt;200,"&lt;₹200",H856&lt;=500,"₹200-₹500",H856&gt;500,"&gt;₹500")</f>
        <v>₹200-₹500</v>
      </c>
      <c r="T856" t="s">
        <v>4659</v>
      </c>
      <c r="U856" t="s">
        <v>4663</v>
      </c>
      <c r="V856" t="s">
        <v>13042</v>
      </c>
    </row>
    <row r="857" spans="1:22" x14ac:dyDescent="0.25">
      <c r="A857" t="s">
        <v>4298</v>
      </c>
      <c r="B857" t="s">
        <v>4299</v>
      </c>
      <c r="C857" t="s">
        <v>13075</v>
      </c>
      <c r="D857" t="s">
        <v>13113</v>
      </c>
      <c r="E857" t="s">
        <v>13117</v>
      </c>
      <c r="F857" t="s">
        <v>13118</v>
      </c>
      <c r="G857" t="str">
        <f t="shared" si="89"/>
        <v>Smartphones</v>
      </c>
      <c r="H857" s="17">
        <v>13999</v>
      </c>
      <c r="I857" s="17">
        <v>15999</v>
      </c>
      <c r="J857" s="8">
        <v>0.13</v>
      </c>
      <c r="K857" s="8" t="str">
        <f t="shared" si="90"/>
        <v>No</v>
      </c>
      <c r="L857" s="9">
        <v>3.9</v>
      </c>
      <c r="M857" s="9">
        <v>4</v>
      </c>
      <c r="N857" s="9">
        <f>AVERAGEIF(F857:F2206,F857,L857:L2206)</f>
        <v>4.05</v>
      </c>
      <c r="O857" s="4">
        <v>2180</v>
      </c>
      <c r="P857" s="4">
        <f t="shared" si="91"/>
        <v>13.521555445593735</v>
      </c>
      <c r="Q857" s="18">
        <f t="shared" si="92"/>
        <v>30517820</v>
      </c>
      <c r="R857" s="18">
        <f>Table2[[#This Row],[actual_price]]-Table2[[#This Row],[discounted_price]]</f>
        <v>2000</v>
      </c>
      <c r="S857" s="15" t="str" cm="1">
        <f t="array" ref="S857">_xlfn.IFS(H857&lt;200,"&lt;₹200",H857&lt;=500,"₹200-₹500",H857&gt;500,"&gt;₹500")</f>
        <v>&gt;₹500</v>
      </c>
      <c r="T857" t="s">
        <v>4079</v>
      </c>
      <c r="U857" t="s">
        <v>4303</v>
      </c>
      <c r="V857" t="s">
        <v>4304</v>
      </c>
    </row>
    <row r="858" spans="1:22" x14ac:dyDescent="0.25">
      <c r="A858" t="s">
        <v>6492</v>
      </c>
      <c r="B858" t="s">
        <v>6493</v>
      </c>
      <c r="C858" t="s">
        <v>13084</v>
      </c>
      <c r="D858" t="s">
        <v>13085</v>
      </c>
      <c r="E858" t="s">
        <v>13141</v>
      </c>
      <c r="F858" t="s">
        <v>13171</v>
      </c>
      <c r="G858" t="str">
        <f t="shared" si="89"/>
        <v>Keyboard&amp;MiceAccessories</v>
      </c>
      <c r="H858" s="17">
        <v>230</v>
      </c>
      <c r="I858" s="17">
        <v>999</v>
      </c>
      <c r="J858" s="8">
        <v>0.77</v>
      </c>
      <c r="K858" s="8" t="str">
        <f t="shared" si="90"/>
        <v>Yes</v>
      </c>
      <c r="L858" s="9">
        <v>4.2</v>
      </c>
      <c r="M858" s="9">
        <v>4</v>
      </c>
      <c r="N858" s="9">
        <f>AVERAGEIF(F858:F2207,F858,L858:L2207)</f>
        <v>4.2666666666666666</v>
      </c>
      <c r="O858" s="4">
        <v>1528</v>
      </c>
      <c r="P858" s="4">
        <f t="shared" si="91"/>
        <v>13.586805271092567</v>
      </c>
      <c r="Q858" s="18">
        <f t="shared" si="92"/>
        <v>351440</v>
      </c>
      <c r="R858" s="18">
        <f>Table2[[#This Row],[actual_price]]-Table2[[#This Row],[discounted_price]]</f>
        <v>769</v>
      </c>
      <c r="S858" s="15" t="str" cm="1">
        <f t="array" ref="S858">_xlfn.IFS(H858&lt;200,"&lt;₹200",H858&lt;=500,"₹200-₹500",H858&gt;500,"&gt;₹500")</f>
        <v>₹200-₹500</v>
      </c>
      <c r="T858" t="s">
        <v>6494</v>
      </c>
      <c r="U858" t="s">
        <v>6498</v>
      </c>
      <c r="V858" t="s">
        <v>6499</v>
      </c>
    </row>
    <row r="859" spans="1:22" x14ac:dyDescent="0.25">
      <c r="A859" t="s">
        <v>11917</v>
      </c>
      <c r="B859" t="s">
        <v>11918</v>
      </c>
      <c r="C859" t="s">
        <v>13156</v>
      </c>
      <c r="D859" t="s">
        <v>13247</v>
      </c>
      <c r="E859" t="s">
        <v>13287</v>
      </c>
      <c r="F859" t="s">
        <v>13288</v>
      </c>
      <c r="G859" t="str">
        <f t="shared" si="89"/>
        <v>WaterPurifierAccessories</v>
      </c>
      <c r="H859" s="17">
        <v>825</v>
      </c>
      <c r="I859" s="17">
        <v>825</v>
      </c>
      <c r="J859" s="8">
        <v>0</v>
      </c>
      <c r="K859" s="8" t="str">
        <f t="shared" si="90"/>
        <v>No</v>
      </c>
      <c r="L859" s="9">
        <v>4</v>
      </c>
      <c r="M859" s="9">
        <v>4</v>
      </c>
      <c r="N859" s="9">
        <f>AVERAGEIF(F859:F2209,F859,L859:L2209)</f>
        <v>3.8666666666666663</v>
      </c>
      <c r="O859" s="4">
        <v>3246</v>
      </c>
      <c r="P859" s="4">
        <f t="shared" si="91"/>
        <v>13.577731516020537</v>
      </c>
      <c r="Q859" s="18">
        <f t="shared" si="92"/>
        <v>2677950</v>
      </c>
      <c r="R859" s="18">
        <f>Table2[[#This Row],[actual_price]]-Table2[[#This Row],[discounted_price]]</f>
        <v>0</v>
      </c>
      <c r="S859" s="15" t="str" cm="1">
        <f t="array" ref="S859">_xlfn.IFS(H859&lt;200,"&lt;₹200",H859&lt;=500,"₹200-₹500",H859&gt;500,"&gt;₹500")</f>
        <v>&gt;₹500</v>
      </c>
      <c r="T859" t="s">
        <v>11919</v>
      </c>
      <c r="U859" t="s">
        <v>11923</v>
      </c>
      <c r="V859" t="s">
        <v>11924</v>
      </c>
    </row>
    <row r="860" spans="1:22" x14ac:dyDescent="0.25">
      <c r="A860" t="s">
        <v>12673</v>
      </c>
      <c r="B860" t="s">
        <v>12674</v>
      </c>
      <c r="C860" t="s">
        <v>13156</v>
      </c>
      <c r="D860" t="s">
        <v>13247</v>
      </c>
      <c r="E860" t="s">
        <v>13254</v>
      </c>
      <c r="F860" t="s">
        <v>13272</v>
      </c>
      <c r="G860" t="str">
        <f t="shared" si="89"/>
        <v>Vacuums&amp;FloorCare</v>
      </c>
      <c r="H860" s="17">
        <v>18999</v>
      </c>
      <c r="I860" s="17">
        <v>29999</v>
      </c>
      <c r="J860" s="8">
        <v>0.37</v>
      </c>
      <c r="K860" s="8" t="str">
        <f t="shared" si="90"/>
        <v>No</v>
      </c>
      <c r="L860" s="9">
        <v>4.0999999999999996</v>
      </c>
      <c r="M860" s="9">
        <v>4</v>
      </c>
      <c r="N860" s="9">
        <f>AVERAGEIF(F860:F2210,F860,L860:L2210)</f>
        <v>3.9874999999999994</v>
      </c>
      <c r="O860" s="4">
        <v>2536</v>
      </c>
      <c r="P860" s="4">
        <f t="shared" si="91"/>
        <v>13.57472786304665</v>
      </c>
      <c r="Q860" s="18">
        <f t="shared" si="92"/>
        <v>48181464</v>
      </c>
      <c r="R860" s="18">
        <f>Table2[[#This Row],[actual_price]]-Table2[[#This Row],[discounted_price]]</f>
        <v>11000</v>
      </c>
      <c r="S860" s="15" t="str" cm="1">
        <f t="array" ref="S860">_xlfn.IFS(H860&lt;200,"&lt;₹200",H860&lt;=500,"₹200-₹500",H860&gt;500,"&gt;₹500")</f>
        <v>&gt;₹500</v>
      </c>
      <c r="T860" t="s">
        <v>12675</v>
      </c>
      <c r="U860" t="s">
        <v>12679</v>
      </c>
      <c r="V860" t="s">
        <v>12680</v>
      </c>
    </row>
    <row r="861" spans="1:22" x14ac:dyDescent="0.25">
      <c r="A861" t="s">
        <v>3809</v>
      </c>
      <c r="B861" t="s">
        <v>3810</v>
      </c>
      <c r="C861" t="s">
        <v>13075</v>
      </c>
      <c r="D861" t="s">
        <v>13113</v>
      </c>
      <c r="E861" t="s">
        <v>13114</v>
      </c>
      <c r="F861" t="s">
        <v>13115</v>
      </c>
      <c r="G861" t="str">
        <f t="shared" si="89"/>
        <v>Chargers</v>
      </c>
      <c r="H861" s="17">
        <v>999</v>
      </c>
      <c r="I861" s="17">
        <v>1999</v>
      </c>
      <c r="J861" s="8">
        <v>0.5</v>
      </c>
      <c r="K861" s="8" t="str">
        <f t="shared" si="90"/>
        <v>Yes</v>
      </c>
      <c r="L861" s="9">
        <v>4.3</v>
      </c>
      <c r="M861" s="9">
        <v>4</v>
      </c>
      <c r="N861" s="9">
        <f t="shared" ref="N861:N868" si="93">AVERAGEIF(F861:F2210,F861,L861:L2210)</f>
        <v>4.1750000000000007</v>
      </c>
      <c r="O861" s="4">
        <v>1777</v>
      </c>
      <c r="P861" s="4">
        <f t="shared" si="91"/>
        <v>13.568465083947766</v>
      </c>
      <c r="Q861" s="18">
        <f t="shared" si="92"/>
        <v>1775223</v>
      </c>
      <c r="R861" s="18">
        <f>Table2[[#This Row],[actual_price]]-Table2[[#This Row],[discounted_price]]</f>
        <v>1000</v>
      </c>
      <c r="S861" s="15" t="str" cm="1">
        <f t="array" ref="S861">_xlfn.IFS(H861&lt;200,"&lt;₹200",H861&lt;=500,"₹200-₹500",H861&gt;500,"&gt;₹500")</f>
        <v>&gt;₹500</v>
      </c>
      <c r="T861" t="s">
        <v>3811</v>
      </c>
      <c r="U861" t="s">
        <v>3815</v>
      </c>
      <c r="V861" t="s">
        <v>3816</v>
      </c>
    </row>
    <row r="862" spans="1:22" x14ac:dyDescent="0.25">
      <c r="A862" t="s">
        <v>8519</v>
      </c>
      <c r="B862" t="s">
        <v>8520</v>
      </c>
      <c r="C862" t="s">
        <v>13084</v>
      </c>
      <c r="D862" t="s">
        <v>13085</v>
      </c>
      <c r="E862" t="s">
        <v>13187</v>
      </c>
      <c r="F862" t="s">
        <v>13188</v>
      </c>
      <c r="G862" t="str">
        <f t="shared" si="89"/>
        <v>Lamps</v>
      </c>
      <c r="H862" s="17">
        <v>298</v>
      </c>
      <c r="I862" s="17">
        <v>999</v>
      </c>
      <c r="J862" s="8">
        <v>0.7</v>
      </c>
      <c r="K862" s="8" t="str">
        <f t="shared" si="90"/>
        <v>Yes</v>
      </c>
      <c r="L862" s="9">
        <v>4.3</v>
      </c>
      <c r="M862" s="9">
        <v>4</v>
      </c>
      <c r="N862" s="9">
        <f t="shared" si="93"/>
        <v>4.25</v>
      </c>
      <c r="O862" s="4">
        <v>1552</v>
      </c>
      <c r="P862" s="4">
        <f t="shared" si="91"/>
        <v>13.562478686846374</v>
      </c>
      <c r="Q862" s="18">
        <f t="shared" si="92"/>
        <v>462496</v>
      </c>
      <c r="R862" s="18">
        <f>Table2[[#This Row],[actual_price]]-Table2[[#This Row],[discounted_price]]</f>
        <v>701</v>
      </c>
      <c r="S862" s="15" t="str" cm="1">
        <f t="array" ref="S862">_xlfn.IFS(H862&lt;200,"&lt;₹200",H862&lt;=500,"₹200-₹500",H862&gt;500,"&gt;₹500")</f>
        <v>₹200-₹500</v>
      </c>
      <c r="T862" t="s">
        <v>8521</v>
      </c>
      <c r="U862" t="s">
        <v>8525</v>
      </c>
      <c r="V862" t="s">
        <v>8526</v>
      </c>
    </row>
    <row r="863" spans="1:22" x14ac:dyDescent="0.25">
      <c r="A863" t="s">
        <v>1397</v>
      </c>
      <c r="B863" t="s">
        <v>1398</v>
      </c>
      <c r="C863" t="s">
        <v>13084</v>
      </c>
      <c r="D863" t="s">
        <v>13085</v>
      </c>
      <c r="E863" t="s">
        <v>13086</v>
      </c>
      <c r="F863" t="s">
        <v>13087</v>
      </c>
      <c r="G863" t="str">
        <f t="shared" si="89"/>
        <v>Cables</v>
      </c>
      <c r="H863" s="17">
        <v>1499</v>
      </c>
      <c r="I863" s="17">
        <v>1999</v>
      </c>
      <c r="J863" s="8">
        <v>0.25</v>
      </c>
      <c r="K863" s="8" t="str">
        <f t="shared" si="90"/>
        <v>No</v>
      </c>
      <c r="L863" s="9">
        <v>4.4000000000000004</v>
      </c>
      <c r="M863" s="9">
        <v>4</v>
      </c>
      <c r="N863" s="9">
        <f t="shared" si="93"/>
        <v>4.117333333333332</v>
      </c>
      <c r="O863" s="4">
        <v>1951</v>
      </c>
      <c r="P863" s="4">
        <f t="shared" si="91"/>
        <v>13.54800221808682</v>
      </c>
      <c r="Q863" s="18">
        <f t="shared" si="92"/>
        <v>2924549</v>
      </c>
      <c r="R863" s="18">
        <f>Table2[[#This Row],[actual_price]]-Table2[[#This Row],[discounted_price]]</f>
        <v>500</v>
      </c>
      <c r="S863" s="15" t="str" cm="1">
        <f t="array" ref="S863">_xlfn.IFS(H863&lt;200,"&lt;₹200",H863&lt;=500,"₹200-₹500",H863&gt;500,"&gt;₹500")</f>
        <v>&gt;₹500</v>
      </c>
      <c r="T863" t="s">
        <v>1399</v>
      </c>
      <c r="U863" t="s">
        <v>1092</v>
      </c>
      <c r="V863" t="s">
        <v>1093</v>
      </c>
    </row>
    <row r="864" spans="1:22" x14ac:dyDescent="0.25">
      <c r="A864" t="s">
        <v>5600</v>
      </c>
      <c r="B864" t="s">
        <v>5601</v>
      </c>
      <c r="C864" t="s">
        <v>13084</v>
      </c>
      <c r="D864" t="s">
        <v>13085</v>
      </c>
      <c r="E864" t="s">
        <v>13136</v>
      </c>
      <c r="F864" t="s">
        <v>13144</v>
      </c>
      <c r="G864" t="str">
        <f t="shared" si="89"/>
        <v>Lapdesks</v>
      </c>
      <c r="H864" s="17">
        <v>449</v>
      </c>
      <c r="I864" s="17">
        <v>999</v>
      </c>
      <c r="J864" s="8">
        <v>0.55000000000000004</v>
      </c>
      <c r="K864" s="8" t="str">
        <f t="shared" si="90"/>
        <v>Yes</v>
      </c>
      <c r="L864" s="9">
        <v>4</v>
      </c>
      <c r="M864" s="9">
        <v>4</v>
      </c>
      <c r="N864" s="9">
        <f t="shared" si="93"/>
        <v>4.0749999999999993</v>
      </c>
      <c r="O864" s="4">
        <v>2102</v>
      </c>
      <c r="P864" s="4">
        <f t="shared" si="91"/>
        <v>13.540570036196756</v>
      </c>
      <c r="Q864" s="18">
        <f t="shared" si="92"/>
        <v>943798</v>
      </c>
      <c r="R864" s="18">
        <f>Table2[[#This Row],[actual_price]]-Table2[[#This Row],[discounted_price]]</f>
        <v>550</v>
      </c>
      <c r="S864" s="15" t="str" cm="1">
        <f t="array" ref="S864">_xlfn.IFS(H864&lt;200,"&lt;₹200",H864&lt;=500,"₹200-₹500",H864&gt;500,"&gt;₹500")</f>
        <v>₹200-₹500</v>
      </c>
      <c r="T864" t="s">
        <v>5602</v>
      </c>
      <c r="U864" t="s">
        <v>5606</v>
      </c>
      <c r="V864" t="s">
        <v>5607</v>
      </c>
    </row>
    <row r="865" spans="1:22" x14ac:dyDescent="0.25">
      <c r="A865" t="s">
        <v>8730</v>
      </c>
      <c r="B865" t="s">
        <v>8731</v>
      </c>
      <c r="C865" t="s">
        <v>13156</v>
      </c>
      <c r="D865" t="s">
        <v>13250</v>
      </c>
      <c r="E865" t="s">
        <v>13251</v>
      </c>
      <c r="F865" t="s">
        <v>13251</v>
      </c>
      <c r="G865" t="str">
        <f t="shared" si="89"/>
        <v>RoomHeaters</v>
      </c>
      <c r="H865" s="17">
        <v>6549</v>
      </c>
      <c r="I865" s="17">
        <v>13999</v>
      </c>
      <c r="J865" s="8">
        <v>0.53</v>
      </c>
      <c r="K865" s="8" t="str">
        <f t="shared" si="90"/>
        <v>Yes</v>
      </c>
      <c r="L865" s="9">
        <v>4</v>
      </c>
      <c r="M865" s="9">
        <v>4</v>
      </c>
      <c r="N865" s="9">
        <f t="shared" si="93"/>
        <v>3.9</v>
      </c>
      <c r="O865" s="4">
        <v>2961</v>
      </c>
      <c r="P865" s="4">
        <f t="shared" si="91"/>
        <v>13.539181711322239</v>
      </c>
      <c r="Q865" s="18">
        <f t="shared" si="92"/>
        <v>19391589</v>
      </c>
      <c r="R865" s="18">
        <f>Table2[[#This Row],[actual_price]]-Table2[[#This Row],[discounted_price]]</f>
        <v>7450</v>
      </c>
      <c r="S865" s="15" t="str" cm="1">
        <f t="array" ref="S865">_xlfn.IFS(H865&lt;200,"&lt;₹200",H865&lt;=500,"₹200-₹500",H865&gt;500,"&gt;₹500")</f>
        <v>&gt;₹500</v>
      </c>
      <c r="T865" t="s">
        <v>8733</v>
      </c>
      <c r="U865" t="s">
        <v>8737</v>
      </c>
      <c r="V865" t="s">
        <v>8738</v>
      </c>
    </row>
    <row r="866" spans="1:22" x14ac:dyDescent="0.25">
      <c r="A866" t="s">
        <v>8431</v>
      </c>
      <c r="B866" t="s">
        <v>8432</v>
      </c>
      <c r="C866" t="s">
        <v>13084</v>
      </c>
      <c r="D866" t="s">
        <v>13168</v>
      </c>
      <c r="E866" t="s">
        <v>13222</v>
      </c>
      <c r="F866" t="s">
        <v>13227</v>
      </c>
      <c r="G866" t="str">
        <f t="shared" si="89"/>
        <v>InkjetPrinters</v>
      </c>
      <c r="H866" s="17">
        <v>8349</v>
      </c>
      <c r="I866" s="17">
        <v>9625</v>
      </c>
      <c r="J866" s="8">
        <v>0.13</v>
      </c>
      <c r="K866" s="8" t="str">
        <f t="shared" si="90"/>
        <v>No</v>
      </c>
      <c r="L866" s="9">
        <v>3.8</v>
      </c>
      <c r="M866" s="9">
        <v>4</v>
      </c>
      <c r="N866" s="9">
        <f t="shared" si="93"/>
        <v>3.8</v>
      </c>
      <c r="O866" s="4">
        <v>3652</v>
      </c>
      <c r="P866" s="4">
        <f t="shared" si="91"/>
        <v>13.538068754405282</v>
      </c>
      <c r="Q866" s="18">
        <f t="shared" si="92"/>
        <v>30490548</v>
      </c>
      <c r="R866" s="18">
        <f>Table2[[#This Row],[actual_price]]-Table2[[#This Row],[discounted_price]]</f>
        <v>1276</v>
      </c>
      <c r="S866" s="15" t="str" cm="1">
        <f t="array" ref="S866">_xlfn.IFS(H866&lt;200,"&lt;₹200",H866&lt;=500,"₹200-₹500",H866&gt;500,"&gt;₹500")</f>
        <v>&gt;₹500</v>
      </c>
      <c r="T866" t="s">
        <v>8433</v>
      </c>
      <c r="U866" t="s">
        <v>8437</v>
      </c>
      <c r="V866" t="s">
        <v>8438</v>
      </c>
    </row>
    <row r="867" spans="1:22" x14ac:dyDescent="0.25">
      <c r="A867" t="s">
        <v>1086</v>
      </c>
      <c r="B867" t="s">
        <v>1087</v>
      </c>
      <c r="C867" t="s">
        <v>13084</v>
      </c>
      <c r="D867" t="s">
        <v>13085</v>
      </c>
      <c r="E867" t="s">
        <v>13086</v>
      </c>
      <c r="F867" t="s">
        <v>13087</v>
      </c>
      <c r="G867" t="str">
        <f t="shared" si="89"/>
        <v>Cables</v>
      </c>
      <c r="H867" s="17">
        <v>1599</v>
      </c>
      <c r="I867" s="17">
        <v>1999</v>
      </c>
      <c r="J867" s="8">
        <v>0.2</v>
      </c>
      <c r="K867" s="8" t="str">
        <f t="shared" si="90"/>
        <v>No</v>
      </c>
      <c r="L867" s="9">
        <v>4.4000000000000004</v>
      </c>
      <c r="M867" s="9">
        <v>4</v>
      </c>
      <c r="N867" s="9">
        <f t="shared" si="93"/>
        <v>4.1135135135135128</v>
      </c>
      <c r="O867" s="4">
        <v>1951</v>
      </c>
      <c r="P867" s="4">
        <f t="shared" si="91"/>
        <v>13.535433178079144</v>
      </c>
      <c r="Q867" s="18">
        <f t="shared" si="92"/>
        <v>3119649</v>
      </c>
      <c r="R867" s="18">
        <f>Table2[[#This Row],[actual_price]]-Table2[[#This Row],[discounted_price]]</f>
        <v>400</v>
      </c>
      <c r="S867" s="15" t="str" cm="1">
        <f t="array" ref="S867">_xlfn.IFS(H867&lt;200,"&lt;₹200",H867&lt;=500,"₹200-₹500",H867&gt;500,"&gt;₹500")</f>
        <v>&gt;₹500</v>
      </c>
      <c r="T867" t="s">
        <v>1088</v>
      </c>
      <c r="U867" t="s">
        <v>1092</v>
      </c>
      <c r="V867" t="s">
        <v>1093</v>
      </c>
    </row>
    <row r="868" spans="1:22" x14ac:dyDescent="0.25">
      <c r="A868" t="s">
        <v>10011</v>
      </c>
      <c r="B868" t="s">
        <v>10012</v>
      </c>
      <c r="C868" t="s">
        <v>13156</v>
      </c>
      <c r="D868" t="s">
        <v>13250</v>
      </c>
      <c r="E868" t="s">
        <v>13263</v>
      </c>
      <c r="F868" t="s">
        <v>13265</v>
      </c>
      <c r="G868" t="str">
        <f t="shared" si="89"/>
        <v>StorageWaterHeaters</v>
      </c>
      <c r="H868" s="17">
        <v>6990</v>
      </c>
      <c r="I868" s="17">
        <v>14290</v>
      </c>
      <c r="J868" s="8">
        <v>0.51</v>
      </c>
      <c r="K868" s="8" t="str">
        <f t="shared" si="90"/>
        <v>Yes</v>
      </c>
      <c r="L868" s="9">
        <v>4.4000000000000004</v>
      </c>
      <c r="M868" s="9">
        <v>4</v>
      </c>
      <c r="N868" s="9">
        <f t="shared" si="93"/>
        <v>4.166666666666667</v>
      </c>
      <c r="O868" s="4">
        <v>1771</v>
      </c>
      <c r="P868" s="4">
        <f t="shared" si="91"/>
        <v>13.535265489795968</v>
      </c>
      <c r="Q868" s="18">
        <f t="shared" si="92"/>
        <v>12379290</v>
      </c>
      <c r="R868" s="18">
        <f>Table2[[#This Row],[actual_price]]-Table2[[#This Row],[discounted_price]]</f>
        <v>7300</v>
      </c>
      <c r="S868" s="15" t="str" cm="1">
        <f t="array" ref="S868">_xlfn.IFS(H868&lt;200,"&lt;₹200",H868&lt;=500,"₹200-₹500",H868&gt;500,"&gt;₹500")</f>
        <v>&gt;₹500</v>
      </c>
      <c r="T868" t="s">
        <v>10013</v>
      </c>
      <c r="U868" t="s">
        <v>10017</v>
      </c>
      <c r="V868" t="s">
        <v>10018</v>
      </c>
    </row>
    <row r="869" spans="1:22" x14ac:dyDescent="0.25">
      <c r="A869" t="s">
        <v>12944</v>
      </c>
      <c r="B869" t="s">
        <v>12945</v>
      </c>
      <c r="C869" t="s">
        <v>13156</v>
      </c>
      <c r="D869" t="s">
        <v>13247</v>
      </c>
      <c r="E869" t="s">
        <v>13248</v>
      </c>
      <c r="F869" t="s">
        <v>13249</v>
      </c>
      <c r="G869" t="str">
        <f t="shared" si="89"/>
        <v>Kettles&amp;HotWaterDispensers</v>
      </c>
      <c r="H869" s="17">
        <v>2695</v>
      </c>
      <c r="I869" s="17">
        <v>2695</v>
      </c>
      <c r="J869" s="8">
        <v>0</v>
      </c>
      <c r="K869" s="8" t="str">
        <f t="shared" si="90"/>
        <v>No</v>
      </c>
      <c r="L869" s="9">
        <v>4.4000000000000004</v>
      </c>
      <c r="M869" s="9">
        <v>4</v>
      </c>
      <c r="N869" s="9">
        <f>AVERAGEIF(F869:F2219,F869,L869:L2219)</f>
        <v>3.9764705882352938</v>
      </c>
      <c r="O869" s="4">
        <v>2518</v>
      </c>
      <c r="P869" s="4">
        <f t="shared" si="91"/>
        <v>13.524883771933672</v>
      </c>
      <c r="Q869" s="18">
        <f t="shared" si="92"/>
        <v>6786010</v>
      </c>
      <c r="R869" s="18">
        <f>Table2[[#This Row],[actual_price]]-Table2[[#This Row],[discounted_price]]</f>
        <v>0</v>
      </c>
      <c r="S869" s="15" t="str" cm="1">
        <f t="array" ref="S869">_xlfn.IFS(H869&lt;200,"&lt;₹200",H869&lt;=500,"₹200-₹500",H869&gt;500,"&gt;₹500")</f>
        <v>&gt;₹500</v>
      </c>
      <c r="T869" t="s">
        <v>12946</v>
      </c>
      <c r="U869" t="s">
        <v>12950</v>
      </c>
      <c r="V869" t="s">
        <v>12951</v>
      </c>
    </row>
    <row r="870" spans="1:22" x14ac:dyDescent="0.25">
      <c r="A870" t="s">
        <v>4077</v>
      </c>
      <c r="B870" t="s">
        <v>4078</v>
      </c>
      <c r="C870" t="s">
        <v>13075</v>
      </c>
      <c r="D870" t="s">
        <v>13113</v>
      </c>
      <c r="E870" t="s">
        <v>13117</v>
      </c>
      <c r="F870" t="s">
        <v>13118</v>
      </c>
      <c r="G870" t="str">
        <f t="shared" si="89"/>
        <v>Smartphones</v>
      </c>
      <c r="H870" s="17">
        <v>13999</v>
      </c>
      <c r="I870" s="17">
        <v>15999</v>
      </c>
      <c r="J870" s="8">
        <v>0.13</v>
      </c>
      <c r="K870" s="8" t="str">
        <f t="shared" si="90"/>
        <v>No</v>
      </c>
      <c r="L870" s="9">
        <v>3.9</v>
      </c>
      <c r="M870" s="9">
        <v>4</v>
      </c>
      <c r="N870" s="9">
        <f>AVERAGEIF(F870:F2219,F870,L870:L2219)</f>
        <v>4.0714285714285712</v>
      </c>
      <c r="O870" s="4">
        <v>2180</v>
      </c>
      <c r="P870" s="4">
        <f t="shared" si="91"/>
        <v>13.593098066998992</v>
      </c>
      <c r="Q870" s="18">
        <f t="shared" si="92"/>
        <v>30517820</v>
      </c>
      <c r="R870" s="18">
        <f>Table2[[#This Row],[actual_price]]-Table2[[#This Row],[discounted_price]]</f>
        <v>2000</v>
      </c>
      <c r="S870" s="15" t="str" cm="1">
        <f t="array" ref="S870">_xlfn.IFS(H870&lt;200,"&lt;₹200",H870&lt;=500,"₹200-₹500",H870&gt;500,"&gt;₹500")</f>
        <v>&gt;₹500</v>
      </c>
      <c r="T870" t="s">
        <v>4079</v>
      </c>
      <c r="U870" t="s">
        <v>4083</v>
      </c>
      <c r="V870" t="s">
        <v>4084</v>
      </c>
    </row>
    <row r="871" spans="1:22" x14ac:dyDescent="0.25">
      <c r="A871" t="s">
        <v>12009</v>
      </c>
      <c r="B871" t="s">
        <v>12010</v>
      </c>
      <c r="C871" t="s">
        <v>13156</v>
      </c>
      <c r="D871" t="s">
        <v>13247</v>
      </c>
      <c r="E871" t="s">
        <v>13248</v>
      </c>
      <c r="F871" t="s">
        <v>13256</v>
      </c>
      <c r="G871" t="str">
        <f t="shared" si="89"/>
        <v>DigitalKitchenScales</v>
      </c>
      <c r="H871" s="17">
        <v>295</v>
      </c>
      <c r="I871" s="17">
        <v>599</v>
      </c>
      <c r="J871" s="8">
        <v>0.51</v>
      </c>
      <c r="K871" s="8" t="str">
        <f t="shared" si="90"/>
        <v>Yes</v>
      </c>
      <c r="L871" s="9">
        <v>4</v>
      </c>
      <c r="M871" s="9">
        <v>4</v>
      </c>
      <c r="N871" s="9">
        <f>AVERAGEIF(F871:F2221,F871,L871:L2221)</f>
        <v>4.2000000000000011</v>
      </c>
      <c r="O871" s="4">
        <v>1644</v>
      </c>
      <c r="P871" s="4">
        <f t="shared" si="91"/>
        <v>13.507896789601174</v>
      </c>
      <c r="Q871" s="18">
        <f t="shared" si="92"/>
        <v>484980</v>
      </c>
      <c r="R871" s="18">
        <f>Table2[[#This Row],[actual_price]]-Table2[[#This Row],[discounted_price]]</f>
        <v>304</v>
      </c>
      <c r="S871" s="15" t="str" cm="1">
        <f t="array" ref="S871">_xlfn.IFS(H871&lt;200,"&lt;₹200",H871&lt;=500,"₹200-₹500",H871&gt;500,"&gt;₹500")</f>
        <v>₹200-₹500</v>
      </c>
      <c r="T871" t="s">
        <v>12011</v>
      </c>
      <c r="U871" t="s">
        <v>12015</v>
      </c>
      <c r="V871" t="s">
        <v>12016</v>
      </c>
    </row>
    <row r="872" spans="1:22" x14ac:dyDescent="0.25">
      <c r="A872" t="s">
        <v>312</v>
      </c>
      <c r="B872" t="s">
        <v>313</v>
      </c>
      <c r="C872" t="s">
        <v>13084</v>
      </c>
      <c r="D872" t="s">
        <v>13085</v>
      </c>
      <c r="E872" t="s">
        <v>13086</v>
      </c>
      <c r="F872" t="s">
        <v>13087</v>
      </c>
      <c r="G872" t="str">
        <f t="shared" si="89"/>
        <v>Cables</v>
      </c>
      <c r="H872" s="17">
        <v>179</v>
      </c>
      <c r="I872" s="17">
        <v>499</v>
      </c>
      <c r="J872" s="8">
        <v>0.64</v>
      </c>
      <c r="K872" s="8" t="str">
        <f t="shared" si="90"/>
        <v>Yes</v>
      </c>
      <c r="L872" s="9">
        <v>4</v>
      </c>
      <c r="M872" s="9">
        <v>4</v>
      </c>
      <c r="N872" s="9">
        <f t="shared" ref="N872:N887" si="94">AVERAGEIF(F872:F2221,F872,L872:L2221)</f>
        <v>4.10958904109589</v>
      </c>
      <c r="O872" s="4">
        <v>1934</v>
      </c>
      <c r="P872" s="4">
        <f t="shared" si="91"/>
        <v>13.506908093239437</v>
      </c>
      <c r="Q872" s="18">
        <f t="shared" si="92"/>
        <v>346186</v>
      </c>
      <c r="R872" s="18">
        <f>Table2[[#This Row],[actual_price]]-Table2[[#This Row],[discounted_price]]</f>
        <v>320</v>
      </c>
      <c r="S872" s="15" t="str" cm="1">
        <f t="array" ref="S872">_xlfn.IFS(H872&lt;200,"&lt;₹200",H872&lt;=500,"₹200-₹500",H872&gt;500,"&gt;₹500")</f>
        <v>&lt;₹200</v>
      </c>
      <c r="T872" t="s">
        <v>314</v>
      </c>
      <c r="U872" t="s">
        <v>13025</v>
      </c>
      <c r="V872" t="s">
        <v>13026</v>
      </c>
    </row>
    <row r="873" spans="1:22" x14ac:dyDescent="0.25">
      <c r="A873" t="s">
        <v>7569</v>
      </c>
      <c r="B873" t="s">
        <v>7570</v>
      </c>
      <c r="C873" t="s">
        <v>13084</v>
      </c>
      <c r="D873" t="s">
        <v>13085</v>
      </c>
      <c r="E873" t="s">
        <v>13196</v>
      </c>
      <c r="F873" t="s">
        <v>13223</v>
      </c>
      <c r="G873" t="str">
        <f t="shared" si="89"/>
        <v>PCHeadsets</v>
      </c>
      <c r="H873" s="17">
        <v>649</v>
      </c>
      <c r="I873" s="17">
        <v>999</v>
      </c>
      <c r="J873" s="8">
        <v>0.35</v>
      </c>
      <c r="K873" s="8" t="str">
        <f t="shared" si="90"/>
        <v>No</v>
      </c>
      <c r="L873" s="9">
        <v>3.5</v>
      </c>
      <c r="M873" s="9">
        <v>4</v>
      </c>
      <c r="N873" s="9">
        <f t="shared" si="94"/>
        <v>3.5</v>
      </c>
      <c r="O873" s="4">
        <v>7222</v>
      </c>
      <c r="P873" s="4">
        <f t="shared" si="91"/>
        <v>13.50551165201102</v>
      </c>
      <c r="Q873" s="18">
        <f t="shared" si="92"/>
        <v>4687078</v>
      </c>
      <c r="R873" s="18">
        <f>Table2[[#This Row],[actual_price]]-Table2[[#This Row],[discounted_price]]</f>
        <v>350</v>
      </c>
      <c r="S873" s="15" t="str" cm="1">
        <f t="array" ref="S873">_xlfn.IFS(H873&lt;200,"&lt;₹200",H873&lt;=500,"₹200-₹500",H873&gt;500,"&gt;₹500")</f>
        <v>&gt;₹500</v>
      </c>
      <c r="T873" t="s">
        <v>7572</v>
      </c>
      <c r="U873" t="s">
        <v>7576</v>
      </c>
      <c r="V873" t="s">
        <v>7577</v>
      </c>
    </row>
    <row r="874" spans="1:22" x14ac:dyDescent="0.25">
      <c r="A874" t="s">
        <v>10880</v>
      </c>
      <c r="B874" t="s">
        <v>10881</v>
      </c>
      <c r="C874" t="s">
        <v>13156</v>
      </c>
      <c r="D874" t="s">
        <v>13247</v>
      </c>
      <c r="E874" t="s">
        <v>13254</v>
      </c>
      <c r="F874" t="s">
        <v>13255</v>
      </c>
      <c r="G874" t="str">
        <f t="shared" si="89"/>
        <v>Irons,Steamers&amp;Accessories</v>
      </c>
      <c r="H874" s="17">
        <v>2903</v>
      </c>
      <c r="I874" s="17">
        <v>3295</v>
      </c>
      <c r="J874" s="8">
        <v>0.12</v>
      </c>
      <c r="K874" s="8" t="str">
        <f t="shared" si="90"/>
        <v>No</v>
      </c>
      <c r="L874" s="9">
        <v>4.3</v>
      </c>
      <c r="M874" s="9">
        <v>4</v>
      </c>
      <c r="N874" s="9">
        <f t="shared" si="94"/>
        <v>4.0124999999999993</v>
      </c>
      <c r="O874" s="4">
        <v>2299</v>
      </c>
      <c r="P874" s="4">
        <f t="shared" si="91"/>
        <v>13.48893294202059</v>
      </c>
      <c r="Q874" s="18">
        <f t="shared" si="92"/>
        <v>6673997</v>
      </c>
      <c r="R874" s="18">
        <f>Table2[[#This Row],[actual_price]]-Table2[[#This Row],[discounted_price]]</f>
        <v>392</v>
      </c>
      <c r="S874" s="15" t="str" cm="1">
        <f t="array" ref="S874">_xlfn.IFS(H874&lt;200,"&lt;₹200",H874&lt;=500,"₹200-₹500",H874&gt;500,"&gt;₹500")</f>
        <v>&gt;₹500</v>
      </c>
      <c r="T874" t="s">
        <v>10882</v>
      </c>
      <c r="U874" t="s">
        <v>10886</v>
      </c>
      <c r="V874" t="s">
        <v>10887</v>
      </c>
    </row>
    <row r="875" spans="1:22" x14ac:dyDescent="0.25">
      <c r="A875" t="s">
        <v>7873</v>
      </c>
      <c r="B875" t="s">
        <v>7874</v>
      </c>
      <c r="C875" t="s">
        <v>13084</v>
      </c>
      <c r="D875" t="s">
        <v>13168</v>
      </c>
      <c r="E875" t="s">
        <v>13169</v>
      </c>
      <c r="F875" t="s">
        <v>13235</v>
      </c>
      <c r="G875" t="str">
        <f t="shared" si="89"/>
        <v>InkjetInkRefills&amp;Kits</v>
      </c>
      <c r="H875" s="17">
        <v>549</v>
      </c>
      <c r="I875" s="17">
        <v>1999</v>
      </c>
      <c r="J875" s="8">
        <v>0.73</v>
      </c>
      <c r="K875" s="8" t="str">
        <f t="shared" si="90"/>
        <v>Yes</v>
      </c>
      <c r="L875" s="9">
        <v>4.3</v>
      </c>
      <c r="M875" s="9">
        <v>4</v>
      </c>
      <c r="N875" s="9">
        <f t="shared" si="94"/>
        <v>4.3</v>
      </c>
      <c r="O875" s="4">
        <v>1367</v>
      </c>
      <c r="P875" s="4">
        <f t="shared" si="91"/>
        <v>13.485170218751618</v>
      </c>
      <c r="Q875" s="18">
        <f t="shared" si="92"/>
        <v>750483</v>
      </c>
      <c r="R875" s="18">
        <f>Table2[[#This Row],[actual_price]]-Table2[[#This Row],[discounted_price]]</f>
        <v>1450</v>
      </c>
      <c r="S875" s="15" t="str" cm="1">
        <f t="array" ref="S875">_xlfn.IFS(H875&lt;200,"&lt;₹200",H875&lt;=500,"₹200-₹500",H875&gt;500,"&gt;₹500")</f>
        <v>&gt;₹500</v>
      </c>
      <c r="T875" t="s">
        <v>7876</v>
      </c>
      <c r="U875" t="s">
        <v>7880</v>
      </c>
      <c r="V875" t="s">
        <v>7881</v>
      </c>
    </row>
    <row r="876" spans="1:22" x14ac:dyDescent="0.25">
      <c r="A876" t="s">
        <v>2936</v>
      </c>
      <c r="B876" t="s">
        <v>2937</v>
      </c>
      <c r="C876" t="s">
        <v>13084</v>
      </c>
      <c r="D876" t="s">
        <v>13085</v>
      </c>
      <c r="E876" t="s">
        <v>13086</v>
      </c>
      <c r="F876" t="s">
        <v>13087</v>
      </c>
      <c r="G876" t="str">
        <f t="shared" si="89"/>
        <v>Cables</v>
      </c>
      <c r="H876" s="17">
        <v>299</v>
      </c>
      <c r="I876" s="17">
        <v>799</v>
      </c>
      <c r="J876" s="8">
        <v>0.63</v>
      </c>
      <c r="K876" s="8" t="str">
        <f t="shared" si="90"/>
        <v>Yes</v>
      </c>
      <c r="L876" s="9">
        <v>4.3</v>
      </c>
      <c r="M876" s="9">
        <v>4</v>
      </c>
      <c r="N876" s="9">
        <f t="shared" si="94"/>
        <v>4.1111111111111107</v>
      </c>
      <c r="O876" s="4">
        <v>1902</v>
      </c>
      <c r="P876" s="4">
        <f t="shared" si="91"/>
        <v>13.482137240735527</v>
      </c>
      <c r="Q876" s="18">
        <f t="shared" si="92"/>
        <v>568698</v>
      </c>
      <c r="R876" s="18">
        <f>Table2[[#This Row],[actual_price]]-Table2[[#This Row],[discounted_price]]</f>
        <v>500</v>
      </c>
      <c r="S876" s="15" t="str" cm="1">
        <f t="array" ref="S876">_xlfn.IFS(H876&lt;200,"&lt;₹200",H876&lt;=500,"₹200-₹500",H876&gt;500,"&gt;₹500")</f>
        <v>₹200-₹500</v>
      </c>
      <c r="T876" t="s">
        <v>2938</v>
      </c>
      <c r="U876" t="s">
        <v>2942</v>
      </c>
      <c r="V876" t="s">
        <v>2943</v>
      </c>
    </row>
    <row r="877" spans="1:22" x14ac:dyDescent="0.25">
      <c r="A877" t="s">
        <v>4312</v>
      </c>
      <c r="B877" t="s">
        <v>4313</v>
      </c>
      <c r="C877" t="s">
        <v>13075</v>
      </c>
      <c r="D877" t="s">
        <v>13113</v>
      </c>
      <c r="E877" t="s">
        <v>13114</v>
      </c>
      <c r="F877" t="s">
        <v>13128</v>
      </c>
      <c r="G877" t="str">
        <f t="shared" si="89"/>
        <v>Stands</v>
      </c>
      <c r="H877" s="17">
        <v>99</v>
      </c>
      <c r="I877" s="17">
        <v>499</v>
      </c>
      <c r="J877" s="8">
        <v>0.8</v>
      </c>
      <c r="K877" s="8" t="str">
        <f t="shared" si="90"/>
        <v>Yes</v>
      </c>
      <c r="L877" s="9">
        <v>4.0999999999999996</v>
      </c>
      <c r="M877" s="9">
        <v>4</v>
      </c>
      <c r="N877" s="9">
        <f t="shared" si="94"/>
        <v>3.9749999999999996</v>
      </c>
      <c r="O877" s="4">
        <v>2451</v>
      </c>
      <c r="P877" s="4">
        <f t="shared" si="91"/>
        <v>13.473343851739349</v>
      </c>
      <c r="Q877" s="18">
        <f t="shared" si="92"/>
        <v>242649</v>
      </c>
      <c r="R877" s="18">
        <f>Table2[[#This Row],[actual_price]]-Table2[[#This Row],[discounted_price]]</f>
        <v>400</v>
      </c>
      <c r="S877" s="15" t="str" cm="1">
        <f t="array" ref="S877">_xlfn.IFS(H877&lt;200,"&lt;₹200",H877&lt;=500,"₹200-₹500",H877&gt;500,"&gt;₹500")</f>
        <v>&lt;₹200</v>
      </c>
      <c r="T877" t="s">
        <v>4314</v>
      </c>
      <c r="U877" t="s">
        <v>4318</v>
      </c>
      <c r="V877" t="s">
        <v>4319</v>
      </c>
    </row>
    <row r="878" spans="1:22" x14ac:dyDescent="0.25">
      <c r="A878" t="s">
        <v>10559</v>
      </c>
      <c r="B878" t="s">
        <v>10560</v>
      </c>
      <c r="C878" t="s">
        <v>13156</v>
      </c>
      <c r="D878" t="s">
        <v>13247</v>
      </c>
      <c r="E878" t="s">
        <v>13248</v>
      </c>
      <c r="F878" t="s">
        <v>13273</v>
      </c>
      <c r="G878" t="str">
        <f t="shared" si="89"/>
        <v>EggBoilers</v>
      </c>
      <c r="H878" s="17">
        <v>1052</v>
      </c>
      <c r="I878" s="17">
        <v>1790</v>
      </c>
      <c r="J878" s="8">
        <v>0.41</v>
      </c>
      <c r="K878" s="8" t="str">
        <f t="shared" si="90"/>
        <v>No</v>
      </c>
      <c r="L878" s="9">
        <v>4.3</v>
      </c>
      <c r="M878" s="9">
        <v>4</v>
      </c>
      <c r="N878" s="9">
        <f t="shared" si="94"/>
        <v>4.2666666666666657</v>
      </c>
      <c r="O878" s="4">
        <v>1404</v>
      </c>
      <c r="P878" s="4">
        <f t="shared" si="91"/>
        <v>13.43008565009535</v>
      </c>
      <c r="Q878" s="18">
        <f t="shared" si="92"/>
        <v>1477008</v>
      </c>
      <c r="R878" s="18">
        <f>Table2[[#This Row],[actual_price]]-Table2[[#This Row],[discounted_price]]</f>
        <v>738</v>
      </c>
      <c r="S878" s="15" t="str" cm="1">
        <f t="array" ref="S878">_xlfn.IFS(H878&lt;200,"&lt;₹200",H878&lt;=500,"₹200-₹500",H878&gt;500,"&gt;₹500")</f>
        <v>&gt;₹500</v>
      </c>
      <c r="T878" t="s">
        <v>10561</v>
      </c>
      <c r="U878" t="s">
        <v>10565</v>
      </c>
      <c r="V878" t="s">
        <v>10566</v>
      </c>
    </row>
    <row r="879" spans="1:22" x14ac:dyDescent="0.25">
      <c r="A879" t="s">
        <v>8957</v>
      </c>
      <c r="B879" t="s">
        <v>8958</v>
      </c>
      <c r="C879" t="s">
        <v>13156</v>
      </c>
      <c r="D879" t="s">
        <v>13250</v>
      </c>
      <c r="E879" t="s">
        <v>13251</v>
      </c>
      <c r="F879" t="s">
        <v>13252</v>
      </c>
      <c r="G879" t="str">
        <f t="shared" si="89"/>
        <v>ElectricHeaters</v>
      </c>
      <c r="H879" s="17">
        <v>2499</v>
      </c>
      <c r="I879" s="17">
        <v>3945</v>
      </c>
      <c r="J879" s="8">
        <v>0.37</v>
      </c>
      <c r="K879" s="8" t="str">
        <f t="shared" si="90"/>
        <v>No</v>
      </c>
      <c r="L879" s="9">
        <v>3.8</v>
      </c>
      <c r="M879" s="9">
        <v>4</v>
      </c>
      <c r="N879" s="9">
        <f t="shared" si="94"/>
        <v>3.9052631578947361</v>
      </c>
      <c r="O879" s="4">
        <v>2732</v>
      </c>
      <c r="P879" s="4">
        <f t="shared" si="91"/>
        <v>13.420982140610283</v>
      </c>
      <c r="Q879" s="18">
        <f t="shared" si="92"/>
        <v>6827268</v>
      </c>
      <c r="R879" s="18">
        <f>Table2[[#This Row],[actual_price]]-Table2[[#This Row],[discounted_price]]</f>
        <v>1446</v>
      </c>
      <c r="S879" s="15" t="str" cm="1">
        <f t="array" ref="S879">_xlfn.IFS(H879&lt;200,"&lt;₹200",H879&lt;=500,"₹200-₹500",H879&gt;500,"&gt;₹500")</f>
        <v>&gt;₹500</v>
      </c>
      <c r="T879" t="s">
        <v>8959</v>
      </c>
      <c r="U879" t="s">
        <v>8963</v>
      </c>
      <c r="V879" t="s">
        <v>8964</v>
      </c>
    </row>
    <row r="880" spans="1:22" x14ac:dyDescent="0.25">
      <c r="A880" t="s">
        <v>5378</v>
      </c>
      <c r="B880" t="s">
        <v>5379</v>
      </c>
      <c r="C880" t="s">
        <v>13075</v>
      </c>
      <c r="D880" t="s">
        <v>13122</v>
      </c>
      <c r="E880" t="s">
        <v>13123</v>
      </c>
      <c r="F880" t="s">
        <v>13124</v>
      </c>
      <c r="G880" t="str">
        <f t="shared" si="89"/>
        <v>In-Ear</v>
      </c>
      <c r="H880" s="17">
        <v>999</v>
      </c>
      <c r="I880" s="17">
        <v>4499</v>
      </c>
      <c r="J880" s="8">
        <v>0.78</v>
      </c>
      <c r="K880" s="8" t="str">
        <f t="shared" si="90"/>
        <v>Yes</v>
      </c>
      <c r="L880" s="9">
        <v>3.8</v>
      </c>
      <c r="M880" s="9">
        <v>4</v>
      </c>
      <c r="N880" s="9">
        <f t="shared" si="94"/>
        <v>3.7727272727272734</v>
      </c>
      <c r="O880" s="4">
        <v>3390</v>
      </c>
      <c r="P880" s="4">
        <f t="shared" si="91"/>
        <v>13.318963934162783</v>
      </c>
      <c r="Q880" s="18">
        <f t="shared" si="92"/>
        <v>3386610</v>
      </c>
      <c r="R880" s="18">
        <f>Table2[[#This Row],[actual_price]]-Table2[[#This Row],[discounted_price]]</f>
        <v>3500</v>
      </c>
      <c r="S880" s="15" t="str" cm="1">
        <f t="array" ref="S880">_xlfn.IFS(H880&lt;200,"&lt;₹200",H880&lt;=500,"₹200-₹500",H880&gt;500,"&gt;₹500")</f>
        <v>&gt;₹500</v>
      </c>
      <c r="T880" t="s">
        <v>5380</v>
      </c>
      <c r="U880" t="s">
        <v>5384</v>
      </c>
      <c r="V880" t="s">
        <v>5385</v>
      </c>
    </row>
    <row r="881" spans="1:22" x14ac:dyDescent="0.25">
      <c r="A881" t="s">
        <v>9446</v>
      </c>
      <c r="B881" t="s">
        <v>9447</v>
      </c>
      <c r="C881" t="s">
        <v>13156</v>
      </c>
      <c r="D881" t="s">
        <v>13247</v>
      </c>
      <c r="E881" t="s">
        <v>13248</v>
      </c>
      <c r="F881" t="s">
        <v>13249</v>
      </c>
      <c r="G881" t="str">
        <f t="shared" si="89"/>
        <v>Kettles&amp;HotWaterDispensers</v>
      </c>
      <c r="H881" s="17">
        <v>1345</v>
      </c>
      <c r="I881" s="17">
        <v>1750</v>
      </c>
      <c r="J881" s="8">
        <v>0.23</v>
      </c>
      <c r="K881" s="8" t="str">
        <f t="shared" si="90"/>
        <v>No</v>
      </c>
      <c r="L881" s="9">
        <v>3.8</v>
      </c>
      <c r="M881" s="9">
        <v>4</v>
      </c>
      <c r="N881" s="9">
        <f t="shared" si="94"/>
        <v>3.9499999999999993</v>
      </c>
      <c r="O881" s="4">
        <v>2466</v>
      </c>
      <c r="P881" s="4">
        <f t="shared" si="91"/>
        <v>13.399068140484456</v>
      </c>
      <c r="Q881" s="18">
        <f t="shared" si="92"/>
        <v>3316770</v>
      </c>
      <c r="R881" s="18">
        <f>Table2[[#This Row],[actual_price]]-Table2[[#This Row],[discounted_price]]</f>
        <v>405</v>
      </c>
      <c r="S881" s="15" t="str" cm="1">
        <f t="array" ref="S881">_xlfn.IFS(H881&lt;200,"&lt;₹200",H881&lt;=500,"₹200-₹500",H881&gt;500,"&gt;₹500")</f>
        <v>&gt;₹500</v>
      </c>
      <c r="T881" t="s">
        <v>9448</v>
      </c>
      <c r="U881" t="s">
        <v>9452</v>
      </c>
      <c r="V881" t="s">
        <v>9453</v>
      </c>
    </row>
    <row r="882" spans="1:22" x14ac:dyDescent="0.25">
      <c r="A882" t="s">
        <v>2590</v>
      </c>
      <c r="B882" t="s">
        <v>2591</v>
      </c>
      <c r="C882" t="s">
        <v>13075</v>
      </c>
      <c r="D882" t="s">
        <v>13091</v>
      </c>
      <c r="E882" t="s">
        <v>13093</v>
      </c>
      <c r="F882" t="s">
        <v>13094</v>
      </c>
      <c r="G882" t="str">
        <f t="shared" si="89"/>
        <v>SmartTelevisions</v>
      </c>
      <c r="H882" s="17">
        <v>29999</v>
      </c>
      <c r="I882" s="17">
        <v>50999</v>
      </c>
      <c r="J882" s="8">
        <v>0.41</v>
      </c>
      <c r="K882" s="8" t="str">
        <f t="shared" si="90"/>
        <v>No</v>
      </c>
      <c r="L882" s="9">
        <v>4.4000000000000004</v>
      </c>
      <c r="M882" s="9">
        <v>4</v>
      </c>
      <c r="N882" s="9">
        <f t="shared" si="94"/>
        <v>4.1428571428571423</v>
      </c>
      <c r="O882" s="4">
        <v>1712</v>
      </c>
      <c r="P882" s="4">
        <f t="shared" si="91"/>
        <v>13.396994789428541</v>
      </c>
      <c r="Q882" s="18">
        <f t="shared" si="92"/>
        <v>51358288</v>
      </c>
      <c r="R882" s="18">
        <f>Table2[[#This Row],[actual_price]]-Table2[[#This Row],[discounted_price]]</f>
        <v>21000</v>
      </c>
      <c r="S882" s="15" t="str" cm="1">
        <f t="array" ref="S882">_xlfn.IFS(H882&lt;200,"&lt;₹200",H882&lt;=500,"₹200-₹500",H882&gt;500,"&gt;₹500")</f>
        <v>&gt;₹500</v>
      </c>
      <c r="T882" t="s">
        <v>2592</v>
      </c>
      <c r="U882" t="s">
        <v>2596</v>
      </c>
      <c r="V882" t="s">
        <v>2597</v>
      </c>
    </row>
    <row r="883" spans="1:22" x14ac:dyDescent="0.25">
      <c r="A883" t="s">
        <v>5973</v>
      </c>
      <c r="B883" t="s">
        <v>5974</v>
      </c>
      <c r="C883" t="s">
        <v>13075</v>
      </c>
      <c r="D883" t="s">
        <v>13122</v>
      </c>
      <c r="E883" t="s">
        <v>13123</v>
      </c>
      <c r="F883" t="s">
        <v>13124</v>
      </c>
      <c r="G883" t="str">
        <f t="shared" si="89"/>
        <v>In-Ear</v>
      </c>
      <c r="H883" s="17">
        <v>1799</v>
      </c>
      <c r="I883" s="17">
        <v>3999</v>
      </c>
      <c r="J883" s="8">
        <v>0.55000000000000004</v>
      </c>
      <c r="K883" s="8" t="str">
        <f t="shared" si="90"/>
        <v>Yes</v>
      </c>
      <c r="L883" s="9">
        <v>3.9</v>
      </c>
      <c r="M883" s="9">
        <v>4</v>
      </c>
      <c r="N883" s="9">
        <f t="shared" si="94"/>
        <v>3.7700000000000005</v>
      </c>
      <c r="O883" s="4">
        <v>3517</v>
      </c>
      <c r="P883" s="4">
        <f t="shared" si="91"/>
        <v>13.36953529840784</v>
      </c>
      <c r="Q883" s="18">
        <f t="shared" si="92"/>
        <v>6327083</v>
      </c>
      <c r="R883" s="18">
        <f>Table2[[#This Row],[actual_price]]-Table2[[#This Row],[discounted_price]]</f>
        <v>2200</v>
      </c>
      <c r="S883" s="15" t="str" cm="1">
        <f t="array" ref="S883">_xlfn.IFS(H883&lt;200,"&lt;₹200",H883&lt;=500,"₹200-₹500",H883&gt;500,"&gt;₹500")</f>
        <v>&gt;₹500</v>
      </c>
      <c r="T883" t="s">
        <v>5975</v>
      </c>
      <c r="U883" t="s">
        <v>5979</v>
      </c>
      <c r="V883" t="s">
        <v>5980</v>
      </c>
    </row>
    <row r="884" spans="1:22" x14ac:dyDescent="0.25">
      <c r="A884" t="s">
        <v>8625</v>
      </c>
      <c r="B884" t="s">
        <v>8626</v>
      </c>
      <c r="C884" t="s">
        <v>13156</v>
      </c>
      <c r="D884" t="s">
        <v>13250</v>
      </c>
      <c r="E884" t="s">
        <v>13251</v>
      </c>
      <c r="F884" t="s">
        <v>13252</v>
      </c>
      <c r="G884" t="str">
        <f t="shared" si="89"/>
        <v>ElectricHeaters</v>
      </c>
      <c r="H884" s="17">
        <v>1399</v>
      </c>
      <c r="I884" s="17">
        <v>1549</v>
      </c>
      <c r="J884" s="8">
        <v>0.1</v>
      </c>
      <c r="K884" s="8" t="str">
        <f t="shared" si="90"/>
        <v>No</v>
      </c>
      <c r="L884" s="9">
        <v>3.9</v>
      </c>
      <c r="M884" s="9">
        <v>4</v>
      </c>
      <c r="N884" s="9">
        <f t="shared" si="94"/>
        <v>3.9111111111111105</v>
      </c>
      <c r="O884" s="4">
        <v>2602</v>
      </c>
      <c r="P884" s="4">
        <f t="shared" si="91"/>
        <v>13.358298968605007</v>
      </c>
      <c r="Q884" s="18">
        <f t="shared" si="92"/>
        <v>3640198</v>
      </c>
      <c r="R884" s="18">
        <f>Table2[[#This Row],[actual_price]]-Table2[[#This Row],[discounted_price]]</f>
        <v>150</v>
      </c>
      <c r="S884" s="15" t="str" cm="1">
        <f t="array" ref="S884">_xlfn.IFS(H884&lt;200,"&lt;₹200",H884&lt;=500,"₹200-₹500",H884&gt;500,"&gt;₹500")</f>
        <v>&gt;₹500</v>
      </c>
      <c r="T884" t="s">
        <v>8627</v>
      </c>
      <c r="U884" t="s">
        <v>8631</v>
      </c>
      <c r="V884" t="s">
        <v>8632</v>
      </c>
    </row>
    <row r="885" spans="1:22" x14ac:dyDescent="0.25">
      <c r="A885" t="s">
        <v>697</v>
      </c>
      <c r="B885" t="s">
        <v>698</v>
      </c>
      <c r="C885" t="s">
        <v>13084</v>
      </c>
      <c r="D885" t="s">
        <v>13085</v>
      </c>
      <c r="E885" t="s">
        <v>13086</v>
      </c>
      <c r="F885" t="s">
        <v>13087</v>
      </c>
      <c r="G885" t="str">
        <f t="shared" si="89"/>
        <v>Cables</v>
      </c>
      <c r="H885" s="17">
        <v>399</v>
      </c>
      <c r="I885" s="17">
        <v>999</v>
      </c>
      <c r="J885" s="8">
        <v>0.6</v>
      </c>
      <c r="K885" s="8" t="str">
        <f t="shared" si="90"/>
        <v>Yes</v>
      </c>
      <c r="L885" s="9">
        <v>4.0999999999999996</v>
      </c>
      <c r="M885" s="9">
        <v>4</v>
      </c>
      <c r="N885" s="9">
        <f t="shared" si="94"/>
        <v>4.1084507042253522</v>
      </c>
      <c r="O885" s="4">
        <v>1780</v>
      </c>
      <c r="P885" s="4">
        <f t="shared" si="91"/>
        <v>13.355192469118707</v>
      </c>
      <c r="Q885" s="18">
        <f t="shared" si="92"/>
        <v>710220</v>
      </c>
      <c r="R885" s="18">
        <f>Table2[[#This Row],[actual_price]]-Table2[[#This Row],[discounted_price]]</f>
        <v>600</v>
      </c>
      <c r="S885" s="15" t="str" cm="1">
        <f t="array" ref="S885">_xlfn.IFS(H885&lt;200,"&lt;₹200",H885&lt;=500,"₹200-₹500",H885&gt;500,"&gt;₹500")</f>
        <v>₹200-₹500</v>
      </c>
      <c r="T885" t="s">
        <v>699</v>
      </c>
      <c r="U885" t="s">
        <v>703</v>
      </c>
      <c r="V885" t="s">
        <v>704</v>
      </c>
    </row>
    <row r="886" spans="1:22" x14ac:dyDescent="0.25">
      <c r="A886" t="s">
        <v>1026</v>
      </c>
      <c r="B886" t="s">
        <v>1027</v>
      </c>
      <c r="C886" t="s">
        <v>13084</v>
      </c>
      <c r="D886" t="s">
        <v>13085</v>
      </c>
      <c r="E886" t="s">
        <v>13086</v>
      </c>
      <c r="F886" t="s">
        <v>13087</v>
      </c>
      <c r="G886" t="str">
        <f t="shared" si="89"/>
        <v>Cables</v>
      </c>
      <c r="H886" s="17">
        <v>399</v>
      </c>
      <c r="I886" s="17">
        <v>999</v>
      </c>
      <c r="J886" s="8">
        <v>0.6</v>
      </c>
      <c r="K886" s="8" t="str">
        <f t="shared" si="90"/>
        <v>Yes</v>
      </c>
      <c r="L886" s="9">
        <v>4.0999999999999996</v>
      </c>
      <c r="M886" s="9">
        <v>4</v>
      </c>
      <c r="N886" s="9">
        <f t="shared" si="94"/>
        <v>4.1085714285714285</v>
      </c>
      <c r="O886" s="4">
        <v>1780</v>
      </c>
      <c r="P886" s="4">
        <f t="shared" si="91"/>
        <v>13.355584903394698</v>
      </c>
      <c r="Q886" s="18">
        <f t="shared" si="92"/>
        <v>710220</v>
      </c>
      <c r="R886" s="18">
        <f>Table2[[#This Row],[actual_price]]-Table2[[#This Row],[discounted_price]]</f>
        <v>600</v>
      </c>
      <c r="S886" s="15" t="str" cm="1">
        <f t="array" ref="S886">_xlfn.IFS(H886&lt;200,"&lt;₹200",H886&lt;=500,"₹200-₹500",H886&gt;500,"&gt;₹500")</f>
        <v>₹200-₹500</v>
      </c>
      <c r="T886" t="s">
        <v>1028</v>
      </c>
      <c r="U886" t="s">
        <v>703</v>
      </c>
      <c r="V886" t="s">
        <v>704</v>
      </c>
    </row>
    <row r="887" spans="1:22" x14ac:dyDescent="0.25">
      <c r="A887" t="s">
        <v>6379</v>
      </c>
      <c r="B887" t="s">
        <v>6380</v>
      </c>
      <c r="C887" t="s">
        <v>13075</v>
      </c>
      <c r="D887" t="s">
        <v>13113</v>
      </c>
      <c r="E887" t="s">
        <v>13114</v>
      </c>
      <c r="F887" t="s">
        <v>13128</v>
      </c>
      <c r="G887" t="str">
        <f t="shared" si="89"/>
        <v>Stands</v>
      </c>
      <c r="H887" s="17">
        <v>99</v>
      </c>
      <c r="I887" s="17">
        <v>499</v>
      </c>
      <c r="J887" s="8">
        <v>0.8</v>
      </c>
      <c r="K887" s="8" t="str">
        <f t="shared" si="90"/>
        <v>Yes</v>
      </c>
      <c r="L887" s="9">
        <v>4.0999999999999996</v>
      </c>
      <c r="M887" s="9">
        <v>4</v>
      </c>
      <c r="N887" s="9">
        <f t="shared" si="94"/>
        <v>3.9333333333333331</v>
      </c>
      <c r="O887" s="4">
        <v>2451</v>
      </c>
      <c r="P887" s="4">
        <f t="shared" si="91"/>
        <v>13.332113832329084</v>
      </c>
      <c r="Q887" s="18">
        <f t="shared" si="92"/>
        <v>242649</v>
      </c>
      <c r="R887" s="18">
        <f>Table2[[#This Row],[actual_price]]-Table2[[#This Row],[discounted_price]]</f>
        <v>400</v>
      </c>
      <c r="S887" s="15" t="str" cm="1">
        <f t="array" ref="S887">_xlfn.IFS(H887&lt;200,"&lt;₹200",H887&lt;=500,"₹200-₹500",H887&gt;500,"&gt;₹500")</f>
        <v>&lt;₹200</v>
      </c>
      <c r="T887" t="s">
        <v>3496</v>
      </c>
      <c r="U887" t="s">
        <v>6384</v>
      </c>
      <c r="V887" t="s">
        <v>6385</v>
      </c>
    </row>
    <row r="888" spans="1:22" x14ac:dyDescent="0.25">
      <c r="A888" t="s">
        <v>11636</v>
      </c>
      <c r="B888" t="s">
        <v>11637</v>
      </c>
      <c r="C888" t="s">
        <v>13156</v>
      </c>
      <c r="D888" t="s">
        <v>13247</v>
      </c>
      <c r="E888" t="s">
        <v>13248</v>
      </c>
      <c r="F888" t="s">
        <v>13261</v>
      </c>
      <c r="G888" t="str">
        <f t="shared" si="89"/>
        <v>HandBlenders</v>
      </c>
      <c r="H888" s="17">
        <v>375</v>
      </c>
      <c r="I888" s="17">
        <v>999</v>
      </c>
      <c r="J888" s="8">
        <v>0.62</v>
      </c>
      <c r="K888" s="8" t="str">
        <f t="shared" si="90"/>
        <v>Yes</v>
      </c>
      <c r="L888" s="9">
        <v>3.6</v>
      </c>
      <c r="M888" s="9">
        <v>4</v>
      </c>
      <c r="N888" s="9">
        <f>AVERAGEIF(F888:F2238,F888,L888:L2238)</f>
        <v>4.041666666666667</v>
      </c>
      <c r="O888" s="4">
        <v>1988</v>
      </c>
      <c r="P888" s="4">
        <f t="shared" si="91"/>
        <v>13.33198224846126</v>
      </c>
      <c r="Q888" s="18">
        <f t="shared" si="92"/>
        <v>745500</v>
      </c>
      <c r="R888" s="18">
        <f>Table2[[#This Row],[actual_price]]-Table2[[#This Row],[discounted_price]]</f>
        <v>624</v>
      </c>
      <c r="S888" s="15" t="str" cm="1">
        <f t="array" ref="S888">_xlfn.IFS(H888&lt;200,"&lt;₹200",H888&lt;=500,"₹200-₹500",H888&gt;500,"&gt;₹500")</f>
        <v>₹200-₹500</v>
      </c>
      <c r="T888" t="s">
        <v>11638</v>
      </c>
      <c r="U888" t="s">
        <v>11642</v>
      </c>
      <c r="V888" t="s">
        <v>11643</v>
      </c>
    </row>
    <row r="889" spans="1:22" x14ac:dyDescent="0.25">
      <c r="A889" t="s">
        <v>10387</v>
      </c>
      <c r="B889" t="s">
        <v>10388</v>
      </c>
      <c r="C889" t="s">
        <v>13156</v>
      </c>
      <c r="D889" t="s">
        <v>13247</v>
      </c>
      <c r="E889" t="s">
        <v>13254</v>
      </c>
      <c r="F889" t="s">
        <v>13255</v>
      </c>
      <c r="G889" t="str">
        <f t="shared" si="89"/>
        <v>Irons,Steamers&amp;Accessories</v>
      </c>
      <c r="H889" s="17">
        <v>799</v>
      </c>
      <c r="I889" s="17">
        <v>1230</v>
      </c>
      <c r="J889" s="8">
        <v>0.35</v>
      </c>
      <c r="K889" s="8" t="str">
        <f t="shared" si="90"/>
        <v>No</v>
      </c>
      <c r="L889" s="9">
        <v>4.0999999999999996</v>
      </c>
      <c r="M889" s="9">
        <v>4</v>
      </c>
      <c r="N889" s="9">
        <f>AVERAGEIF(F889:F2238,F889,L889:L2238)</f>
        <v>4.0032258064516126</v>
      </c>
      <c r="O889" s="4">
        <v>2138</v>
      </c>
      <c r="P889" s="4">
        <f t="shared" si="91"/>
        <v>13.331585753720212</v>
      </c>
      <c r="Q889" s="18">
        <f t="shared" si="92"/>
        <v>1708262</v>
      </c>
      <c r="R889" s="18">
        <f>Table2[[#This Row],[actual_price]]-Table2[[#This Row],[discounted_price]]</f>
        <v>431</v>
      </c>
      <c r="S889" s="15" t="str" cm="1">
        <f t="array" ref="S889">_xlfn.IFS(H889&lt;200,"&lt;₹200",H889&lt;=500,"₹200-₹500",H889&gt;500,"&gt;₹500")</f>
        <v>&gt;₹500</v>
      </c>
      <c r="T889" t="s">
        <v>10389</v>
      </c>
      <c r="U889" t="s">
        <v>10393</v>
      </c>
      <c r="V889" t="s">
        <v>10394</v>
      </c>
    </row>
    <row r="890" spans="1:22" x14ac:dyDescent="0.25">
      <c r="A890" t="s">
        <v>11856</v>
      </c>
      <c r="B890" t="s">
        <v>11857</v>
      </c>
      <c r="C890" t="s">
        <v>13156</v>
      </c>
      <c r="D890" t="s">
        <v>13247</v>
      </c>
      <c r="E890" t="s">
        <v>13248</v>
      </c>
      <c r="F890" t="s">
        <v>13249</v>
      </c>
      <c r="G890" t="str">
        <f t="shared" si="89"/>
        <v>Kettles&amp;HotWaterDispensers</v>
      </c>
      <c r="H890" s="17">
        <v>949</v>
      </c>
      <c r="I890" s="17">
        <v>2385</v>
      </c>
      <c r="J890" s="8">
        <v>0.6</v>
      </c>
      <c r="K890" s="8" t="str">
        <f t="shared" si="90"/>
        <v>Yes</v>
      </c>
      <c r="L890" s="9">
        <v>4.0999999999999996</v>
      </c>
      <c r="M890" s="9">
        <v>4</v>
      </c>
      <c r="N890" s="9">
        <f>AVERAGEIF(F890:F2240,F890,L890:L2240)</f>
        <v>3.9599999999999995</v>
      </c>
      <c r="O890" s="4">
        <v>2311</v>
      </c>
      <c r="P890" s="4">
        <f t="shared" si="91"/>
        <v>13.321391805804025</v>
      </c>
      <c r="Q890" s="18">
        <f t="shared" si="92"/>
        <v>2193139</v>
      </c>
      <c r="R890" s="18">
        <f>Table2[[#This Row],[actual_price]]-Table2[[#This Row],[discounted_price]]</f>
        <v>1436</v>
      </c>
      <c r="S890" s="15" t="str" cm="1">
        <f t="array" ref="S890">_xlfn.IFS(H890&lt;200,"&lt;₹200",H890&lt;=500,"₹200-₹500",H890&gt;500,"&gt;₹500")</f>
        <v>&gt;₹500</v>
      </c>
      <c r="T890" t="s">
        <v>11858</v>
      </c>
      <c r="U890" t="s">
        <v>11862</v>
      </c>
      <c r="V890" t="s">
        <v>11863</v>
      </c>
    </row>
    <row r="891" spans="1:22" x14ac:dyDescent="0.25">
      <c r="A891" t="s">
        <v>4338</v>
      </c>
      <c r="B891" t="s">
        <v>4339</v>
      </c>
      <c r="C891" t="s">
        <v>13075</v>
      </c>
      <c r="D891" t="s">
        <v>13113</v>
      </c>
      <c r="E891" t="s">
        <v>13114</v>
      </c>
      <c r="F891" t="s">
        <v>13100</v>
      </c>
      <c r="G891" t="str">
        <f t="shared" si="89"/>
        <v>Mounts</v>
      </c>
      <c r="H891" s="17">
        <v>499</v>
      </c>
      <c r="I891" s="17">
        <v>1899</v>
      </c>
      <c r="J891" s="8">
        <v>0.74</v>
      </c>
      <c r="K891" s="8" t="str">
        <f t="shared" si="90"/>
        <v>Yes</v>
      </c>
      <c r="L891" s="9">
        <v>4.0999999999999996</v>
      </c>
      <c r="M891" s="9">
        <v>4</v>
      </c>
      <c r="N891" s="9">
        <f t="shared" ref="N891:N901" si="95">AVERAGEIF(F891:F2240,F891,L891:L2240)</f>
        <v>4.1999999999999993</v>
      </c>
      <c r="O891" s="4">
        <v>1475</v>
      </c>
      <c r="P891" s="4">
        <f t="shared" si="91"/>
        <v>13.310162701445494</v>
      </c>
      <c r="Q891" s="18">
        <f t="shared" si="92"/>
        <v>736025</v>
      </c>
      <c r="R891" s="18">
        <f>Table2[[#This Row],[actual_price]]-Table2[[#This Row],[discounted_price]]</f>
        <v>1400</v>
      </c>
      <c r="S891" s="15" t="str" cm="1">
        <f t="array" ref="S891">_xlfn.IFS(H891&lt;200,"&lt;₹200",H891&lt;=500,"₹200-₹500",H891&gt;500,"&gt;₹500")</f>
        <v>₹200-₹500</v>
      </c>
      <c r="T891" t="s">
        <v>4340</v>
      </c>
      <c r="U891" t="s">
        <v>4344</v>
      </c>
      <c r="V891" t="s">
        <v>4345</v>
      </c>
    </row>
    <row r="892" spans="1:22" x14ac:dyDescent="0.25">
      <c r="A892" t="s">
        <v>8197</v>
      </c>
      <c r="B892" t="s">
        <v>8198</v>
      </c>
      <c r="C892" t="s">
        <v>13084</v>
      </c>
      <c r="D892" t="s">
        <v>13085</v>
      </c>
      <c r="E892" t="s">
        <v>13136</v>
      </c>
      <c r="F892" t="s">
        <v>13215</v>
      </c>
      <c r="G892" t="str">
        <f t="shared" si="89"/>
        <v>LaptopChargers&amp;PowerSupplies</v>
      </c>
      <c r="H892" s="17">
        <v>770</v>
      </c>
      <c r="I892" s="17">
        <v>1547</v>
      </c>
      <c r="J892" s="8">
        <v>0.5</v>
      </c>
      <c r="K892" s="8" t="str">
        <f t="shared" si="90"/>
        <v>Yes</v>
      </c>
      <c r="L892" s="9">
        <v>4.3</v>
      </c>
      <c r="M892" s="9">
        <v>4</v>
      </c>
      <c r="N892" s="9">
        <f t="shared" si="95"/>
        <v>3.9</v>
      </c>
      <c r="O892" s="4">
        <v>2585</v>
      </c>
      <c r="P892" s="4">
        <f t="shared" si="91"/>
        <v>13.309251230123063</v>
      </c>
      <c r="Q892" s="18">
        <f t="shared" si="92"/>
        <v>1990450</v>
      </c>
      <c r="R892" s="18">
        <f>Table2[[#This Row],[actual_price]]-Table2[[#This Row],[discounted_price]]</f>
        <v>777</v>
      </c>
      <c r="S892" s="15" t="str" cm="1">
        <f t="array" ref="S892">_xlfn.IFS(H892&lt;200,"&lt;₹200",H892&lt;=500,"₹200-₹500",H892&gt;500,"&gt;₹500")</f>
        <v>&gt;₹500</v>
      </c>
      <c r="T892" t="s">
        <v>8199</v>
      </c>
      <c r="U892" t="s">
        <v>8203</v>
      </c>
      <c r="V892" t="s">
        <v>8204</v>
      </c>
    </row>
    <row r="893" spans="1:22" x14ac:dyDescent="0.25">
      <c r="A893" t="s">
        <v>6117</v>
      </c>
      <c r="B893" t="s">
        <v>6118</v>
      </c>
      <c r="C893" t="s">
        <v>13075</v>
      </c>
      <c r="D893" t="s">
        <v>13122</v>
      </c>
      <c r="E893" t="s">
        <v>13123</v>
      </c>
      <c r="F893" t="s">
        <v>13124</v>
      </c>
      <c r="G893" t="str">
        <f t="shared" si="89"/>
        <v>In-Ear</v>
      </c>
      <c r="H893" s="17">
        <v>399</v>
      </c>
      <c r="I893" s="17">
        <v>699</v>
      </c>
      <c r="J893" s="8">
        <v>0.43</v>
      </c>
      <c r="K893" s="8" t="str">
        <f t="shared" si="90"/>
        <v>No</v>
      </c>
      <c r="L893" s="9">
        <v>3.4</v>
      </c>
      <c r="M893" s="9">
        <v>3</v>
      </c>
      <c r="N893" s="9">
        <f t="shared" si="95"/>
        <v>3.7555555555555551</v>
      </c>
      <c r="O893" s="4">
        <v>3454</v>
      </c>
      <c r="P893" s="4">
        <f t="shared" si="91"/>
        <v>13.288838238645036</v>
      </c>
      <c r="Q893" s="18">
        <f t="shared" si="92"/>
        <v>1378146</v>
      </c>
      <c r="R893" s="18">
        <f>Table2[[#This Row],[actual_price]]-Table2[[#This Row],[discounted_price]]</f>
        <v>300</v>
      </c>
      <c r="S893" s="15" t="str" cm="1">
        <f t="array" ref="S893">_xlfn.IFS(H893&lt;200,"&lt;₹200",H893&lt;=500,"₹200-₹500",H893&gt;500,"&gt;₹500")</f>
        <v>₹200-₹500</v>
      </c>
      <c r="T893" t="s">
        <v>6119</v>
      </c>
      <c r="U893" t="s">
        <v>6123</v>
      </c>
      <c r="V893" t="s">
        <v>6124</v>
      </c>
    </row>
    <row r="894" spans="1:22" x14ac:dyDescent="0.25">
      <c r="A894" t="s">
        <v>10315</v>
      </c>
      <c r="B894" t="s">
        <v>10316</v>
      </c>
      <c r="C894" t="s">
        <v>13156</v>
      </c>
      <c r="D894" t="s">
        <v>13247</v>
      </c>
      <c r="E894" t="s">
        <v>13254</v>
      </c>
      <c r="F894" t="s">
        <v>13255</v>
      </c>
      <c r="G894" t="str">
        <f t="shared" si="89"/>
        <v>Irons,Steamers&amp;Accessories</v>
      </c>
      <c r="H894" s="17">
        <v>4280</v>
      </c>
      <c r="I894" s="17">
        <v>5995</v>
      </c>
      <c r="J894" s="8">
        <v>0.28999999999999998</v>
      </c>
      <c r="K894" s="8" t="str">
        <f t="shared" si="90"/>
        <v>No</v>
      </c>
      <c r="L894" s="9">
        <v>3.8</v>
      </c>
      <c r="M894" s="9">
        <v>4</v>
      </c>
      <c r="N894" s="9">
        <f t="shared" si="95"/>
        <v>3.9999999999999996</v>
      </c>
      <c r="O894" s="4">
        <v>2112</v>
      </c>
      <c r="P894" s="4">
        <f t="shared" si="91"/>
        <v>13.299597988209252</v>
      </c>
      <c r="Q894" s="18">
        <f t="shared" si="92"/>
        <v>9039360</v>
      </c>
      <c r="R894" s="18">
        <f>Table2[[#This Row],[actual_price]]-Table2[[#This Row],[discounted_price]]</f>
        <v>1715</v>
      </c>
      <c r="S894" s="15" t="str" cm="1">
        <f t="array" ref="S894">_xlfn.IFS(H894&lt;200,"&lt;₹200",H894&lt;=500,"₹200-₹500",H894&gt;500,"&gt;₹500")</f>
        <v>&gt;₹500</v>
      </c>
      <c r="T894" t="s">
        <v>10317</v>
      </c>
      <c r="U894" t="s">
        <v>10321</v>
      </c>
      <c r="V894" t="s">
        <v>10322</v>
      </c>
    </row>
    <row r="895" spans="1:22" x14ac:dyDescent="0.25">
      <c r="A895" t="s">
        <v>2457</v>
      </c>
      <c r="B895" t="s">
        <v>2458</v>
      </c>
      <c r="C895" t="s">
        <v>13075</v>
      </c>
      <c r="D895" t="s">
        <v>13091</v>
      </c>
      <c r="E895" t="s">
        <v>13093</v>
      </c>
      <c r="F895" t="s">
        <v>13094</v>
      </c>
      <c r="G895" t="str">
        <f t="shared" si="89"/>
        <v>SmartTelevisions</v>
      </c>
      <c r="H895" s="17">
        <v>21990</v>
      </c>
      <c r="I895" s="17">
        <v>34990</v>
      </c>
      <c r="J895" s="8">
        <v>0.37</v>
      </c>
      <c r="K895" s="8" t="str">
        <f t="shared" si="90"/>
        <v>No</v>
      </c>
      <c r="L895" s="9">
        <v>4.3</v>
      </c>
      <c r="M895" s="9">
        <v>4</v>
      </c>
      <c r="N895" s="9">
        <f t="shared" si="95"/>
        <v>4.13</v>
      </c>
      <c r="O895" s="4">
        <v>1657</v>
      </c>
      <c r="P895" s="4">
        <f t="shared" si="91"/>
        <v>13.296884093264872</v>
      </c>
      <c r="Q895" s="18">
        <f t="shared" si="92"/>
        <v>36437430</v>
      </c>
      <c r="R895" s="18">
        <f>Table2[[#This Row],[actual_price]]-Table2[[#This Row],[discounted_price]]</f>
        <v>13000</v>
      </c>
      <c r="S895" s="15" t="str" cm="1">
        <f t="array" ref="S895">_xlfn.IFS(H895&lt;200,"&lt;₹200",H895&lt;=500,"₹200-₹500",H895&gt;500,"&gt;₹500")</f>
        <v>&gt;₹500</v>
      </c>
      <c r="T895" t="s">
        <v>2459</v>
      </c>
      <c r="U895" t="s">
        <v>2463</v>
      </c>
      <c r="V895" t="s">
        <v>2464</v>
      </c>
    </row>
    <row r="896" spans="1:22" x14ac:dyDescent="0.25">
      <c r="A896" t="s">
        <v>1041</v>
      </c>
      <c r="B896" t="s">
        <v>1042</v>
      </c>
      <c r="C896" t="s">
        <v>13084</v>
      </c>
      <c r="D896" t="s">
        <v>13085</v>
      </c>
      <c r="E896" t="s">
        <v>13086</v>
      </c>
      <c r="F896" t="s">
        <v>13087</v>
      </c>
      <c r="G896" t="str">
        <f t="shared" si="89"/>
        <v>Cables</v>
      </c>
      <c r="H896" s="17">
        <v>210</v>
      </c>
      <c r="I896" s="17">
        <v>399</v>
      </c>
      <c r="J896" s="8">
        <v>0.47</v>
      </c>
      <c r="K896" s="8" t="str">
        <f t="shared" si="90"/>
        <v>No</v>
      </c>
      <c r="L896" s="9">
        <v>4.0999999999999996</v>
      </c>
      <c r="M896" s="9">
        <v>4</v>
      </c>
      <c r="N896" s="9">
        <f t="shared" si="95"/>
        <v>4.1086956521739131</v>
      </c>
      <c r="O896" s="4">
        <v>1717</v>
      </c>
      <c r="P896" s="4">
        <f t="shared" si="91"/>
        <v>13.29172559009994</v>
      </c>
      <c r="Q896" s="18">
        <f t="shared" si="92"/>
        <v>360570</v>
      </c>
      <c r="R896" s="18">
        <f>Table2[[#This Row],[actual_price]]-Table2[[#This Row],[discounted_price]]</f>
        <v>189</v>
      </c>
      <c r="S896" s="15" t="str" cm="1">
        <f t="array" ref="S896">_xlfn.IFS(H896&lt;200,"&lt;₹200",H896&lt;=500,"₹200-₹500",H896&gt;500,"&gt;₹500")</f>
        <v>₹200-₹500</v>
      </c>
      <c r="T896" t="s">
        <v>1043</v>
      </c>
      <c r="U896" t="s">
        <v>1047</v>
      </c>
      <c r="V896" t="s">
        <v>1048</v>
      </c>
    </row>
    <row r="897" spans="1:22" x14ac:dyDescent="0.25">
      <c r="A897" t="s">
        <v>9008</v>
      </c>
      <c r="B897" t="s">
        <v>9009</v>
      </c>
      <c r="C897" t="s">
        <v>13156</v>
      </c>
      <c r="D897" t="s">
        <v>13250</v>
      </c>
      <c r="E897" t="s">
        <v>13251</v>
      </c>
      <c r="F897" t="s">
        <v>13252</v>
      </c>
      <c r="G897" t="str">
        <f t="shared" si="89"/>
        <v>ElectricHeaters</v>
      </c>
      <c r="H897" s="17">
        <v>749</v>
      </c>
      <c r="I897" s="17">
        <v>1129</v>
      </c>
      <c r="J897" s="8">
        <v>0.34</v>
      </c>
      <c r="K897" s="8" t="str">
        <f t="shared" si="90"/>
        <v>No</v>
      </c>
      <c r="L897" s="9">
        <v>4</v>
      </c>
      <c r="M897" s="9">
        <v>4</v>
      </c>
      <c r="N897" s="9">
        <f t="shared" si="95"/>
        <v>3.9117647058823519</v>
      </c>
      <c r="O897" s="4">
        <v>2446</v>
      </c>
      <c r="P897" s="4">
        <f t="shared" si="91"/>
        <v>13.255538762464347</v>
      </c>
      <c r="Q897" s="18">
        <f t="shared" si="92"/>
        <v>1832054</v>
      </c>
      <c r="R897" s="18">
        <f>Table2[[#This Row],[actual_price]]-Table2[[#This Row],[discounted_price]]</f>
        <v>380</v>
      </c>
      <c r="S897" s="15" t="str" cm="1">
        <f t="array" ref="S897">_xlfn.IFS(H897&lt;200,"&lt;₹200",H897&lt;=500,"₹200-₹500",H897&gt;500,"&gt;₹500")</f>
        <v>&gt;₹500</v>
      </c>
      <c r="T897" t="s">
        <v>9010</v>
      </c>
      <c r="U897" t="s">
        <v>9014</v>
      </c>
      <c r="V897" t="s">
        <v>9015</v>
      </c>
    </row>
    <row r="898" spans="1:22" x14ac:dyDescent="0.25">
      <c r="A898" t="s">
        <v>5591</v>
      </c>
      <c r="B898" t="s">
        <v>13051</v>
      </c>
      <c r="C898" t="s">
        <v>13084</v>
      </c>
      <c r="D898" t="s">
        <v>13085</v>
      </c>
      <c r="E898" t="s">
        <v>13141</v>
      </c>
      <c r="F898" t="s">
        <v>13146</v>
      </c>
      <c r="G898" t="str">
        <f t="shared" ref="G898:G961" si="96">IF(F898=" ","Unknown", F898)</f>
        <v>Keyboards</v>
      </c>
      <c r="H898" s="17">
        <v>299</v>
      </c>
      <c r="I898" s="17">
        <v>599</v>
      </c>
      <c r="J898" s="8">
        <v>0.5</v>
      </c>
      <c r="K898" s="8" t="str">
        <f t="shared" ref="K898:K961" si="97">IF(J898&gt;=50%,"Yes","No")</f>
        <v>Yes</v>
      </c>
      <c r="L898" s="9">
        <v>3.8</v>
      </c>
      <c r="M898" s="9">
        <v>4</v>
      </c>
      <c r="N898" s="9">
        <f t="shared" si="95"/>
        <v>3.8</v>
      </c>
      <c r="O898" s="4">
        <v>3066</v>
      </c>
      <c r="P898" s="4">
        <f t="shared" ref="P898:P961" si="98">N898*LOG10(O898+1)</f>
        <v>13.249512348733443</v>
      </c>
      <c r="Q898" s="18">
        <f t="shared" ref="Q898:Q961" si="99">H898*O898</f>
        <v>916734</v>
      </c>
      <c r="R898" s="18">
        <f>Table2[[#This Row],[actual_price]]-Table2[[#This Row],[discounted_price]]</f>
        <v>300</v>
      </c>
      <c r="S898" s="15" t="str" cm="1">
        <f t="array" ref="S898">_xlfn.IFS(H898&lt;200,"&lt;₹200",H898&lt;=500,"₹200-₹500",H898&gt;500,"&gt;₹500")</f>
        <v>₹200-₹500</v>
      </c>
      <c r="T898" t="s">
        <v>5592</v>
      </c>
      <c r="U898" t="s">
        <v>5596</v>
      </c>
      <c r="V898" t="s">
        <v>5597</v>
      </c>
    </row>
    <row r="899" spans="1:22" x14ac:dyDescent="0.25">
      <c r="A899" t="s">
        <v>4327</v>
      </c>
      <c r="B899" t="s">
        <v>4328</v>
      </c>
      <c r="C899" t="s">
        <v>13075</v>
      </c>
      <c r="D899" t="s">
        <v>13113</v>
      </c>
      <c r="E899" t="s">
        <v>13114</v>
      </c>
      <c r="F899" t="s">
        <v>13100</v>
      </c>
      <c r="G899" t="str">
        <f t="shared" si="96"/>
        <v>Mounts</v>
      </c>
      <c r="H899" s="17">
        <v>689</v>
      </c>
      <c r="I899" s="17">
        <v>1999</v>
      </c>
      <c r="J899" s="8">
        <v>0.66</v>
      </c>
      <c r="K899" s="8" t="str">
        <f t="shared" si="97"/>
        <v>Yes</v>
      </c>
      <c r="L899" s="9">
        <v>4.3</v>
      </c>
      <c r="M899" s="9">
        <v>4</v>
      </c>
      <c r="N899" s="9">
        <f t="shared" si="95"/>
        <v>4.3</v>
      </c>
      <c r="O899" s="4">
        <v>1193</v>
      </c>
      <c r="P899" s="4">
        <f t="shared" si="98"/>
        <v>13.231118605211405</v>
      </c>
      <c r="Q899" s="18">
        <f t="shared" si="99"/>
        <v>821977</v>
      </c>
      <c r="R899" s="18">
        <f>Table2[[#This Row],[actual_price]]-Table2[[#This Row],[discounted_price]]</f>
        <v>1310</v>
      </c>
      <c r="S899" s="15" t="str" cm="1">
        <f t="array" ref="S899">_xlfn.IFS(H899&lt;200,"&lt;₹200",H899&lt;=500,"₹200-₹500",H899&gt;500,"&gt;₹500")</f>
        <v>&gt;₹500</v>
      </c>
      <c r="T899" t="s">
        <v>4330</v>
      </c>
      <c r="U899" t="s">
        <v>4334</v>
      </c>
      <c r="V899" t="s">
        <v>4335</v>
      </c>
    </row>
    <row r="900" spans="1:22" x14ac:dyDescent="0.25">
      <c r="A900" t="s">
        <v>1501</v>
      </c>
      <c r="B900" t="s">
        <v>1502</v>
      </c>
      <c r="C900" t="s">
        <v>13075</v>
      </c>
      <c r="D900" t="s">
        <v>13091</v>
      </c>
      <c r="E900" t="s">
        <v>13093</v>
      </c>
      <c r="F900" t="s">
        <v>13094</v>
      </c>
      <c r="G900" t="str">
        <f t="shared" si="96"/>
        <v>SmartTelevisions</v>
      </c>
      <c r="H900" s="17">
        <v>12499</v>
      </c>
      <c r="I900" s="17">
        <v>22990</v>
      </c>
      <c r="J900" s="8">
        <v>0.46</v>
      </c>
      <c r="K900" s="8" t="str">
        <f t="shared" si="97"/>
        <v>No</v>
      </c>
      <c r="L900" s="9">
        <v>4.3</v>
      </c>
      <c r="M900" s="9">
        <v>4</v>
      </c>
      <c r="N900" s="9">
        <f t="shared" si="95"/>
        <v>4.1210526315789471</v>
      </c>
      <c r="O900" s="4">
        <v>1611</v>
      </c>
      <c r="P900" s="4">
        <f t="shared" si="98"/>
        <v>13.217720128096225</v>
      </c>
      <c r="Q900" s="18">
        <f t="shared" si="99"/>
        <v>20135889</v>
      </c>
      <c r="R900" s="18">
        <f>Table2[[#This Row],[actual_price]]-Table2[[#This Row],[discounted_price]]</f>
        <v>10491</v>
      </c>
      <c r="S900" s="15" t="str" cm="1">
        <f t="array" ref="S900">_xlfn.IFS(H900&lt;200,"&lt;₹200",H900&lt;=500,"₹200-₹500",H900&gt;500,"&gt;₹500")</f>
        <v>&gt;₹500</v>
      </c>
      <c r="T900" t="s">
        <v>1503</v>
      </c>
      <c r="U900" t="s">
        <v>1507</v>
      </c>
      <c r="V900" t="s">
        <v>1508</v>
      </c>
    </row>
    <row r="901" spans="1:22" x14ac:dyDescent="0.25">
      <c r="A901" t="s">
        <v>10590</v>
      </c>
      <c r="B901" t="s">
        <v>10591</v>
      </c>
      <c r="C901" t="s">
        <v>13156</v>
      </c>
      <c r="D901" t="s">
        <v>13247</v>
      </c>
      <c r="E901" t="s">
        <v>13248</v>
      </c>
      <c r="F901" t="s">
        <v>13261</v>
      </c>
      <c r="G901" t="str">
        <f t="shared" si="96"/>
        <v>HandBlenders</v>
      </c>
      <c r="H901" s="17">
        <v>699</v>
      </c>
      <c r="I901" s="17">
        <v>1599</v>
      </c>
      <c r="J901" s="8">
        <v>0.56000000000000005</v>
      </c>
      <c r="K901" s="8" t="str">
        <f t="shared" si="97"/>
        <v>Yes</v>
      </c>
      <c r="L901" s="9">
        <v>4.7</v>
      </c>
      <c r="M901" s="9">
        <v>5</v>
      </c>
      <c r="N901" s="9">
        <f t="shared" si="95"/>
        <v>4.0818181818181811</v>
      </c>
      <c r="O901" s="4">
        <v>1729</v>
      </c>
      <c r="P901" s="4">
        <f t="shared" si="98"/>
        <v>13.217115457316627</v>
      </c>
      <c r="Q901" s="18">
        <f t="shared" si="99"/>
        <v>1208571</v>
      </c>
      <c r="R901" s="18">
        <f>Table2[[#This Row],[actual_price]]-Table2[[#This Row],[discounted_price]]</f>
        <v>900</v>
      </c>
      <c r="S901" s="15" t="str" cm="1">
        <f t="array" ref="S901">_xlfn.IFS(H901&lt;200,"&lt;₹200",H901&lt;=500,"₹200-₹500",H901&gt;500,"&gt;₹500")</f>
        <v>&gt;₹500</v>
      </c>
      <c r="T901" t="s">
        <v>10592</v>
      </c>
      <c r="U901" t="s">
        <v>10596</v>
      </c>
      <c r="V901" t="s">
        <v>10597</v>
      </c>
    </row>
    <row r="902" spans="1:22" x14ac:dyDescent="0.25">
      <c r="A902" t="s">
        <v>11727</v>
      </c>
      <c r="B902" t="s">
        <v>11728</v>
      </c>
      <c r="C902" t="s">
        <v>13156</v>
      </c>
      <c r="D902" t="s">
        <v>13247</v>
      </c>
      <c r="E902" t="s">
        <v>13248</v>
      </c>
      <c r="F902" t="s">
        <v>13305</v>
      </c>
      <c r="G902" t="str">
        <f t="shared" si="96"/>
        <v>Juicers</v>
      </c>
      <c r="H902" s="17">
        <v>12609</v>
      </c>
      <c r="I902" s="17">
        <v>23999</v>
      </c>
      <c r="J902" s="8">
        <v>0.47</v>
      </c>
      <c r="K902" s="8" t="str">
        <f t="shared" si="97"/>
        <v>No</v>
      </c>
      <c r="L902" s="9">
        <v>4.4000000000000004</v>
      </c>
      <c r="M902" s="9">
        <v>4</v>
      </c>
      <c r="N902" s="9">
        <f>AVERAGEIF(F902:F2252,F902,L902:L2252)</f>
        <v>3.9333333333333331</v>
      </c>
      <c r="O902" s="4">
        <v>2288</v>
      </c>
      <c r="P902" s="4">
        <f t="shared" si="98"/>
        <v>13.214606784519868</v>
      </c>
      <c r="Q902" s="18">
        <f t="shared" si="99"/>
        <v>28849392</v>
      </c>
      <c r="R902" s="18">
        <f>Table2[[#This Row],[actual_price]]-Table2[[#This Row],[discounted_price]]</f>
        <v>11390</v>
      </c>
      <c r="S902" s="15" t="str" cm="1">
        <f t="array" ref="S902">_xlfn.IFS(H902&lt;200,"&lt;₹200",H902&lt;=500,"₹200-₹500",H902&gt;500,"&gt;₹500")</f>
        <v>&gt;₹500</v>
      </c>
      <c r="T902" t="s">
        <v>11730</v>
      </c>
      <c r="U902" t="s">
        <v>11734</v>
      </c>
      <c r="V902" t="s">
        <v>11735</v>
      </c>
    </row>
    <row r="903" spans="1:22" x14ac:dyDescent="0.25">
      <c r="A903" t="s">
        <v>7014</v>
      </c>
      <c r="B903" t="s">
        <v>7015</v>
      </c>
      <c r="C903" t="s">
        <v>13084</v>
      </c>
      <c r="D903" t="s">
        <v>13085</v>
      </c>
      <c r="E903" t="s">
        <v>13195</v>
      </c>
      <c r="F903" t="s">
        <v>13195</v>
      </c>
      <c r="G903" t="str">
        <f t="shared" si="96"/>
        <v>USBHubs</v>
      </c>
      <c r="H903" s="17">
        <v>1187</v>
      </c>
      <c r="I903" s="17">
        <v>1929</v>
      </c>
      <c r="J903" s="8">
        <v>0.38</v>
      </c>
      <c r="K903" s="8" t="str">
        <f t="shared" si="97"/>
        <v>No</v>
      </c>
      <c r="L903" s="9">
        <v>4.0999999999999996</v>
      </c>
      <c r="M903" s="9">
        <v>4</v>
      </c>
      <c r="N903" s="9">
        <f t="shared" ref="N903:N910" si="100">AVERAGEIF(F903:F2252,F903,L903:L2252)</f>
        <v>4.0999999999999996</v>
      </c>
      <c r="O903" s="4">
        <v>1662</v>
      </c>
      <c r="P903" s="4">
        <f t="shared" si="98"/>
        <v>13.205658221800029</v>
      </c>
      <c r="Q903" s="18">
        <f t="shared" si="99"/>
        <v>1972794</v>
      </c>
      <c r="R903" s="18">
        <f>Table2[[#This Row],[actual_price]]-Table2[[#This Row],[discounted_price]]</f>
        <v>742</v>
      </c>
      <c r="S903" s="15" t="str" cm="1">
        <f t="array" ref="S903">_xlfn.IFS(H903&lt;200,"&lt;₹200",H903&lt;=500,"₹200-₹500",H903&gt;500,"&gt;₹500")</f>
        <v>&gt;₹500</v>
      </c>
      <c r="T903" t="s">
        <v>7016</v>
      </c>
      <c r="U903" t="s">
        <v>7020</v>
      </c>
      <c r="V903" t="s">
        <v>7021</v>
      </c>
    </row>
    <row r="904" spans="1:22" x14ac:dyDescent="0.25">
      <c r="A904" t="s">
        <v>10234</v>
      </c>
      <c r="B904" t="s">
        <v>10235</v>
      </c>
      <c r="C904" t="s">
        <v>13156</v>
      </c>
      <c r="D904" t="s">
        <v>13247</v>
      </c>
      <c r="E904" t="s">
        <v>13248</v>
      </c>
      <c r="F904" t="s">
        <v>13249</v>
      </c>
      <c r="G904" t="str">
        <f t="shared" si="96"/>
        <v>Kettles&amp;HotWaterDispensers</v>
      </c>
      <c r="H904" s="17">
        <v>664</v>
      </c>
      <c r="I904" s="17">
        <v>1490</v>
      </c>
      <c r="J904" s="8">
        <v>0.55000000000000004</v>
      </c>
      <c r="K904" s="8" t="str">
        <f t="shared" si="97"/>
        <v>Yes</v>
      </c>
      <c r="L904" s="9">
        <v>4</v>
      </c>
      <c r="M904" s="9">
        <v>4</v>
      </c>
      <c r="N904" s="9">
        <f t="shared" si="100"/>
        <v>3.9499999999999993</v>
      </c>
      <c r="O904" s="4">
        <v>2198</v>
      </c>
      <c r="P904" s="4">
        <f t="shared" si="98"/>
        <v>13.201789655975119</v>
      </c>
      <c r="Q904" s="18">
        <f t="shared" si="99"/>
        <v>1459472</v>
      </c>
      <c r="R904" s="18">
        <f>Table2[[#This Row],[actual_price]]-Table2[[#This Row],[discounted_price]]</f>
        <v>826</v>
      </c>
      <c r="S904" s="15" t="str" cm="1">
        <f t="array" ref="S904">_xlfn.IFS(H904&lt;200,"&lt;₹200",H904&lt;=500,"₹200-₹500",H904&gt;500,"&gt;₹500")</f>
        <v>&gt;₹500</v>
      </c>
      <c r="T904" t="s">
        <v>10236</v>
      </c>
      <c r="U904" t="s">
        <v>10240</v>
      </c>
      <c r="V904" t="s">
        <v>10241</v>
      </c>
    </row>
    <row r="905" spans="1:22" x14ac:dyDescent="0.25">
      <c r="A905" t="s">
        <v>11073</v>
      </c>
      <c r="B905" t="s">
        <v>11074</v>
      </c>
      <c r="C905" t="s">
        <v>13156</v>
      </c>
      <c r="D905" t="s">
        <v>13247</v>
      </c>
      <c r="E905" t="s">
        <v>13254</v>
      </c>
      <c r="F905" t="s">
        <v>13255</v>
      </c>
      <c r="G905" t="str">
        <f t="shared" si="96"/>
        <v>Irons,Steamers&amp;Accessories</v>
      </c>
      <c r="H905" s="17">
        <v>3349</v>
      </c>
      <c r="I905" s="17">
        <v>3995</v>
      </c>
      <c r="J905" s="8">
        <v>0.16</v>
      </c>
      <c r="K905" s="8" t="str">
        <f t="shared" si="97"/>
        <v>No</v>
      </c>
      <c r="L905" s="9">
        <v>4.3</v>
      </c>
      <c r="M905" s="9">
        <v>4</v>
      </c>
      <c r="N905" s="9">
        <f t="shared" si="100"/>
        <v>4.0068965517241377</v>
      </c>
      <c r="O905" s="4">
        <v>1954</v>
      </c>
      <c r="P905" s="4">
        <f t="shared" si="98"/>
        <v>13.187284610801553</v>
      </c>
      <c r="Q905" s="18">
        <f t="shared" si="99"/>
        <v>6543946</v>
      </c>
      <c r="R905" s="18">
        <f>Table2[[#This Row],[actual_price]]-Table2[[#This Row],[discounted_price]]</f>
        <v>646</v>
      </c>
      <c r="S905" s="15" t="str" cm="1">
        <f t="array" ref="S905">_xlfn.IFS(H905&lt;200,"&lt;₹200",H905&lt;=500,"₹200-₹500",H905&gt;500,"&gt;₹500")</f>
        <v>&gt;₹500</v>
      </c>
      <c r="T905" t="s">
        <v>11075</v>
      </c>
      <c r="U905" t="s">
        <v>11079</v>
      </c>
      <c r="V905" t="s">
        <v>11080</v>
      </c>
    </row>
    <row r="906" spans="1:22" x14ac:dyDescent="0.25">
      <c r="A906" t="s">
        <v>2377</v>
      </c>
      <c r="B906" t="s">
        <v>2378</v>
      </c>
      <c r="C906" t="s">
        <v>13075</v>
      </c>
      <c r="D906" t="s">
        <v>13091</v>
      </c>
      <c r="E906" t="s">
        <v>13093</v>
      </c>
      <c r="F906" t="s">
        <v>13094</v>
      </c>
      <c r="G906" t="str">
        <f t="shared" si="96"/>
        <v>SmartTelevisions</v>
      </c>
      <c r="H906" s="17">
        <v>35999</v>
      </c>
      <c r="I906" s="17">
        <v>49990</v>
      </c>
      <c r="J906" s="8">
        <v>0.28000000000000003</v>
      </c>
      <c r="K906" s="8" t="str">
        <f t="shared" si="97"/>
        <v>No</v>
      </c>
      <c r="L906" s="9">
        <v>4.3</v>
      </c>
      <c r="M906" s="9">
        <v>4</v>
      </c>
      <c r="N906" s="9">
        <f t="shared" si="100"/>
        <v>4.1111111111111107</v>
      </c>
      <c r="O906" s="4">
        <v>1611</v>
      </c>
      <c r="P906" s="4">
        <f t="shared" si="98"/>
        <v>13.185834042928404</v>
      </c>
      <c r="Q906" s="18">
        <f t="shared" si="99"/>
        <v>57994389</v>
      </c>
      <c r="R906" s="18">
        <f>Table2[[#This Row],[actual_price]]-Table2[[#This Row],[discounted_price]]</f>
        <v>13991</v>
      </c>
      <c r="S906" s="15" t="str" cm="1">
        <f t="array" ref="S906">_xlfn.IFS(H906&lt;200,"&lt;₹200",H906&lt;=500,"₹200-₹500",H906&gt;500,"&gt;₹500")</f>
        <v>&gt;₹500</v>
      </c>
      <c r="T906" t="s">
        <v>2379</v>
      </c>
      <c r="U906" t="s">
        <v>1507</v>
      </c>
      <c r="V906" t="s">
        <v>1508</v>
      </c>
    </row>
    <row r="907" spans="1:22" x14ac:dyDescent="0.25">
      <c r="A907" t="s">
        <v>9673</v>
      </c>
      <c r="B907" t="s">
        <v>9674</v>
      </c>
      <c r="C907" t="s">
        <v>13156</v>
      </c>
      <c r="D907" t="s">
        <v>13247</v>
      </c>
      <c r="E907" t="s">
        <v>13248</v>
      </c>
      <c r="F907" t="s">
        <v>13273</v>
      </c>
      <c r="G907" t="str">
        <f t="shared" si="96"/>
        <v>EggBoilers</v>
      </c>
      <c r="H907" s="17">
        <v>368</v>
      </c>
      <c r="I907" s="17">
        <v>699</v>
      </c>
      <c r="J907" s="8">
        <v>0.47</v>
      </c>
      <c r="K907" s="8" t="str">
        <f t="shared" si="97"/>
        <v>No</v>
      </c>
      <c r="L907" s="9">
        <v>4.0999999999999996</v>
      </c>
      <c r="M907" s="9">
        <v>4</v>
      </c>
      <c r="N907" s="9">
        <f t="shared" si="100"/>
        <v>4.26</v>
      </c>
      <c r="O907" s="4">
        <v>1240</v>
      </c>
      <c r="P907" s="4">
        <f t="shared" si="98"/>
        <v>13.179467789184589</v>
      </c>
      <c r="Q907" s="18">
        <f t="shared" si="99"/>
        <v>456320</v>
      </c>
      <c r="R907" s="18">
        <f>Table2[[#This Row],[actual_price]]-Table2[[#This Row],[discounted_price]]</f>
        <v>331</v>
      </c>
      <c r="S907" s="15" t="str" cm="1">
        <f t="array" ref="S907">_xlfn.IFS(H907&lt;200,"&lt;₹200",H907&lt;=500,"₹200-₹500",H907&gt;500,"&gt;₹500")</f>
        <v>₹200-₹500</v>
      </c>
      <c r="T907" t="s">
        <v>9675</v>
      </c>
      <c r="U907" t="s">
        <v>9679</v>
      </c>
      <c r="V907" t="s">
        <v>9680</v>
      </c>
    </row>
    <row r="908" spans="1:22" x14ac:dyDescent="0.25">
      <c r="A908" t="s">
        <v>8307</v>
      </c>
      <c r="B908" t="s">
        <v>8308</v>
      </c>
      <c r="C908" t="s">
        <v>13084</v>
      </c>
      <c r="D908" t="s">
        <v>13085</v>
      </c>
      <c r="E908" t="s">
        <v>13136</v>
      </c>
      <c r="F908" t="s">
        <v>13144</v>
      </c>
      <c r="G908" t="str">
        <f t="shared" si="96"/>
        <v>Lapdesks</v>
      </c>
      <c r="H908" s="17">
        <v>899</v>
      </c>
      <c r="I908" s="17">
        <v>1999</v>
      </c>
      <c r="J908" s="8">
        <v>0.55000000000000004</v>
      </c>
      <c r="K908" s="8" t="str">
        <f t="shared" si="97"/>
        <v>Yes</v>
      </c>
      <c r="L908" s="9">
        <v>4.4000000000000004</v>
      </c>
      <c r="M908" s="9">
        <v>4</v>
      </c>
      <c r="N908" s="9">
        <f t="shared" si="100"/>
        <v>4.0857142857142863</v>
      </c>
      <c r="O908" s="4">
        <v>1667</v>
      </c>
      <c r="P908" s="4">
        <f t="shared" si="98"/>
        <v>13.16497241774703</v>
      </c>
      <c r="Q908" s="18">
        <f t="shared" si="99"/>
        <v>1498633</v>
      </c>
      <c r="R908" s="18">
        <f>Table2[[#This Row],[actual_price]]-Table2[[#This Row],[discounted_price]]</f>
        <v>1100</v>
      </c>
      <c r="S908" s="15" t="str" cm="1">
        <f t="array" ref="S908">_xlfn.IFS(H908&lt;200,"&lt;₹200",H908&lt;=500,"₹200-₹500",H908&gt;500,"&gt;₹500")</f>
        <v>&gt;₹500</v>
      </c>
      <c r="T908" t="s">
        <v>8309</v>
      </c>
      <c r="U908" t="s">
        <v>8313</v>
      </c>
      <c r="V908" t="s">
        <v>8314</v>
      </c>
    </row>
    <row r="909" spans="1:22" x14ac:dyDescent="0.25">
      <c r="A909" t="s">
        <v>9252</v>
      </c>
      <c r="B909" t="s">
        <v>9253</v>
      </c>
      <c r="C909" t="s">
        <v>13156</v>
      </c>
      <c r="D909" t="s">
        <v>13250</v>
      </c>
      <c r="E909" t="s">
        <v>13263</v>
      </c>
      <c r="F909" t="s">
        <v>13265</v>
      </c>
      <c r="G909" t="str">
        <f t="shared" si="96"/>
        <v>StorageWaterHeaters</v>
      </c>
      <c r="H909" s="17">
        <v>4999</v>
      </c>
      <c r="I909" s="17">
        <v>9650</v>
      </c>
      <c r="J909" s="8">
        <v>0.48</v>
      </c>
      <c r="K909" s="8" t="str">
        <f t="shared" si="97"/>
        <v>No</v>
      </c>
      <c r="L909" s="9">
        <v>4.2</v>
      </c>
      <c r="M909" s="9">
        <v>4</v>
      </c>
      <c r="N909" s="9">
        <f t="shared" si="100"/>
        <v>4.05</v>
      </c>
      <c r="O909" s="4">
        <v>1772</v>
      </c>
      <c r="P909" s="4">
        <f t="shared" si="98"/>
        <v>13.157270379183716</v>
      </c>
      <c r="Q909" s="18">
        <f t="shared" si="99"/>
        <v>8858228</v>
      </c>
      <c r="R909" s="18">
        <f>Table2[[#This Row],[actual_price]]-Table2[[#This Row],[discounted_price]]</f>
        <v>4651</v>
      </c>
      <c r="S909" s="15" t="str" cm="1">
        <f t="array" ref="S909">_xlfn.IFS(H909&lt;200,"&lt;₹200",H909&lt;=500,"₹200-₹500",H909&gt;500,"&gt;₹500")</f>
        <v>&gt;₹500</v>
      </c>
      <c r="T909" t="s">
        <v>9254</v>
      </c>
      <c r="U909" t="s">
        <v>9258</v>
      </c>
      <c r="V909" t="s">
        <v>9259</v>
      </c>
    </row>
    <row r="910" spans="1:22" x14ac:dyDescent="0.25">
      <c r="A910" t="s">
        <v>526</v>
      </c>
      <c r="B910" t="s">
        <v>527</v>
      </c>
      <c r="C910" t="s">
        <v>13075</v>
      </c>
      <c r="D910" t="s">
        <v>13091</v>
      </c>
      <c r="E910" t="s">
        <v>13092</v>
      </c>
      <c r="F910" t="s">
        <v>13095</v>
      </c>
      <c r="G910" t="str">
        <f t="shared" si="96"/>
        <v>RemoteControls</v>
      </c>
      <c r="H910" s="17">
        <v>230</v>
      </c>
      <c r="I910" s="17">
        <v>499</v>
      </c>
      <c r="J910" s="8">
        <v>0.54</v>
      </c>
      <c r="K910" s="8" t="str">
        <f t="shared" si="97"/>
        <v>Yes</v>
      </c>
      <c r="L910" s="9">
        <v>3.7</v>
      </c>
      <c r="M910" s="9">
        <v>4</v>
      </c>
      <c r="N910" s="9">
        <f t="shared" si="100"/>
        <v>3.7895833333333342</v>
      </c>
      <c r="O910" s="4">
        <v>2960</v>
      </c>
      <c r="P910" s="4">
        <f t="shared" si="98"/>
        <v>13.155305131335702</v>
      </c>
      <c r="Q910" s="18">
        <f t="shared" si="99"/>
        <v>680800</v>
      </c>
      <c r="R910" s="18">
        <f>Table2[[#This Row],[actual_price]]-Table2[[#This Row],[discounted_price]]</f>
        <v>269</v>
      </c>
      <c r="S910" s="15" t="str" cm="1">
        <f t="array" ref="S910">_xlfn.IFS(H910&lt;200,"&lt;₹200",H910&lt;=500,"₹200-₹500",H910&gt;500,"&gt;₹500")</f>
        <v>₹200-₹500</v>
      </c>
      <c r="T910" t="s">
        <v>528</v>
      </c>
      <c r="U910" t="s">
        <v>532</v>
      </c>
      <c r="V910" t="s">
        <v>533</v>
      </c>
    </row>
    <row r="911" spans="1:22" x14ac:dyDescent="0.25">
      <c r="A911" t="s">
        <v>12281</v>
      </c>
      <c r="B911" t="s">
        <v>12282</v>
      </c>
      <c r="C911" t="s">
        <v>13156</v>
      </c>
      <c r="D911" t="s">
        <v>13247</v>
      </c>
      <c r="E911" t="s">
        <v>13248</v>
      </c>
      <c r="F911" t="s">
        <v>13274</v>
      </c>
      <c r="G911" t="str">
        <f t="shared" si="96"/>
        <v>SandwichMakers</v>
      </c>
      <c r="H911" s="17">
        <v>929</v>
      </c>
      <c r="I911" s="17">
        <v>1300</v>
      </c>
      <c r="J911" s="8">
        <v>0.28999999999999998</v>
      </c>
      <c r="K911" s="8" t="str">
        <f t="shared" si="97"/>
        <v>No</v>
      </c>
      <c r="L911" s="9">
        <v>3.9</v>
      </c>
      <c r="M911" s="9">
        <v>4</v>
      </c>
      <c r="N911" s="9">
        <f>AVERAGEIF(F911:F2261,F911,L911:L2261)</f>
        <v>4.08</v>
      </c>
      <c r="O911" s="4">
        <v>1672</v>
      </c>
      <c r="P911" s="4">
        <f t="shared" si="98"/>
        <v>13.15186343912657</v>
      </c>
      <c r="Q911" s="18">
        <f t="shared" si="99"/>
        <v>1553288</v>
      </c>
      <c r="R911" s="18">
        <f>Table2[[#This Row],[actual_price]]-Table2[[#This Row],[discounted_price]]</f>
        <v>371</v>
      </c>
      <c r="S911" s="15" t="str" cm="1">
        <f t="array" ref="S911">_xlfn.IFS(H911&lt;200,"&lt;₹200",H911&lt;=500,"₹200-₹500",H911&gt;500,"&gt;₹500")</f>
        <v>&gt;₹500</v>
      </c>
      <c r="T911" t="s">
        <v>12283</v>
      </c>
      <c r="U911" t="s">
        <v>12287</v>
      </c>
      <c r="V911" t="s">
        <v>12288</v>
      </c>
    </row>
    <row r="912" spans="1:22" x14ac:dyDescent="0.25">
      <c r="A912" t="s">
        <v>11786</v>
      </c>
      <c r="B912" t="s">
        <v>11787</v>
      </c>
      <c r="C912" t="s">
        <v>13156</v>
      </c>
      <c r="D912" t="s">
        <v>13247</v>
      </c>
      <c r="E912" t="s">
        <v>13254</v>
      </c>
      <c r="F912" t="s">
        <v>13255</v>
      </c>
      <c r="G912" t="str">
        <f t="shared" si="96"/>
        <v>Irons,Steamers&amp;Accessories</v>
      </c>
      <c r="H912" s="17">
        <v>3199</v>
      </c>
      <c r="I912" s="17">
        <v>3500</v>
      </c>
      <c r="J912" s="8">
        <v>0.09</v>
      </c>
      <c r="K912" s="8" t="str">
        <f t="shared" si="97"/>
        <v>No</v>
      </c>
      <c r="L912" s="9">
        <v>4.2</v>
      </c>
      <c r="M912" s="9">
        <v>4</v>
      </c>
      <c r="N912" s="9">
        <f>AVERAGEIF(F912:F2262,F912,L912:L2262)</f>
        <v>3.9964285714285706</v>
      </c>
      <c r="O912" s="4">
        <v>1899</v>
      </c>
      <c r="P912" s="4">
        <f t="shared" si="98"/>
        <v>13.103304569522196</v>
      </c>
      <c r="Q912" s="18">
        <f t="shared" si="99"/>
        <v>6074901</v>
      </c>
      <c r="R912" s="18">
        <f>Table2[[#This Row],[actual_price]]-Table2[[#This Row],[discounted_price]]</f>
        <v>301</v>
      </c>
      <c r="S912" s="15" t="str" cm="1">
        <f t="array" ref="S912">_xlfn.IFS(H912&lt;200,"&lt;₹200",H912&lt;=500,"₹200-₹500",H912&gt;500,"&gt;₹500")</f>
        <v>&gt;₹500</v>
      </c>
      <c r="T912" t="s">
        <v>11788</v>
      </c>
      <c r="U912" t="s">
        <v>11792</v>
      </c>
      <c r="V912" t="s">
        <v>11793</v>
      </c>
    </row>
    <row r="913" spans="1:22" x14ac:dyDescent="0.25">
      <c r="A913" t="s">
        <v>2560</v>
      </c>
      <c r="B913" t="s">
        <v>2561</v>
      </c>
      <c r="C913" t="s">
        <v>13075</v>
      </c>
      <c r="D913" t="s">
        <v>13091</v>
      </c>
      <c r="E913" t="s">
        <v>13093</v>
      </c>
      <c r="F913" t="s">
        <v>13094</v>
      </c>
      <c r="G913" t="str">
        <f t="shared" si="96"/>
        <v>SmartTelevisions</v>
      </c>
      <c r="H913" s="17">
        <v>32990</v>
      </c>
      <c r="I913" s="17">
        <v>54990</v>
      </c>
      <c r="J913" s="8">
        <v>0.4</v>
      </c>
      <c r="K913" s="8" t="str">
        <f t="shared" si="97"/>
        <v>No</v>
      </c>
      <c r="L913" s="9">
        <v>4.0999999999999996</v>
      </c>
      <c r="M913" s="9">
        <v>4</v>
      </c>
      <c r="N913" s="9">
        <f>AVERAGEIF(F913:F2262,F913,L913:L2262)</f>
        <v>4.0999999999999996</v>
      </c>
      <c r="O913" s="4">
        <v>1555</v>
      </c>
      <c r="P913" s="4">
        <f t="shared" si="98"/>
        <v>13.087239329880047</v>
      </c>
      <c r="Q913" s="18">
        <f t="shared" si="99"/>
        <v>51299450</v>
      </c>
      <c r="R913" s="18">
        <f>Table2[[#This Row],[actual_price]]-Table2[[#This Row],[discounted_price]]</f>
        <v>22000</v>
      </c>
      <c r="S913" s="15" t="str" cm="1">
        <f t="array" ref="S913">_xlfn.IFS(H913&lt;200,"&lt;₹200",H913&lt;=500,"₹200-₹500",H913&gt;500,"&gt;₹500")</f>
        <v>&gt;₹500</v>
      </c>
      <c r="T913" t="s">
        <v>2562</v>
      </c>
      <c r="U913" t="s">
        <v>2566</v>
      </c>
      <c r="V913" t="s">
        <v>2567</v>
      </c>
    </row>
    <row r="914" spans="1:22" x14ac:dyDescent="0.25">
      <c r="A914" t="s">
        <v>12341</v>
      </c>
      <c r="B914" t="s">
        <v>12342</v>
      </c>
      <c r="C914" t="s">
        <v>13156</v>
      </c>
      <c r="D914" t="s">
        <v>13247</v>
      </c>
      <c r="E914" t="s">
        <v>13248</v>
      </c>
      <c r="F914" t="s">
        <v>13271</v>
      </c>
      <c r="G914" t="str">
        <f t="shared" si="96"/>
        <v>JuicerMixerGrinders</v>
      </c>
      <c r="H914" s="17">
        <v>5865</v>
      </c>
      <c r="I914" s="17">
        <v>7776</v>
      </c>
      <c r="J914" s="8">
        <v>0.25</v>
      </c>
      <c r="K914" s="8" t="str">
        <f t="shared" si="97"/>
        <v>No</v>
      </c>
      <c r="L914" s="9">
        <v>4.4000000000000004</v>
      </c>
      <c r="M914" s="9">
        <v>4</v>
      </c>
      <c r="N914" s="9">
        <f>AVERAGEIF(F914:F2264,F914,L914:L2264)</f>
        <v>3.8000000000000003</v>
      </c>
      <c r="O914" s="4">
        <v>2737</v>
      </c>
      <c r="P914" s="4">
        <f t="shared" si="98"/>
        <v>13.062247086432292</v>
      </c>
      <c r="Q914" s="18">
        <f t="shared" si="99"/>
        <v>16052505</v>
      </c>
      <c r="R914" s="18">
        <f>Table2[[#This Row],[actual_price]]-Table2[[#This Row],[discounted_price]]</f>
        <v>1911</v>
      </c>
      <c r="S914" s="15" t="str" cm="1">
        <f t="array" ref="S914">_xlfn.IFS(H914&lt;200,"&lt;₹200",H914&lt;=500,"₹200-₹500",H914&gt;500,"&gt;₹500")</f>
        <v>&gt;₹500</v>
      </c>
      <c r="T914" t="s">
        <v>12343</v>
      </c>
      <c r="U914" t="s">
        <v>12347</v>
      </c>
      <c r="V914" t="s">
        <v>12348</v>
      </c>
    </row>
    <row r="915" spans="1:22" x14ac:dyDescent="0.25">
      <c r="A915" t="s">
        <v>1974</v>
      </c>
      <c r="B915" t="s">
        <v>1975</v>
      </c>
      <c r="C915" t="s">
        <v>13084</v>
      </c>
      <c r="D915" t="s">
        <v>13085</v>
      </c>
      <c r="E915" t="s">
        <v>13086</v>
      </c>
      <c r="F915" t="s">
        <v>13087</v>
      </c>
      <c r="G915" t="str">
        <f t="shared" si="96"/>
        <v>Cables</v>
      </c>
      <c r="H915" s="17">
        <v>249</v>
      </c>
      <c r="I915" s="17">
        <v>499</v>
      </c>
      <c r="J915" s="8">
        <v>0.5</v>
      </c>
      <c r="K915" s="8" t="str">
        <f t="shared" si="97"/>
        <v>Yes</v>
      </c>
      <c r="L915" s="9">
        <v>4.0999999999999996</v>
      </c>
      <c r="M915" s="9">
        <v>4</v>
      </c>
      <c r="N915" s="9">
        <f>AVERAGEIF(F915:F2264,F915,L915:L2264)</f>
        <v>4.1088235294117652</v>
      </c>
      <c r="O915" s="4">
        <v>1508</v>
      </c>
      <c r="P915" s="4">
        <f t="shared" si="98"/>
        <v>13.06067314107794</v>
      </c>
      <c r="Q915" s="18">
        <f t="shared" si="99"/>
        <v>375492</v>
      </c>
      <c r="R915" s="18">
        <f>Table2[[#This Row],[actual_price]]-Table2[[#This Row],[discounted_price]]</f>
        <v>250</v>
      </c>
      <c r="S915" s="15" t="str" cm="1">
        <f t="array" ref="S915">_xlfn.IFS(H915&lt;200,"&lt;₹200",H915&lt;=500,"₹200-₹500",H915&gt;500,"&gt;₹500")</f>
        <v>₹200-₹500</v>
      </c>
      <c r="T915" t="s">
        <v>1976</v>
      </c>
      <c r="U915" t="s">
        <v>1980</v>
      </c>
      <c r="V915" t="s">
        <v>13034</v>
      </c>
    </row>
    <row r="916" spans="1:22" x14ac:dyDescent="0.25">
      <c r="A916" t="s">
        <v>5131</v>
      </c>
      <c r="B916" t="s">
        <v>5132</v>
      </c>
      <c r="C916" t="s">
        <v>13075</v>
      </c>
      <c r="D916" t="s">
        <v>13161</v>
      </c>
      <c r="E916" t="s">
        <v>13162</v>
      </c>
      <c r="F916" t="s">
        <v>13162</v>
      </c>
      <c r="G916" t="str">
        <f t="shared" si="96"/>
        <v>VideoCameras</v>
      </c>
      <c r="H916" s="17">
        <v>499</v>
      </c>
      <c r="I916" s="17">
        <v>1999</v>
      </c>
      <c r="J916" s="8">
        <v>0.75</v>
      </c>
      <c r="K916" s="8" t="str">
        <f t="shared" si="97"/>
        <v>Yes</v>
      </c>
      <c r="L916" s="9">
        <v>3.7</v>
      </c>
      <c r="M916" s="9">
        <v>4</v>
      </c>
      <c r="N916" s="9">
        <f>AVERAGEIF(F916:F2265,F916,L916:L2265)</f>
        <v>3.7</v>
      </c>
      <c r="O916" s="4">
        <v>3369</v>
      </c>
      <c r="P916" s="4">
        <f t="shared" si="98"/>
        <v>13.052230633223953</v>
      </c>
      <c r="Q916" s="18">
        <f t="shared" si="99"/>
        <v>1681131</v>
      </c>
      <c r="R916" s="18">
        <f>Table2[[#This Row],[actual_price]]-Table2[[#This Row],[discounted_price]]</f>
        <v>1500</v>
      </c>
      <c r="S916" s="15" t="str" cm="1">
        <f t="array" ref="S916">_xlfn.IFS(H916&lt;200,"&lt;₹200",H916&lt;=500,"₹200-₹500",H916&gt;500,"&gt;₹500")</f>
        <v>₹200-₹500</v>
      </c>
      <c r="T916" t="s">
        <v>5134</v>
      </c>
      <c r="U916" t="s">
        <v>5138</v>
      </c>
      <c r="V916" t="s">
        <v>5139</v>
      </c>
    </row>
    <row r="917" spans="1:22" x14ac:dyDescent="0.25">
      <c r="A917" t="s">
        <v>12844</v>
      </c>
      <c r="B917" t="s">
        <v>12845</v>
      </c>
      <c r="C917" t="s">
        <v>13156</v>
      </c>
      <c r="D917" t="s">
        <v>13247</v>
      </c>
      <c r="E917" t="s">
        <v>13254</v>
      </c>
      <c r="F917" t="s">
        <v>13255</v>
      </c>
      <c r="G917" t="str">
        <f t="shared" si="96"/>
        <v>Irons,Steamers&amp;Accessories</v>
      </c>
      <c r="H917" s="17">
        <v>457</v>
      </c>
      <c r="I917" s="17">
        <v>799</v>
      </c>
      <c r="J917" s="8">
        <v>0.43</v>
      </c>
      <c r="K917" s="8" t="str">
        <f t="shared" si="97"/>
        <v>No</v>
      </c>
      <c r="L917" s="9">
        <v>4.3</v>
      </c>
      <c r="M917" s="9">
        <v>4</v>
      </c>
      <c r="N917" s="9">
        <f>AVERAGEIF(F917:F2267,F917,L917:L2267)</f>
        <v>3.988888888888888</v>
      </c>
      <c r="O917" s="4">
        <v>1868</v>
      </c>
      <c r="P917" s="4">
        <f t="shared" si="98"/>
        <v>13.05008599105556</v>
      </c>
      <c r="Q917" s="18">
        <f t="shared" si="99"/>
        <v>853676</v>
      </c>
      <c r="R917" s="18">
        <f>Table2[[#This Row],[actual_price]]-Table2[[#This Row],[discounted_price]]</f>
        <v>342</v>
      </c>
      <c r="S917" s="15" t="str" cm="1">
        <f t="array" ref="S917">_xlfn.IFS(H917&lt;200,"&lt;₹200",H917&lt;=500,"₹200-₹500",H917&gt;500,"&gt;₹500")</f>
        <v>₹200-₹500</v>
      </c>
      <c r="T917" t="s">
        <v>12846</v>
      </c>
      <c r="U917" t="s">
        <v>12850</v>
      </c>
      <c r="V917" t="s">
        <v>12851</v>
      </c>
    </row>
    <row r="918" spans="1:22" x14ac:dyDescent="0.25">
      <c r="A918" t="s">
        <v>8016</v>
      </c>
      <c r="B918" t="s">
        <v>8017</v>
      </c>
      <c r="C918" t="s">
        <v>13084</v>
      </c>
      <c r="D918" t="s">
        <v>13168</v>
      </c>
      <c r="E918" t="s">
        <v>13222</v>
      </c>
      <c r="F918" t="s">
        <v>13222</v>
      </c>
      <c r="G918" t="str">
        <f t="shared" si="96"/>
        <v>Printers</v>
      </c>
      <c r="H918" s="17">
        <v>5899</v>
      </c>
      <c r="I918" s="17">
        <v>7005</v>
      </c>
      <c r="J918" s="8">
        <v>0.16</v>
      </c>
      <c r="K918" s="8" t="str">
        <f t="shared" si="97"/>
        <v>No</v>
      </c>
      <c r="L918" s="9">
        <v>3.6</v>
      </c>
      <c r="M918" s="9">
        <v>4</v>
      </c>
      <c r="N918" s="9">
        <f t="shared" ref="N918:N925" si="101">AVERAGEIF(F918:F2267,F918,L918:L2267)</f>
        <v>3.6</v>
      </c>
      <c r="O918" s="4">
        <v>4199</v>
      </c>
      <c r="P918" s="4">
        <f t="shared" si="98"/>
        <v>13.043697445432441</v>
      </c>
      <c r="Q918" s="18">
        <f t="shared" si="99"/>
        <v>24769901</v>
      </c>
      <c r="R918" s="18">
        <f>Table2[[#This Row],[actual_price]]-Table2[[#This Row],[discounted_price]]</f>
        <v>1106</v>
      </c>
      <c r="S918" s="15" t="str" cm="1">
        <f t="array" ref="S918">_xlfn.IFS(H918&lt;200,"&lt;₹200",H918&lt;=500,"₹200-₹500",H918&gt;500,"&gt;₹500")</f>
        <v>&gt;₹500</v>
      </c>
      <c r="T918" t="s">
        <v>8018</v>
      </c>
      <c r="U918" t="s">
        <v>8022</v>
      </c>
      <c r="V918" t="s">
        <v>8023</v>
      </c>
    </row>
    <row r="919" spans="1:22" x14ac:dyDescent="0.25">
      <c r="A919" t="s">
        <v>6700</v>
      </c>
      <c r="B919" t="s">
        <v>6701</v>
      </c>
      <c r="C919" t="s">
        <v>13084</v>
      </c>
      <c r="D919" t="s">
        <v>13085</v>
      </c>
      <c r="E919" t="s">
        <v>13141</v>
      </c>
      <c r="F919" t="s">
        <v>13143</v>
      </c>
      <c r="G919" t="str">
        <f t="shared" si="96"/>
        <v>GraphicTablets</v>
      </c>
      <c r="H919" s="17">
        <v>378</v>
      </c>
      <c r="I919" s="17">
        <v>999</v>
      </c>
      <c r="J919" s="8">
        <v>0.62</v>
      </c>
      <c r="K919" s="8" t="str">
        <f t="shared" si="97"/>
        <v>Yes</v>
      </c>
      <c r="L919" s="9">
        <v>4.0999999999999996</v>
      </c>
      <c r="M919" s="9">
        <v>4</v>
      </c>
      <c r="N919" s="9">
        <f t="shared" si="101"/>
        <v>4.0125000000000002</v>
      </c>
      <c r="O919" s="4">
        <v>1779</v>
      </c>
      <c r="P919" s="4">
        <f t="shared" si="98"/>
        <v>13.042310259264438</v>
      </c>
      <c r="Q919" s="18">
        <f t="shared" si="99"/>
        <v>672462</v>
      </c>
      <c r="R919" s="18">
        <f>Table2[[#This Row],[actual_price]]-Table2[[#This Row],[discounted_price]]</f>
        <v>621</v>
      </c>
      <c r="S919" s="15" t="str" cm="1">
        <f t="array" ref="S919">_xlfn.IFS(H919&lt;200,"&lt;₹200",H919&lt;=500,"₹200-₹500",H919&gt;500,"&gt;₹500")</f>
        <v>₹200-₹500</v>
      </c>
      <c r="T919" t="s">
        <v>6702</v>
      </c>
      <c r="U919" t="s">
        <v>6706</v>
      </c>
      <c r="V919" t="s">
        <v>6707</v>
      </c>
    </row>
    <row r="920" spans="1:22" x14ac:dyDescent="0.25">
      <c r="A920" t="s">
        <v>2886</v>
      </c>
      <c r="B920" t="s">
        <v>2887</v>
      </c>
      <c r="C920" t="s">
        <v>13075</v>
      </c>
      <c r="D920" t="s">
        <v>13091</v>
      </c>
      <c r="E920" t="s">
        <v>13093</v>
      </c>
      <c r="F920" t="s">
        <v>13094</v>
      </c>
      <c r="G920" t="str">
        <f t="shared" si="96"/>
        <v>SmartTelevisions</v>
      </c>
      <c r="H920" s="17">
        <v>10499</v>
      </c>
      <c r="I920" s="17">
        <v>19499</v>
      </c>
      <c r="J920" s="8">
        <v>0.46</v>
      </c>
      <c r="K920" s="8" t="str">
        <f t="shared" si="97"/>
        <v>No</v>
      </c>
      <c r="L920" s="9">
        <v>4.2</v>
      </c>
      <c r="M920" s="9">
        <v>4</v>
      </c>
      <c r="N920" s="9">
        <f t="shared" si="101"/>
        <v>4.0999999999999996</v>
      </c>
      <c r="O920" s="4">
        <v>1510</v>
      </c>
      <c r="P920" s="4">
        <f t="shared" si="98"/>
        <v>13.034984303790003</v>
      </c>
      <c r="Q920" s="18">
        <f t="shared" si="99"/>
        <v>15853490</v>
      </c>
      <c r="R920" s="18">
        <f>Table2[[#This Row],[actual_price]]-Table2[[#This Row],[discounted_price]]</f>
        <v>9000</v>
      </c>
      <c r="S920" s="15" t="str" cm="1">
        <f t="array" ref="S920">_xlfn.IFS(H920&lt;200,"&lt;₹200",H920&lt;=500,"₹200-₹500",H920&gt;500,"&gt;₹500")</f>
        <v>&gt;₹500</v>
      </c>
      <c r="T920" t="s">
        <v>2888</v>
      </c>
      <c r="U920" t="s">
        <v>2692</v>
      </c>
      <c r="V920" t="s">
        <v>2693</v>
      </c>
    </row>
    <row r="921" spans="1:22" x14ac:dyDescent="0.25">
      <c r="A921" t="s">
        <v>6158</v>
      </c>
      <c r="B921" t="s">
        <v>6159</v>
      </c>
      <c r="C921" t="s">
        <v>13075</v>
      </c>
      <c r="D921" t="s">
        <v>13150</v>
      </c>
      <c r="E921" t="s">
        <v>13151</v>
      </c>
      <c r="F921" t="s">
        <v>13328</v>
      </c>
      <c r="G921" t="str">
        <f t="shared" si="96"/>
        <v>Batteries</v>
      </c>
      <c r="H921" s="17">
        <v>159</v>
      </c>
      <c r="I921" s="17">
        <v>180</v>
      </c>
      <c r="J921" s="8">
        <v>0.12</v>
      </c>
      <c r="K921" s="8" t="str">
        <f t="shared" si="97"/>
        <v>No</v>
      </c>
      <c r="L921" s="9">
        <v>4.3</v>
      </c>
      <c r="M921" s="9">
        <v>4</v>
      </c>
      <c r="N921" s="9">
        <f t="shared" si="101"/>
        <v>4.3499999999999996</v>
      </c>
      <c r="O921" s="4">
        <v>989</v>
      </c>
      <c r="P921" s="4">
        <f t="shared" si="98"/>
        <v>13.031013096499342</v>
      </c>
      <c r="Q921" s="18">
        <f t="shared" si="99"/>
        <v>157251</v>
      </c>
      <c r="R921" s="18">
        <f>Table2[[#This Row],[actual_price]]-Table2[[#This Row],[discounted_price]]</f>
        <v>21</v>
      </c>
      <c r="S921" s="15" t="str" cm="1">
        <f t="array" ref="S921">_xlfn.IFS(H921&lt;200,"&lt;₹200",H921&lt;=500,"₹200-₹500",H921&gt;500,"&gt;₹500")</f>
        <v>&lt;₹200</v>
      </c>
      <c r="T921" t="s">
        <v>6160</v>
      </c>
      <c r="U921" t="s">
        <v>6164</v>
      </c>
      <c r="V921" t="s">
        <v>6165</v>
      </c>
    </row>
    <row r="922" spans="1:22" x14ac:dyDescent="0.25">
      <c r="A922" t="s">
        <v>6326</v>
      </c>
      <c r="B922" t="s">
        <v>6327</v>
      </c>
      <c r="C922" t="s">
        <v>13084</v>
      </c>
      <c r="D922" t="s">
        <v>13085</v>
      </c>
      <c r="E922" t="s">
        <v>13136</v>
      </c>
      <c r="F922" t="s">
        <v>13144</v>
      </c>
      <c r="G922" t="str">
        <f t="shared" si="96"/>
        <v>Lapdesks</v>
      </c>
      <c r="H922" s="17">
        <v>999</v>
      </c>
      <c r="I922" s="17">
        <v>2499</v>
      </c>
      <c r="J922" s="8">
        <v>0.6</v>
      </c>
      <c r="K922" s="8" t="str">
        <f t="shared" si="97"/>
        <v>Yes</v>
      </c>
      <c r="L922" s="9">
        <v>4.3</v>
      </c>
      <c r="M922" s="9">
        <v>4</v>
      </c>
      <c r="N922" s="9">
        <f t="shared" si="101"/>
        <v>4.0333333333333332</v>
      </c>
      <c r="O922" s="4">
        <v>1690</v>
      </c>
      <c r="P922" s="4">
        <f t="shared" si="98"/>
        <v>13.020179217310892</v>
      </c>
      <c r="Q922" s="18">
        <f t="shared" si="99"/>
        <v>1688310</v>
      </c>
      <c r="R922" s="18">
        <f>Table2[[#This Row],[actual_price]]-Table2[[#This Row],[discounted_price]]</f>
        <v>1500</v>
      </c>
      <c r="S922" s="15" t="str" cm="1">
        <f t="array" ref="S922">_xlfn.IFS(H922&lt;200,"&lt;₹200",H922&lt;=500,"₹200-₹500",H922&gt;500,"&gt;₹500")</f>
        <v>&gt;₹500</v>
      </c>
      <c r="T922" t="s">
        <v>6328</v>
      </c>
      <c r="U922" t="s">
        <v>6332</v>
      </c>
      <c r="V922" t="s">
        <v>6333</v>
      </c>
    </row>
    <row r="923" spans="1:22" x14ac:dyDescent="0.25">
      <c r="A923" t="s">
        <v>2246</v>
      </c>
      <c r="B923" t="s">
        <v>2247</v>
      </c>
      <c r="C923" t="s">
        <v>13075</v>
      </c>
      <c r="D923" t="s">
        <v>13091</v>
      </c>
      <c r="E923" t="s">
        <v>13092</v>
      </c>
      <c r="F923" t="s">
        <v>13097</v>
      </c>
      <c r="G923" t="str">
        <f t="shared" si="96"/>
        <v>TVMounts,Stands&amp;Turntables</v>
      </c>
      <c r="H923" s="17">
        <v>96</v>
      </c>
      <c r="I923" s="17">
        <v>399</v>
      </c>
      <c r="J923" s="8">
        <v>0.76</v>
      </c>
      <c r="K923" s="8" t="str">
        <f t="shared" si="97"/>
        <v>Yes</v>
      </c>
      <c r="L923" s="9">
        <v>3.6</v>
      </c>
      <c r="M923" s="9">
        <v>4</v>
      </c>
      <c r="N923" s="9">
        <f t="shared" si="101"/>
        <v>4</v>
      </c>
      <c r="O923" s="4">
        <v>1796</v>
      </c>
      <c r="P923" s="4">
        <f t="shared" si="98"/>
        <v>13.018192308435895</v>
      </c>
      <c r="Q923" s="18">
        <f t="shared" si="99"/>
        <v>172416</v>
      </c>
      <c r="R923" s="18">
        <f>Table2[[#This Row],[actual_price]]-Table2[[#This Row],[discounted_price]]</f>
        <v>303</v>
      </c>
      <c r="S923" s="15" t="str" cm="1">
        <f t="array" ref="S923">_xlfn.IFS(H923&lt;200,"&lt;₹200",H923&lt;=500,"₹200-₹500",H923&gt;500,"&gt;₹500")</f>
        <v>&lt;₹200</v>
      </c>
      <c r="T923" t="s">
        <v>2248</v>
      </c>
      <c r="U923" t="s">
        <v>2252</v>
      </c>
      <c r="V923" t="s">
        <v>2253</v>
      </c>
    </row>
    <row r="924" spans="1:22" x14ac:dyDescent="0.25">
      <c r="A924" t="s">
        <v>2686</v>
      </c>
      <c r="B924" t="s">
        <v>2687</v>
      </c>
      <c r="C924" t="s">
        <v>13075</v>
      </c>
      <c r="D924" t="s">
        <v>13091</v>
      </c>
      <c r="E924" t="s">
        <v>13093</v>
      </c>
      <c r="F924" t="s">
        <v>13094</v>
      </c>
      <c r="G924" t="str">
        <f t="shared" si="96"/>
        <v>SmartTelevisions</v>
      </c>
      <c r="H924" s="17">
        <v>26999</v>
      </c>
      <c r="I924" s="17">
        <v>42999</v>
      </c>
      <c r="J924" s="8">
        <v>0.37</v>
      </c>
      <c r="K924" s="8" t="str">
        <f t="shared" si="97"/>
        <v>No</v>
      </c>
      <c r="L924" s="9">
        <v>4.2</v>
      </c>
      <c r="M924" s="9">
        <v>4</v>
      </c>
      <c r="N924" s="9">
        <f t="shared" si="101"/>
        <v>4.0933333333333337</v>
      </c>
      <c r="O924" s="4">
        <v>1510</v>
      </c>
      <c r="P924" s="4">
        <f t="shared" si="98"/>
        <v>13.013789207361079</v>
      </c>
      <c r="Q924" s="18">
        <f t="shared" si="99"/>
        <v>40768490</v>
      </c>
      <c r="R924" s="18">
        <f>Table2[[#This Row],[actual_price]]-Table2[[#This Row],[discounted_price]]</f>
        <v>16000</v>
      </c>
      <c r="S924" s="15" t="str" cm="1">
        <f t="array" ref="S924">_xlfn.IFS(H924&lt;200,"&lt;₹200",H924&lt;=500,"₹200-₹500",H924&gt;500,"&gt;₹500")</f>
        <v>&gt;₹500</v>
      </c>
      <c r="T924" t="s">
        <v>2688</v>
      </c>
      <c r="U924" t="s">
        <v>2692</v>
      </c>
      <c r="V924" t="s">
        <v>2693</v>
      </c>
    </row>
    <row r="925" spans="1:22" x14ac:dyDescent="0.25">
      <c r="A925" t="s">
        <v>10214</v>
      </c>
      <c r="B925" t="s">
        <v>10215</v>
      </c>
      <c r="C925" t="s">
        <v>13156</v>
      </c>
      <c r="D925" t="s">
        <v>13268</v>
      </c>
      <c r="E925" t="s">
        <v>13269</v>
      </c>
      <c r="F925" t="s">
        <v>13270</v>
      </c>
      <c r="G925" t="str">
        <f t="shared" si="96"/>
        <v>LaundryBaskets</v>
      </c>
      <c r="H925" s="17">
        <v>199</v>
      </c>
      <c r="I925" s="17">
        <v>499</v>
      </c>
      <c r="J925" s="8">
        <v>0.6</v>
      </c>
      <c r="K925" s="8" t="str">
        <f t="shared" si="97"/>
        <v>Yes</v>
      </c>
      <c r="L925" s="9">
        <v>4.0999999999999996</v>
      </c>
      <c r="M925" s="9">
        <v>4</v>
      </c>
      <c r="N925" s="9">
        <f t="shared" si="101"/>
        <v>3.9428571428571426</v>
      </c>
      <c r="O925" s="4">
        <v>1996</v>
      </c>
      <c r="P925" s="4">
        <f t="shared" si="98"/>
        <v>13.012919227204483</v>
      </c>
      <c r="Q925" s="18">
        <f t="shared" si="99"/>
        <v>397204</v>
      </c>
      <c r="R925" s="18">
        <f>Table2[[#This Row],[actual_price]]-Table2[[#This Row],[discounted_price]]</f>
        <v>300</v>
      </c>
      <c r="S925" s="15" t="str" cm="1">
        <f t="array" ref="S925">_xlfn.IFS(H925&lt;200,"&lt;₹200",H925&lt;=500,"₹200-₹500",H925&gt;500,"&gt;₹500")</f>
        <v>&lt;₹200</v>
      </c>
      <c r="T925" t="s">
        <v>10216</v>
      </c>
      <c r="U925" t="s">
        <v>10220</v>
      </c>
      <c r="V925" t="s">
        <v>10221</v>
      </c>
    </row>
    <row r="926" spans="1:22" x14ac:dyDescent="0.25">
      <c r="A926" t="s">
        <v>11676</v>
      </c>
      <c r="B926" t="s">
        <v>11677</v>
      </c>
      <c r="C926" t="s">
        <v>13156</v>
      </c>
      <c r="D926" t="s">
        <v>13247</v>
      </c>
      <c r="E926" t="s">
        <v>13248</v>
      </c>
      <c r="F926" t="s">
        <v>13262</v>
      </c>
      <c r="G926" t="str">
        <f t="shared" si="96"/>
        <v>MixerGrinders</v>
      </c>
      <c r="H926" s="17">
        <v>1649</v>
      </c>
      <c r="I926" s="17">
        <v>2800</v>
      </c>
      <c r="J926" s="8">
        <v>0.41</v>
      </c>
      <c r="K926" s="8" t="str">
        <f t="shared" si="97"/>
        <v>No</v>
      </c>
      <c r="L926" s="9">
        <v>3.9</v>
      </c>
      <c r="M926" s="9">
        <v>4</v>
      </c>
      <c r="N926" s="9">
        <f>AVERAGEIF(F926:F2276,F926,L926:L2276)</f>
        <v>3.8999999999999995</v>
      </c>
      <c r="O926" s="4">
        <v>2162</v>
      </c>
      <c r="P926" s="4">
        <f t="shared" si="98"/>
        <v>13.006720425812455</v>
      </c>
      <c r="Q926" s="18">
        <f t="shared" si="99"/>
        <v>3565138</v>
      </c>
      <c r="R926" s="18">
        <f>Table2[[#This Row],[actual_price]]-Table2[[#This Row],[discounted_price]]</f>
        <v>1151</v>
      </c>
      <c r="S926" s="15" t="str" cm="1">
        <f t="array" ref="S926">_xlfn.IFS(H926&lt;200,"&lt;₹200",H926&lt;=500,"₹200-₹500",H926&gt;500,"&gt;₹500")</f>
        <v>&gt;₹500</v>
      </c>
      <c r="T926" t="s">
        <v>11678</v>
      </c>
      <c r="U926" t="s">
        <v>11682</v>
      </c>
      <c r="V926" t="s">
        <v>11683</v>
      </c>
    </row>
    <row r="927" spans="1:22" x14ac:dyDescent="0.25">
      <c r="A927" t="s">
        <v>2841</v>
      </c>
      <c r="B927" t="s">
        <v>2842</v>
      </c>
      <c r="C927" t="s">
        <v>13084</v>
      </c>
      <c r="D927" t="s">
        <v>13085</v>
      </c>
      <c r="E927" t="s">
        <v>13086</v>
      </c>
      <c r="F927" t="s">
        <v>13087</v>
      </c>
      <c r="G927" t="str">
        <f t="shared" si="96"/>
        <v>Cables</v>
      </c>
      <c r="H927" s="17">
        <v>299</v>
      </c>
      <c r="I927" s="17">
        <v>699</v>
      </c>
      <c r="J927" s="8">
        <v>0.56999999999999995</v>
      </c>
      <c r="K927" s="8" t="str">
        <f t="shared" si="97"/>
        <v>Yes</v>
      </c>
      <c r="L927" s="9">
        <v>3.9</v>
      </c>
      <c r="M927" s="9">
        <v>4</v>
      </c>
      <c r="N927" s="9">
        <f t="shared" ref="N927:N934" si="102">AVERAGEIF(F927:F2276,F927,L927:L2276)</f>
        <v>4.1089552238805975</v>
      </c>
      <c r="O927" s="4">
        <v>1454</v>
      </c>
      <c r="P927" s="4">
        <f t="shared" si="98"/>
        <v>12.996062418828751</v>
      </c>
      <c r="Q927" s="18">
        <f t="shared" si="99"/>
        <v>434746</v>
      </c>
      <c r="R927" s="18">
        <f>Table2[[#This Row],[actual_price]]-Table2[[#This Row],[discounted_price]]</f>
        <v>400</v>
      </c>
      <c r="S927" s="15" t="str" cm="1">
        <f t="array" ref="S927">_xlfn.IFS(H927&lt;200,"&lt;₹200",H927&lt;=500,"₹200-₹500",H927&gt;500,"&gt;₹500")</f>
        <v>₹200-₹500</v>
      </c>
      <c r="T927" t="s">
        <v>2843</v>
      </c>
      <c r="U927" t="s">
        <v>2847</v>
      </c>
      <c r="V927" t="s">
        <v>2848</v>
      </c>
    </row>
    <row r="928" spans="1:22" x14ac:dyDescent="0.25">
      <c r="A928" t="s">
        <v>717</v>
      </c>
      <c r="B928" t="s">
        <v>718</v>
      </c>
      <c r="C928" t="s">
        <v>13084</v>
      </c>
      <c r="D928" t="s">
        <v>13085</v>
      </c>
      <c r="E928" t="s">
        <v>13086</v>
      </c>
      <c r="F928" t="s">
        <v>13087</v>
      </c>
      <c r="G928" t="str">
        <f t="shared" si="96"/>
        <v>Cables</v>
      </c>
      <c r="H928" s="17">
        <v>179</v>
      </c>
      <c r="I928" s="17">
        <v>399</v>
      </c>
      <c r="J928" s="8">
        <v>0.55000000000000004</v>
      </c>
      <c r="K928" s="8" t="str">
        <f t="shared" si="97"/>
        <v>Yes</v>
      </c>
      <c r="L928" s="9">
        <v>4</v>
      </c>
      <c r="M928" s="9">
        <v>4</v>
      </c>
      <c r="N928" s="9">
        <f t="shared" si="102"/>
        <v>4.1121212121212123</v>
      </c>
      <c r="O928" s="4">
        <v>1423</v>
      </c>
      <c r="P928" s="4">
        <f t="shared" si="98"/>
        <v>12.96761531964011</v>
      </c>
      <c r="Q928" s="18">
        <f t="shared" si="99"/>
        <v>254717</v>
      </c>
      <c r="R928" s="18">
        <f>Table2[[#This Row],[actual_price]]-Table2[[#This Row],[discounted_price]]</f>
        <v>220</v>
      </c>
      <c r="S928" s="15" t="str" cm="1">
        <f t="array" ref="S928">_xlfn.IFS(H928&lt;200,"&lt;₹200",H928&lt;=500,"₹200-₹500",H928&gt;500,"&gt;₹500")</f>
        <v>&lt;₹200</v>
      </c>
      <c r="T928" t="s">
        <v>719</v>
      </c>
      <c r="U928" t="s">
        <v>723</v>
      </c>
      <c r="V928" t="s">
        <v>13029</v>
      </c>
    </row>
    <row r="929" spans="1:22" x14ac:dyDescent="0.25">
      <c r="A929" t="s">
        <v>1774</v>
      </c>
      <c r="B929" t="s">
        <v>1775</v>
      </c>
      <c r="C929" t="s">
        <v>13075</v>
      </c>
      <c r="D929" t="s">
        <v>13091</v>
      </c>
      <c r="E929" t="s">
        <v>13092</v>
      </c>
      <c r="F929" t="s">
        <v>13095</v>
      </c>
      <c r="G929" t="str">
        <f t="shared" si="96"/>
        <v>RemoteControls</v>
      </c>
      <c r="H929" s="17">
        <v>239</v>
      </c>
      <c r="I929" s="17">
        <v>699</v>
      </c>
      <c r="J929" s="8">
        <v>0.66</v>
      </c>
      <c r="K929" s="8" t="str">
        <f t="shared" si="97"/>
        <v>Yes</v>
      </c>
      <c r="L929" s="9">
        <v>4.4000000000000004</v>
      </c>
      <c r="M929" s="9">
        <v>4</v>
      </c>
      <c r="N929" s="9">
        <f t="shared" si="102"/>
        <v>3.7914893617021281</v>
      </c>
      <c r="O929" s="4">
        <v>2640</v>
      </c>
      <c r="P929" s="4">
        <f t="shared" si="98"/>
        <v>12.973598491384552</v>
      </c>
      <c r="Q929" s="18">
        <f t="shared" si="99"/>
        <v>630960</v>
      </c>
      <c r="R929" s="18">
        <f>Table2[[#This Row],[actual_price]]-Table2[[#This Row],[discounted_price]]</f>
        <v>460</v>
      </c>
      <c r="S929" s="15" t="str" cm="1">
        <f t="array" ref="S929">_xlfn.IFS(H929&lt;200,"&lt;₹200",H929&lt;=500,"₹200-₹500",H929&gt;500,"&gt;₹500")</f>
        <v>₹200-₹500</v>
      </c>
      <c r="T929" t="s">
        <v>1776</v>
      </c>
      <c r="U929" t="s">
        <v>1780</v>
      </c>
      <c r="V929" t="s">
        <v>1781</v>
      </c>
    </row>
    <row r="930" spans="1:22" x14ac:dyDescent="0.25">
      <c r="A930" t="s">
        <v>11012</v>
      </c>
      <c r="B930" t="s">
        <v>11013</v>
      </c>
      <c r="C930" t="s">
        <v>13156</v>
      </c>
      <c r="D930" t="s">
        <v>13247</v>
      </c>
      <c r="E930" t="s">
        <v>13287</v>
      </c>
      <c r="F930" t="s">
        <v>13289</v>
      </c>
      <c r="G930" t="str">
        <f t="shared" si="96"/>
        <v>WaterCartridges</v>
      </c>
      <c r="H930" s="17">
        <v>600</v>
      </c>
      <c r="I930" s="17">
        <v>640</v>
      </c>
      <c r="J930" s="8">
        <v>0.06</v>
      </c>
      <c r="K930" s="8" t="str">
        <f t="shared" si="97"/>
        <v>No</v>
      </c>
      <c r="L930" s="9">
        <v>3.8</v>
      </c>
      <c r="M930" s="9">
        <v>4</v>
      </c>
      <c r="N930" s="9">
        <f t="shared" si="102"/>
        <v>3.8</v>
      </c>
      <c r="O930" s="4">
        <v>2593</v>
      </c>
      <c r="P930" s="4">
        <f t="shared" si="98"/>
        <v>12.973085892642633</v>
      </c>
      <c r="Q930" s="18">
        <f t="shared" si="99"/>
        <v>1555800</v>
      </c>
      <c r="R930" s="18">
        <f>Table2[[#This Row],[actual_price]]-Table2[[#This Row],[discounted_price]]</f>
        <v>40</v>
      </c>
      <c r="S930" s="15" t="str" cm="1">
        <f t="array" ref="S930">_xlfn.IFS(H930&lt;200,"&lt;₹200",H930&lt;=500,"₹200-₹500",H930&gt;500,"&gt;₹500")</f>
        <v>&gt;₹500</v>
      </c>
      <c r="T930" t="s">
        <v>11014</v>
      </c>
      <c r="U930" t="s">
        <v>11018</v>
      </c>
      <c r="V930" t="s">
        <v>11019</v>
      </c>
    </row>
    <row r="931" spans="1:22" x14ac:dyDescent="0.25">
      <c r="A931" t="s">
        <v>2139</v>
      </c>
      <c r="B931" t="s">
        <v>2140</v>
      </c>
      <c r="C931" t="s">
        <v>13084</v>
      </c>
      <c r="D931" t="s">
        <v>13085</v>
      </c>
      <c r="E931" t="s">
        <v>13086</v>
      </c>
      <c r="F931" t="s">
        <v>13087</v>
      </c>
      <c r="G931" t="str">
        <f t="shared" si="96"/>
        <v>Cables</v>
      </c>
      <c r="H931" s="17">
        <v>179</v>
      </c>
      <c r="I931" s="17">
        <v>399</v>
      </c>
      <c r="J931" s="8">
        <v>0.55000000000000004</v>
      </c>
      <c r="K931" s="8" t="str">
        <f t="shared" si="97"/>
        <v>Yes</v>
      </c>
      <c r="L931" s="9">
        <v>4</v>
      </c>
      <c r="M931" s="9">
        <v>4</v>
      </c>
      <c r="N931" s="9">
        <f t="shared" si="102"/>
        <v>4.1138461538461533</v>
      </c>
      <c r="O931" s="4">
        <v>1423</v>
      </c>
      <c r="P931" s="4">
        <f t="shared" si="98"/>
        <v>12.973054940600674</v>
      </c>
      <c r="Q931" s="18">
        <f t="shared" si="99"/>
        <v>254717</v>
      </c>
      <c r="R931" s="18">
        <f>Table2[[#This Row],[actual_price]]-Table2[[#This Row],[discounted_price]]</f>
        <v>220</v>
      </c>
      <c r="S931" s="15" t="str" cm="1">
        <f t="array" ref="S931">_xlfn.IFS(H931&lt;200,"&lt;₹200",H931&lt;=500,"₹200-₹500",H931&gt;500,"&gt;₹500")</f>
        <v>&lt;₹200</v>
      </c>
      <c r="T931" t="s">
        <v>719</v>
      </c>
      <c r="U931" t="s">
        <v>723</v>
      </c>
      <c r="V931" t="s">
        <v>13029</v>
      </c>
    </row>
    <row r="932" spans="1:22" x14ac:dyDescent="0.25">
      <c r="A932" t="s">
        <v>1535</v>
      </c>
      <c r="B932" t="s">
        <v>1536</v>
      </c>
      <c r="C932" t="s">
        <v>13084</v>
      </c>
      <c r="D932" t="s">
        <v>13085</v>
      </c>
      <c r="E932" t="s">
        <v>13086</v>
      </c>
      <c r="F932" t="s">
        <v>13087</v>
      </c>
      <c r="G932" t="str">
        <f t="shared" si="96"/>
        <v>Cables</v>
      </c>
      <c r="H932" s="17">
        <v>149</v>
      </c>
      <c r="I932" s="17">
        <v>399</v>
      </c>
      <c r="J932" s="8">
        <v>0.63</v>
      </c>
      <c r="K932" s="8" t="str">
        <f t="shared" si="97"/>
        <v>Yes</v>
      </c>
      <c r="L932" s="9">
        <v>4</v>
      </c>
      <c r="M932" s="9">
        <v>4</v>
      </c>
      <c r="N932" s="9">
        <f t="shared" si="102"/>
        <v>4.1156249999999996</v>
      </c>
      <c r="O932" s="4">
        <v>1423</v>
      </c>
      <c r="P932" s="4">
        <f t="shared" si="98"/>
        <v>12.978664549716258</v>
      </c>
      <c r="Q932" s="18">
        <f t="shared" si="99"/>
        <v>212027</v>
      </c>
      <c r="R932" s="18">
        <f>Table2[[#This Row],[actual_price]]-Table2[[#This Row],[discounted_price]]</f>
        <v>250</v>
      </c>
      <c r="S932" s="15" t="str" cm="1">
        <f t="array" ref="S932">_xlfn.IFS(H932&lt;200,"&lt;₹200",H932&lt;=500,"₹200-₹500",H932&gt;500,"&gt;₹500")</f>
        <v>&lt;₹200</v>
      </c>
      <c r="T932" t="s">
        <v>1537</v>
      </c>
      <c r="U932" t="s">
        <v>723</v>
      </c>
      <c r="V932" t="s">
        <v>13029</v>
      </c>
    </row>
    <row r="933" spans="1:22" x14ac:dyDescent="0.25">
      <c r="A933" t="s">
        <v>6772</v>
      </c>
      <c r="B933" t="s">
        <v>6773</v>
      </c>
      <c r="C933" t="s">
        <v>13084</v>
      </c>
      <c r="D933" t="s">
        <v>13085</v>
      </c>
      <c r="E933" t="s">
        <v>13141</v>
      </c>
      <c r="F933" t="s">
        <v>13171</v>
      </c>
      <c r="G933" t="str">
        <f t="shared" si="96"/>
        <v>Keyboard&amp;MiceAccessories</v>
      </c>
      <c r="H933" s="17">
        <v>499</v>
      </c>
      <c r="I933" s="17">
        <v>999</v>
      </c>
      <c r="J933" s="8">
        <v>0.5</v>
      </c>
      <c r="K933" s="8" t="str">
        <f t="shared" si="97"/>
        <v>Yes</v>
      </c>
      <c r="L933" s="9">
        <v>4.4000000000000004</v>
      </c>
      <c r="M933" s="9">
        <v>4</v>
      </c>
      <c r="N933" s="9">
        <f t="shared" si="102"/>
        <v>4.3000000000000007</v>
      </c>
      <c r="O933" s="4">
        <v>1030</v>
      </c>
      <c r="P933" s="4">
        <f t="shared" si="98"/>
        <v>12.957012260719123</v>
      </c>
      <c r="Q933" s="18">
        <f t="shared" si="99"/>
        <v>513970</v>
      </c>
      <c r="R933" s="18">
        <f>Table2[[#This Row],[actual_price]]-Table2[[#This Row],[discounted_price]]</f>
        <v>500</v>
      </c>
      <c r="S933" s="15" t="str" cm="1">
        <f t="array" ref="S933">_xlfn.IFS(H933&lt;200,"&lt;₹200",H933&lt;=500,"₹200-₹500",H933&gt;500,"&gt;₹500")</f>
        <v>₹200-₹500</v>
      </c>
      <c r="T933" t="s">
        <v>6774</v>
      </c>
      <c r="U933" t="s">
        <v>6778</v>
      </c>
      <c r="V933" t="s">
        <v>6779</v>
      </c>
    </row>
    <row r="934" spans="1:22" x14ac:dyDescent="0.25">
      <c r="A934" t="s">
        <v>3624</v>
      </c>
      <c r="B934" t="s">
        <v>3625</v>
      </c>
      <c r="C934" t="s">
        <v>13075</v>
      </c>
      <c r="D934" t="s">
        <v>13113</v>
      </c>
      <c r="E934" t="s">
        <v>13114</v>
      </c>
      <c r="F934" t="s">
        <v>13115</v>
      </c>
      <c r="G934" t="str">
        <f t="shared" si="96"/>
        <v>Chargers</v>
      </c>
      <c r="H934" s="17">
        <v>649</v>
      </c>
      <c r="I934" s="17">
        <v>999</v>
      </c>
      <c r="J934" s="8">
        <v>0.35</v>
      </c>
      <c r="K934" s="8" t="str">
        <f t="shared" si="97"/>
        <v>No</v>
      </c>
      <c r="L934" s="9">
        <v>4.2</v>
      </c>
      <c r="M934" s="9">
        <v>4</v>
      </c>
      <c r="N934" s="9">
        <f t="shared" si="102"/>
        <v>4.1333333333333337</v>
      </c>
      <c r="O934" s="4">
        <v>1315</v>
      </c>
      <c r="P934" s="4">
        <f t="shared" si="98"/>
        <v>12.892924342348806</v>
      </c>
      <c r="Q934" s="18">
        <f t="shared" si="99"/>
        <v>853435</v>
      </c>
      <c r="R934" s="18">
        <f>Table2[[#This Row],[actual_price]]-Table2[[#This Row],[discounted_price]]</f>
        <v>350</v>
      </c>
      <c r="S934" s="15" t="str" cm="1">
        <f t="array" ref="S934">_xlfn.IFS(H934&lt;200,"&lt;₹200",H934&lt;=500,"₹200-₹500",H934&gt;500,"&gt;₹500")</f>
        <v>&gt;₹500</v>
      </c>
      <c r="T934" t="s">
        <v>3626</v>
      </c>
      <c r="U934" t="s">
        <v>3630</v>
      </c>
      <c r="V934" t="s">
        <v>3631</v>
      </c>
    </row>
    <row r="935" spans="1:22" x14ac:dyDescent="0.25">
      <c r="A935" t="s">
        <v>12049</v>
      </c>
      <c r="B935" t="s">
        <v>12050</v>
      </c>
      <c r="C935" t="s">
        <v>13156</v>
      </c>
      <c r="D935" t="s">
        <v>13247</v>
      </c>
      <c r="E935" t="s">
        <v>13283</v>
      </c>
      <c r="F935" t="s">
        <v>13286</v>
      </c>
      <c r="G935" t="str">
        <f t="shared" si="96"/>
        <v>DripCoffeeMachines</v>
      </c>
      <c r="H935" s="17">
        <v>293</v>
      </c>
      <c r="I935" s="17">
        <v>499</v>
      </c>
      <c r="J935" s="8">
        <v>0.41</v>
      </c>
      <c r="K935" s="8" t="str">
        <f t="shared" si="97"/>
        <v>No</v>
      </c>
      <c r="L935" s="9">
        <v>4.0999999999999996</v>
      </c>
      <c r="M935" s="9">
        <v>4</v>
      </c>
      <c r="N935" s="9">
        <f>AVERAGEIF(F935:F2285,F935,L935:L2285)</f>
        <v>4.0749999999999993</v>
      </c>
      <c r="O935" s="4">
        <v>1456</v>
      </c>
      <c r="P935" s="4">
        <f t="shared" si="98"/>
        <v>12.891097673462708</v>
      </c>
      <c r="Q935" s="18">
        <f t="shared" si="99"/>
        <v>426608</v>
      </c>
      <c r="R935" s="18">
        <f>Table2[[#This Row],[actual_price]]-Table2[[#This Row],[discounted_price]]</f>
        <v>206</v>
      </c>
      <c r="S935" s="15" t="str" cm="1">
        <f t="array" ref="S935">_xlfn.IFS(H935&lt;200,"&lt;₹200",H935&lt;=500,"₹200-₹500",H935&gt;500,"&gt;₹500")</f>
        <v>₹200-₹500</v>
      </c>
      <c r="T935" t="s">
        <v>12051</v>
      </c>
      <c r="U935" t="s">
        <v>12055</v>
      </c>
      <c r="V935" t="s">
        <v>12056</v>
      </c>
    </row>
    <row r="936" spans="1:22" x14ac:dyDescent="0.25">
      <c r="A936" t="s">
        <v>6742</v>
      </c>
      <c r="B936" t="s">
        <v>6743</v>
      </c>
      <c r="C936" t="s">
        <v>13152</v>
      </c>
      <c r="D936" t="s">
        <v>13153</v>
      </c>
      <c r="E936" t="s">
        <v>13154</v>
      </c>
      <c r="F936" t="s">
        <v>13155</v>
      </c>
      <c r="G936" t="str">
        <f t="shared" si="96"/>
        <v>Stationery</v>
      </c>
      <c r="H936" s="17">
        <v>67</v>
      </c>
      <c r="I936" s="17">
        <v>75</v>
      </c>
      <c r="J936" s="8">
        <v>0.11</v>
      </c>
      <c r="K936" s="8" t="str">
        <f t="shared" si="97"/>
        <v>No</v>
      </c>
      <c r="L936" s="9">
        <v>4.0999999999999996</v>
      </c>
      <c r="M936" s="9">
        <v>4</v>
      </c>
      <c r="N936" s="9">
        <f t="shared" ref="N936:N941" si="103">AVERAGEIF(F936:F2285,F936,L936:L2285)</f>
        <v>4.1500000000000004</v>
      </c>
      <c r="O936" s="4">
        <v>1269</v>
      </c>
      <c r="P936" s="4">
        <f t="shared" si="98"/>
        <v>12.880785441967221</v>
      </c>
      <c r="Q936" s="18">
        <f t="shared" si="99"/>
        <v>85023</v>
      </c>
      <c r="R936" s="18">
        <f>Table2[[#This Row],[actual_price]]-Table2[[#This Row],[discounted_price]]</f>
        <v>8</v>
      </c>
      <c r="S936" s="15" t="str" cm="1">
        <f t="array" ref="S936">_xlfn.IFS(H936&lt;200,"&lt;₹200",H936&lt;=500,"₹200-₹500",H936&gt;500,"&gt;₹500")</f>
        <v>&lt;₹200</v>
      </c>
      <c r="T936" t="s">
        <v>6744</v>
      </c>
      <c r="U936" t="s">
        <v>6748</v>
      </c>
      <c r="V936" t="s">
        <v>6749</v>
      </c>
    </row>
    <row r="937" spans="1:22" x14ac:dyDescent="0.25">
      <c r="A937" t="s">
        <v>4620</v>
      </c>
      <c r="B937" t="s">
        <v>4621</v>
      </c>
      <c r="C937" t="s">
        <v>13075</v>
      </c>
      <c r="D937" t="s">
        <v>13113</v>
      </c>
      <c r="E937" t="s">
        <v>13117</v>
      </c>
      <c r="F937" t="s">
        <v>13118</v>
      </c>
      <c r="G937" t="str">
        <f t="shared" si="96"/>
        <v>Smartphones</v>
      </c>
      <c r="H937" s="17">
        <v>7915</v>
      </c>
      <c r="I937" s="17">
        <v>9999</v>
      </c>
      <c r="J937" s="8">
        <v>0.21</v>
      </c>
      <c r="K937" s="8" t="str">
        <f t="shared" si="97"/>
        <v>No</v>
      </c>
      <c r="L937" s="9">
        <v>4.3</v>
      </c>
      <c r="M937" s="9">
        <v>4</v>
      </c>
      <c r="N937" s="9">
        <f t="shared" si="103"/>
        <v>4.0999999999999996</v>
      </c>
      <c r="O937" s="4">
        <v>1376</v>
      </c>
      <c r="P937" s="4">
        <f t="shared" si="98"/>
        <v>12.869629155053385</v>
      </c>
      <c r="Q937" s="18">
        <f t="shared" si="99"/>
        <v>10891040</v>
      </c>
      <c r="R937" s="18">
        <f>Table2[[#This Row],[actual_price]]-Table2[[#This Row],[discounted_price]]</f>
        <v>2084</v>
      </c>
      <c r="S937" s="15" t="str" cm="1">
        <f t="array" ref="S937">_xlfn.IFS(H937&lt;200,"&lt;₹200",H937&lt;=500,"₹200-₹500",H937&gt;500,"&gt;₹500")</f>
        <v>&gt;₹500</v>
      </c>
      <c r="T937" t="s">
        <v>4622</v>
      </c>
      <c r="U937" t="s">
        <v>4626</v>
      </c>
      <c r="V937" t="s">
        <v>4627</v>
      </c>
    </row>
    <row r="938" spans="1:22" x14ac:dyDescent="0.25">
      <c r="A938" t="s">
        <v>10479</v>
      </c>
      <c r="B938" t="s">
        <v>10480</v>
      </c>
      <c r="C938" t="s">
        <v>13156</v>
      </c>
      <c r="D938" t="s">
        <v>13247</v>
      </c>
      <c r="E938" t="s">
        <v>13254</v>
      </c>
      <c r="F938" t="s">
        <v>13272</v>
      </c>
      <c r="G938" t="str">
        <f t="shared" si="96"/>
        <v>Vacuums&amp;FloorCare</v>
      </c>
      <c r="H938" s="17">
        <v>6999</v>
      </c>
      <c r="I938" s="17">
        <v>14999</v>
      </c>
      <c r="J938" s="8">
        <v>0.53</v>
      </c>
      <c r="K938" s="8" t="str">
        <f t="shared" si="97"/>
        <v>Yes</v>
      </c>
      <c r="L938" s="9">
        <v>4.0999999999999996</v>
      </c>
      <c r="M938" s="9">
        <v>4</v>
      </c>
      <c r="N938" s="9">
        <f t="shared" si="103"/>
        <v>3.9714285714285711</v>
      </c>
      <c r="O938" s="4">
        <v>1728</v>
      </c>
      <c r="P938" s="4">
        <f t="shared" si="98"/>
        <v>12.858671544716435</v>
      </c>
      <c r="Q938" s="18">
        <f t="shared" si="99"/>
        <v>12094272</v>
      </c>
      <c r="R938" s="18">
        <f>Table2[[#This Row],[actual_price]]-Table2[[#This Row],[discounted_price]]</f>
        <v>8000</v>
      </c>
      <c r="S938" s="15" t="str" cm="1">
        <f t="array" ref="S938">_xlfn.IFS(H938&lt;200,"&lt;₹200",H938&lt;=500,"₹200-₹500",H938&gt;500,"&gt;₹500")</f>
        <v>&gt;₹500</v>
      </c>
      <c r="T938" t="s">
        <v>10481</v>
      </c>
      <c r="U938" t="s">
        <v>10485</v>
      </c>
      <c r="V938" t="s">
        <v>10486</v>
      </c>
    </row>
    <row r="939" spans="1:22" x14ac:dyDescent="0.25">
      <c r="A939" t="s">
        <v>586</v>
      </c>
      <c r="B939" t="s">
        <v>587</v>
      </c>
      <c r="C939" t="s">
        <v>13084</v>
      </c>
      <c r="D939" t="s">
        <v>13085</v>
      </c>
      <c r="E939" t="s">
        <v>13086</v>
      </c>
      <c r="F939" t="s">
        <v>13087</v>
      </c>
      <c r="G939" t="str">
        <f t="shared" si="96"/>
        <v>Cables</v>
      </c>
      <c r="H939" s="17">
        <v>139</v>
      </c>
      <c r="I939" s="17">
        <v>999</v>
      </c>
      <c r="J939" s="8">
        <v>0.86</v>
      </c>
      <c r="K939" s="8" t="str">
        <f t="shared" si="97"/>
        <v>Yes</v>
      </c>
      <c r="L939" s="9">
        <v>4</v>
      </c>
      <c r="M939" s="9">
        <v>4</v>
      </c>
      <c r="N939" s="9">
        <f t="shared" si="103"/>
        <v>4.117460317460317</v>
      </c>
      <c r="O939" s="4">
        <v>1313</v>
      </c>
      <c r="P939" s="4">
        <f t="shared" si="98"/>
        <v>12.840692662524503</v>
      </c>
      <c r="Q939" s="18">
        <f t="shared" si="99"/>
        <v>182507</v>
      </c>
      <c r="R939" s="18">
        <f>Table2[[#This Row],[actual_price]]-Table2[[#This Row],[discounted_price]]</f>
        <v>860</v>
      </c>
      <c r="S939" s="15" t="str" cm="1">
        <f t="array" ref="S939">_xlfn.IFS(H939&lt;200,"&lt;₹200",H939&lt;=500,"₹200-₹500",H939&gt;500,"&gt;₹500")</f>
        <v>&lt;₹200</v>
      </c>
      <c r="T939" t="s">
        <v>588</v>
      </c>
      <c r="U939" t="s">
        <v>592</v>
      </c>
      <c r="V939" t="s">
        <v>593</v>
      </c>
    </row>
    <row r="940" spans="1:22" x14ac:dyDescent="0.25">
      <c r="A940" t="s">
        <v>1071</v>
      </c>
      <c r="B940" t="s">
        <v>1072</v>
      </c>
      <c r="C940" t="s">
        <v>13084</v>
      </c>
      <c r="D940" t="s">
        <v>13085</v>
      </c>
      <c r="E940" t="s">
        <v>13086</v>
      </c>
      <c r="F940" t="s">
        <v>13087</v>
      </c>
      <c r="G940" t="str">
        <f t="shared" si="96"/>
        <v>Cables</v>
      </c>
      <c r="H940" s="17">
        <v>149</v>
      </c>
      <c r="I940" s="17">
        <v>999</v>
      </c>
      <c r="J940" s="8">
        <v>0.85</v>
      </c>
      <c r="K940" s="8" t="str">
        <f t="shared" si="97"/>
        <v>Yes</v>
      </c>
      <c r="L940" s="9">
        <v>4</v>
      </c>
      <c r="M940" s="9">
        <v>4</v>
      </c>
      <c r="N940" s="9">
        <f t="shared" si="103"/>
        <v>4.1193548387096772</v>
      </c>
      <c r="O940" s="4">
        <v>1313</v>
      </c>
      <c r="P940" s="4">
        <f t="shared" si="98"/>
        <v>12.846600907712077</v>
      </c>
      <c r="Q940" s="18">
        <f t="shared" si="99"/>
        <v>195637</v>
      </c>
      <c r="R940" s="18">
        <f>Table2[[#This Row],[actual_price]]-Table2[[#This Row],[discounted_price]]</f>
        <v>850</v>
      </c>
      <c r="S940" s="15" t="str" cm="1">
        <f t="array" ref="S940">_xlfn.IFS(H940&lt;200,"&lt;₹200",H940&lt;=500,"₹200-₹500",H940&gt;500,"&gt;₹500")</f>
        <v>&lt;₹200</v>
      </c>
      <c r="T940" t="s">
        <v>1073</v>
      </c>
      <c r="U940" t="s">
        <v>592</v>
      </c>
      <c r="V940" t="s">
        <v>593</v>
      </c>
    </row>
    <row r="941" spans="1:22" x14ac:dyDescent="0.25">
      <c r="A941" t="s">
        <v>1222</v>
      </c>
      <c r="B941" t="s">
        <v>1223</v>
      </c>
      <c r="C941" t="s">
        <v>13075</v>
      </c>
      <c r="D941" t="s">
        <v>13091</v>
      </c>
      <c r="E941" t="s">
        <v>13093</v>
      </c>
      <c r="F941" t="s">
        <v>13094</v>
      </c>
      <c r="G941" t="str">
        <f t="shared" si="96"/>
        <v>SmartTelevisions</v>
      </c>
      <c r="H941" s="17">
        <v>30990</v>
      </c>
      <c r="I941" s="17">
        <v>49990</v>
      </c>
      <c r="J941" s="8">
        <v>0.38</v>
      </c>
      <c r="K941" s="8" t="str">
        <f t="shared" si="97"/>
        <v>No</v>
      </c>
      <c r="L941" s="9">
        <v>4.3</v>
      </c>
      <c r="M941" s="9">
        <v>4</v>
      </c>
      <c r="N941" s="9">
        <f t="shared" si="103"/>
        <v>4.0857142857142863</v>
      </c>
      <c r="O941" s="4">
        <v>1376</v>
      </c>
      <c r="P941" s="4">
        <f t="shared" si="98"/>
        <v>12.824787241621147</v>
      </c>
      <c r="Q941" s="18">
        <f t="shared" si="99"/>
        <v>42642240</v>
      </c>
      <c r="R941" s="18">
        <f>Table2[[#This Row],[actual_price]]-Table2[[#This Row],[discounted_price]]</f>
        <v>19000</v>
      </c>
      <c r="S941" s="15" t="str" cm="1">
        <f t="array" ref="S941">_xlfn.IFS(H941&lt;200,"&lt;₹200",H941&lt;=500,"₹200-₹500",H941&gt;500,"&gt;₹500")</f>
        <v>&gt;₹500</v>
      </c>
      <c r="T941" t="s">
        <v>1224</v>
      </c>
      <c r="U941" t="s">
        <v>1228</v>
      </c>
      <c r="V941" t="s">
        <v>1229</v>
      </c>
    </row>
    <row r="942" spans="1:22" x14ac:dyDescent="0.25">
      <c r="A942" t="s">
        <v>12402</v>
      </c>
      <c r="B942" t="s">
        <v>12403</v>
      </c>
      <c r="C942" t="s">
        <v>13156</v>
      </c>
      <c r="D942" t="s">
        <v>13247</v>
      </c>
      <c r="E942" t="s">
        <v>13248</v>
      </c>
      <c r="F942" t="s">
        <v>13249</v>
      </c>
      <c r="G942" t="str">
        <f t="shared" si="96"/>
        <v>Kettles&amp;HotWaterDispensers</v>
      </c>
      <c r="H942" s="17">
        <v>1456</v>
      </c>
      <c r="I942" s="17">
        <v>3190</v>
      </c>
      <c r="J942" s="8">
        <v>0.54</v>
      </c>
      <c r="K942" s="8" t="str">
        <f t="shared" si="97"/>
        <v>Yes</v>
      </c>
      <c r="L942" s="9">
        <v>4.0999999999999996</v>
      </c>
      <c r="M942" s="9">
        <v>4</v>
      </c>
      <c r="N942" s="9">
        <f>AVERAGEIF(F942:F2292,F942,L942:L2292)</f>
        <v>3.9461538461538455</v>
      </c>
      <c r="O942" s="4">
        <v>1776</v>
      </c>
      <c r="P942" s="4">
        <f t="shared" si="98"/>
        <v>12.823766542031688</v>
      </c>
      <c r="Q942" s="18">
        <f t="shared" si="99"/>
        <v>2585856</v>
      </c>
      <c r="R942" s="18">
        <f>Table2[[#This Row],[actual_price]]-Table2[[#This Row],[discounted_price]]</f>
        <v>1734</v>
      </c>
      <c r="S942" s="15" t="str" cm="1">
        <f t="array" ref="S942">_xlfn.IFS(H942&lt;200,"&lt;₹200",H942&lt;=500,"₹200-₹500",H942&gt;500,"&gt;₹500")</f>
        <v>&gt;₹500</v>
      </c>
      <c r="T942" t="s">
        <v>12404</v>
      </c>
      <c r="U942" t="s">
        <v>12408</v>
      </c>
      <c r="V942" t="s">
        <v>12409</v>
      </c>
    </row>
    <row r="943" spans="1:22" x14ac:dyDescent="0.25">
      <c r="A943" t="s">
        <v>9873</v>
      </c>
      <c r="B943" t="s">
        <v>9874</v>
      </c>
      <c r="C943" t="s">
        <v>13156</v>
      </c>
      <c r="D943" t="s">
        <v>13247</v>
      </c>
      <c r="E943" t="s">
        <v>13254</v>
      </c>
      <c r="F943" t="s">
        <v>13255</v>
      </c>
      <c r="G943" t="str">
        <f t="shared" si="96"/>
        <v>Irons,Steamers&amp;Accessories</v>
      </c>
      <c r="H943" s="17">
        <v>245</v>
      </c>
      <c r="I943" s="17">
        <v>299</v>
      </c>
      <c r="J943" s="8">
        <v>0.18</v>
      </c>
      <c r="K943" s="8" t="str">
        <f t="shared" si="97"/>
        <v>No</v>
      </c>
      <c r="L943" s="9">
        <v>4.0999999999999996</v>
      </c>
      <c r="M943" s="9">
        <v>4</v>
      </c>
      <c r="N943" s="9">
        <f t="shared" ref="N943:N950" si="104">AVERAGEIF(F943:F2292,F943,L943:L2292)</f>
        <v>3.9769230769230761</v>
      </c>
      <c r="O943" s="4">
        <v>1660</v>
      </c>
      <c r="P943" s="4">
        <f t="shared" si="98"/>
        <v>12.807162307518237</v>
      </c>
      <c r="Q943" s="18">
        <f t="shared" si="99"/>
        <v>406700</v>
      </c>
      <c r="R943" s="18">
        <f>Table2[[#This Row],[actual_price]]-Table2[[#This Row],[discounted_price]]</f>
        <v>54</v>
      </c>
      <c r="S943" s="15" t="str" cm="1">
        <f t="array" ref="S943">_xlfn.IFS(H943&lt;200,"&lt;₹200",H943&lt;=500,"₹200-₹500",H943&gt;500,"&gt;₹500")</f>
        <v>₹200-₹500</v>
      </c>
      <c r="T943" t="s">
        <v>9875</v>
      </c>
      <c r="U943" t="s">
        <v>9879</v>
      </c>
      <c r="V943" t="s">
        <v>9880</v>
      </c>
    </row>
    <row r="944" spans="1:22" x14ac:dyDescent="0.25">
      <c r="A944" t="s">
        <v>2487</v>
      </c>
      <c r="B944" t="s">
        <v>2488</v>
      </c>
      <c r="C944" t="s">
        <v>13075</v>
      </c>
      <c r="D944" t="s">
        <v>13091</v>
      </c>
      <c r="E944" t="s">
        <v>13093</v>
      </c>
      <c r="F944" t="s">
        <v>13094</v>
      </c>
      <c r="G944" t="str">
        <f t="shared" si="96"/>
        <v>SmartTelevisions</v>
      </c>
      <c r="H944" s="17">
        <v>47990</v>
      </c>
      <c r="I944" s="17">
        <v>79990</v>
      </c>
      <c r="J944" s="8">
        <v>0.4</v>
      </c>
      <c r="K944" s="8" t="str">
        <f t="shared" si="97"/>
        <v>No</v>
      </c>
      <c r="L944" s="9">
        <v>4.3</v>
      </c>
      <c r="M944" s="9">
        <v>4</v>
      </c>
      <c r="N944" s="9">
        <f t="shared" si="104"/>
        <v>4.0692307692307699</v>
      </c>
      <c r="O944" s="4">
        <v>1376</v>
      </c>
      <c r="P944" s="4">
        <f t="shared" si="98"/>
        <v>12.773046572276252</v>
      </c>
      <c r="Q944" s="18">
        <f t="shared" si="99"/>
        <v>66034240</v>
      </c>
      <c r="R944" s="18">
        <f>Table2[[#This Row],[actual_price]]-Table2[[#This Row],[discounted_price]]</f>
        <v>32000</v>
      </c>
      <c r="S944" s="15" t="str" cm="1">
        <f t="array" ref="S944">_xlfn.IFS(H944&lt;200,"&lt;₹200",H944&lt;=500,"₹200-₹500",H944&gt;500,"&gt;₹500")</f>
        <v>&gt;₹500</v>
      </c>
      <c r="T944" t="s">
        <v>1224</v>
      </c>
      <c r="U944" t="s">
        <v>1228</v>
      </c>
      <c r="V944" t="s">
        <v>1229</v>
      </c>
    </row>
    <row r="945" spans="1:22" x14ac:dyDescent="0.25">
      <c r="A945" t="s">
        <v>9201</v>
      </c>
      <c r="B945" t="s">
        <v>9202</v>
      </c>
      <c r="C945" t="s">
        <v>13156</v>
      </c>
      <c r="D945" t="s">
        <v>13247</v>
      </c>
      <c r="E945" t="s">
        <v>13248</v>
      </c>
      <c r="F945" t="s">
        <v>13249</v>
      </c>
      <c r="G945" t="str">
        <f t="shared" si="96"/>
        <v>Kettles&amp;HotWaterDispensers</v>
      </c>
      <c r="H945" s="17">
        <v>1199</v>
      </c>
      <c r="I945" s="17">
        <v>1900</v>
      </c>
      <c r="J945" s="8">
        <v>0.37</v>
      </c>
      <c r="K945" s="8" t="str">
        <f t="shared" si="97"/>
        <v>No</v>
      </c>
      <c r="L945" s="9">
        <v>4</v>
      </c>
      <c r="M945" s="9">
        <v>4</v>
      </c>
      <c r="N945" s="9">
        <f t="shared" si="104"/>
        <v>3.9333333333333322</v>
      </c>
      <c r="O945" s="4">
        <v>1765</v>
      </c>
      <c r="P945" s="4">
        <f t="shared" si="98"/>
        <v>12.771496750350092</v>
      </c>
      <c r="Q945" s="18">
        <f t="shared" si="99"/>
        <v>2116235</v>
      </c>
      <c r="R945" s="18">
        <f>Table2[[#This Row],[actual_price]]-Table2[[#This Row],[discounted_price]]</f>
        <v>701</v>
      </c>
      <c r="S945" s="15" t="str" cm="1">
        <f t="array" ref="S945">_xlfn.IFS(H945&lt;200,"&lt;₹200",H945&lt;=500,"₹200-₹500",H945&gt;500,"&gt;₹500")</f>
        <v>&gt;₹500</v>
      </c>
      <c r="T945" t="s">
        <v>9203</v>
      </c>
      <c r="U945" t="s">
        <v>9207</v>
      </c>
      <c r="V945" t="s">
        <v>9208</v>
      </c>
    </row>
    <row r="946" spans="1:22" x14ac:dyDescent="0.25">
      <c r="A946" t="s">
        <v>7853</v>
      </c>
      <c r="B946" t="s">
        <v>7854</v>
      </c>
      <c r="C946" t="s">
        <v>13075</v>
      </c>
      <c r="D946" t="s">
        <v>13122</v>
      </c>
      <c r="E946" t="s">
        <v>13123</v>
      </c>
      <c r="F946" t="s">
        <v>13124</v>
      </c>
      <c r="G946" t="str">
        <f t="shared" si="96"/>
        <v>In-Ear</v>
      </c>
      <c r="H946" s="17">
        <v>889</v>
      </c>
      <c r="I946" s="17">
        <v>1999</v>
      </c>
      <c r="J946" s="8">
        <v>0.56000000000000005</v>
      </c>
      <c r="K946" s="8" t="str">
        <f t="shared" si="97"/>
        <v>Yes</v>
      </c>
      <c r="L946" s="9">
        <v>4.2</v>
      </c>
      <c r="M946" s="9">
        <v>4</v>
      </c>
      <c r="N946" s="9">
        <f t="shared" si="104"/>
        <v>3.8</v>
      </c>
      <c r="O946" s="4">
        <v>2284</v>
      </c>
      <c r="P946" s="4">
        <f t="shared" si="98"/>
        <v>12.763767576742302</v>
      </c>
      <c r="Q946" s="18">
        <f t="shared" si="99"/>
        <v>2030476</v>
      </c>
      <c r="R946" s="18">
        <f>Table2[[#This Row],[actual_price]]-Table2[[#This Row],[discounted_price]]</f>
        <v>1110</v>
      </c>
      <c r="S946" s="15" t="str" cm="1">
        <f t="array" ref="S946">_xlfn.IFS(H946&lt;200,"&lt;₹200",H946&lt;=500,"₹200-₹500",H946&gt;500,"&gt;₹500")</f>
        <v>&gt;₹500</v>
      </c>
      <c r="T946" t="s">
        <v>7855</v>
      </c>
      <c r="U946" t="s">
        <v>7859</v>
      </c>
      <c r="V946" t="s">
        <v>7860</v>
      </c>
    </row>
    <row r="947" spans="1:22" x14ac:dyDescent="0.25">
      <c r="A947" t="s">
        <v>10569</v>
      </c>
      <c r="B947" t="s">
        <v>10570</v>
      </c>
      <c r="C947" t="s">
        <v>13156</v>
      </c>
      <c r="D947" t="s">
        <v>13247</v>
      </c>
      <c r="E947" t="s">
        <v>13248</v>
      </c>
      <c r="F947" t="s">
        <v>13305</v>
      </c>
      <c r="G947" t="str">
        <f t="shared" si="96"/>
        <v>Juicers</v>
      </c>
      <c r="H947" s="17">
        <v>6499</v>
      </c>
      <c r="I947" s="17">
        <v>8995</v>
      </c>
      <c r="J947" s="8">
        <v>0.28000000000000003</v>
      </c>
      <c r="K947" s="8" t="str">
        <f t="shared" si="97"/>
        <v>No</v>
      </c>
      <c r="L947" s="9">
        <v>4.3</v>
      </c>
      <c r="M947" s="9">
        <v>4</v>
      </c>
      <c r="N947" s="9">
        <f t="shared" si="104"/>
        <v>3.7</v>
      </c>
      <c r="O947" s="4">
        <v>2810</v>
      </c>
      <c r="P947" s="4">
        <f t="shared" si="98"/>
        <v>12.760785128747532</v>
      </c>
      <c r="Q947" s="18">
        <f t="shared" si="99"/>
        <v>18262190</v>
      </c>
      <c r="R947" s="18">
        <f>Table2[[#This Row],[actual_price]]-Table2[[#This Row],[discounted_price]]</f>
        <v>2496</v>
      </c>
      <c r="S947" s="15" t="str" cm="1">
        <f t="array" ref="S947">_xlfn.IFS(H947&lt;200,"&lt;₹200",H947&lt;=500,"₹200-₹500",H947&gt;500,"&gt;₹500")</f>
        <v>&gt;₹500</v>
      </c>
      <c r="T947" t="s">
        <v>10572</v>
      </c>
      <c r="U947" t="s">
        <v>10576</v>
      </c>
      <c r="V947" t="s">
        <v>10577</v>
      </c>
    </row>
    <row r="948" spans="1:22" x14ac:dyDescent="0.25">
      <c r="A948" t="s">
        <v>6081</v>
      </c>
      <c r="B948" t="s">
        <v>6082</v>
      </c>
      <c r="C948" t="s">
        <v>13084</v>
      </c>
      <c r="D948" t="s">
        <v>13085</v>
      </c>
      <c r="E948" t="s">
        <v>13102</v>
      </c>
      <c r="F948" t="s">
        <v>13184</v>
      </c>
      <c r="G948" t="str">
        <f t="shared" si="96"/>
        <v>USBtoUSBAdapters</v>
      </c>
      <c r="H948" s="17">
        <v>149</v>
      </c>
      <c r="I948" s="17">
        <v>399</v>
      </c>
      <c r="J948" s="8">
        <v>0.63</v>
      </c>
      <c r="K948" s="8" t="str">
        <f t="shared" si="97"/>
        <v>Yes</v>
      </c>
      <c r="L948" s="9">
        <v>4</v>
      </c>
      <c r="M948" s="9">
        <v>4</v>
      </c>
      <c r="N948" s="9">
        <f t="shared" si="104"/>
        <v>4</v>
      </c>
      <c r="O948" s="4">
        <v>1540</v>
      </c>
      <c r="P948" s="4">
        <f t="shared" si="98"/>
        <v>12.751210554873678</v>
      </c>
      <c r="Q948" s="18">
        <f t="shared" si="99"/>
        <v>229460</v>
      </c>
      <c r="R948" s="18">
        <f>Table2[[#This Row],[actual_price]]-Table2[[#This Row],[discounted_price]]</f>
        <v>250</v>
      </c>
      <c r="S948" s="15" t="str" cm="1">
        <f t="array" ref="S948">_xlfn.IFS(H948&lt;200,"&lt;₹200",H948&lt;=500,"₹200-₹500",H948&gt;500,"&gt;₹500")</f>
        <v>&lt;₹200</v>
      </c>
      <c r="T948" t="s">
        <v>6083</v>
      </c>
      <c r="U948" t="s">
        <v>6087</v>
      </c>
      <c r="V948" t="s">
        <v>6088</v>
      </c>
    </row>
    <row r="949" spans="1:22" x14ac:dyDescent="0.25">
      <c r="A949" t="s">
        <v>1918</v>
      </c>
      <c r="B949" t="s">
        <v>1919</v>
      </c>
      <c r="C949" t="s">
        <v>13075</v>
      </c>
      <c r="D949" t="s">
        <v>13091</v>
      </c>
      <c r="E949" t="s">
        <v>13092</v>
      </c>
      <c r="F949" t="s">
        <v>13087</v>
      </c>
      <c r="G949" t="str">
        <f t="shared" si="96"/>
        <v>Cables</v>
      </c>
      <c r="H949" s="17">
        <v>173</v>
      </c>
      <c r="I949" s="17">
        <v>999</v>
      </c>
      <c r="J949" s="8">
        <v>0.83</v>
      </c>
      <c r="K949" s="8" t="str">
        <f t="shared" si="97"/>
        <v>Yes</v>
      </c>
      <c r="L949" s="9">
        <v>4.3</v>
      </c>
      <c r="M949" s="9">
        <v>4</v>
      </c>
      <c r="N949" s="9">
        <f t="shared" si="104"/>
        <v>4.1213114754098363</v>
      </c>
      <c r="O949" s="4">
        <v>1237</v>
      </c>
      <c r="P949" s="4">
        <f t="shared" si="98"/>
        <v>12.746065083173486</v>
      </c>
      <c r="Q949" s="18">
        <f t="shared" si="99"/>
        <v>214001</v>
      </c>
      <c r="R949" s="18">
        <f>Table2[[#This Row],[actual_price]]-Table2[[#This Row],[discounted_price]]</f>
        <v>826</v>
      </c>
      <c r="S949" s="15" t="str" cm="1">
        <f t="array" ref="S949">_xlfn.IFS(H949&lt;200,"&lt;₹200",H949&lt;=500,"₹200-₹500",H949&gt;500,"&gt;₹500")</f>
        <v>&lt;₹200</v>
      </c>
      <c r="T949" t="s">
        <v>1920</v>
      </c>
      <c r="U949" t="s">
        <v>1924</v>
      </c>
      <c r="V949" t="s">
        <v>1925</v>
      </c>
    </row>
    <row r="950" spans="1:22" x14ac:dyDescent="0.25">
      <c r="A950" t="s">
        <v>867</v>
      </c>
      <c r="B950" t="s">
        <v>868</v>
      </c>
      <c r="C950" t="s">
        <v>13084</v>
      </c>
      <c r="D950" t="s">
        <v>13088</v>
      </c>
      <c r="E950" t="s">
        <v>13089</v>
      </c>
      <c r="F950" t="s">
        <v>13090</v>
      </c>
      <c r="G950" t="str">
        <f t="shared" si="96"/>
        <v>WirelessUSBAdapters</v>
      </c>
      <c r="H950" s="17">
        <v>290</v>
      </c>
      <c r="I950" s="17">
        <v>349</v>
      </c>
      <c r="J950" s="8">
        <v>0.17</v>
      </c>
      <c r="K950" s="8" t="str">
        <f t="shared" si="97"/>
        <v>No</v>
      </c>
      <c r="L950" s="9">
        <v>3.7</v>
      </c>
      <c r="M950" s="9">
        <v>4</v>
      </c>
      <c r="N950" s="9">
        <f t="shared" si="104"/>
        <v>3.8666666666666671</v>
      </c>
      <c r="O950" s="4">
        <v>1977</v>
      </c>
      <c r="P950" s="4">
        <f t="shared" si="98"/>
        <v>12.745408310743155</v>
      </c>
      <c r="Q950" s="18">
        <f t="shared" si="99"/>
        <v>573330</v>
      </c>
      <c r="R950" s="18">
        <f>Table2[[#This Row],[actual_price]]-Table2[[#This Row],[discounted_price]]</f>
        <v>59</v>
      </c>
      <c r="S950" s="15" t="str" cm="1">
        <f t="array" ref="S950">_xlfn.IFS(H950&lt;200,"&lt;₹200",H950&lt;=500,"₹200-₹500",H950&gt;500,"&gt;₹500")</f>
        <v>₹200-₹500</v>
      </c>
      <c r="T950" t="s">
        <v>869</v>
      </c>
      <c r="U950" t="s">
        <v>873</v>
      </c>
      <c r="V950" t="s">
        <v>874</v>
      </c>
    </row>
    <row r="951" spans="1:22" x14ac:dyDescent="0.25">
      <c r="A951" t="s">
        <v>12191</v>
      </c>
      <c r="B951" t="s">
        <v>12192</v>
      </c>
      <c r="C951" t="s">
        <v>13156</v>
      </c>
      <c r="D951" t="s">
        <v>13247</v>
      </c>
      <c r="E951" t="s">
        <v>13248</v>
      </c>
      <c r="F951" t="s">
        <v>13262</v>
      </c>
      <c r="G951" t="str">
        <f t="shared" si="96"/>
        <v>MixerGrinders</v>
      </c>
      <c r="H951" s="17">
        <v>1799</v>
      </c>
      <c r="I951" s="17">
        <v>3299</v>
      </c>
      <c r="J951" s="8">
        <v>0.45</v>
      </c>
      <c r="K951" s="8" t="str">
        <f t="shared" si="97"/>
        <v>No</v>
      </c>
      <c r="L951" s="9">
        <v>3.8</v>
      </c>
      <c r="M951" s="9">
        <v>4</v>
      </c>
      <c r="N951" s="9">
        <f>AVERAGEIF(F951:F2301,F951,L951:L2301)</f>
        <v>3.9000000000000004</v>
      </c>
      <c r="O951" s="4">
        <v>1846</v>
      </c>
      <c r="P951" s="4">
        <f t="shared" si="98"/>
        <v>12.739220892216943</v>
      </c>
      <c r="Q951" s="18">
        <f t="shared" si="99"/>
        <v>3320954</v>
      </c>
      <c r="R951" s="18">
        <f>Table2[[#This Row],[actual_price]]-Table2[[#This Row],[discounted_price]]</f>
        <v>1500</v>
      </c>
      <c r="S951" s="15" t="str" cm="1">
        <f t="array" ref="S951">_xlfn.IFS(H951&lt;200,"&lt;₹200",H951&lt;=500,"₹200-₹500",H951&gt;500,"&gt;₹500")</f>
        <v>&gt;₹500</v>
      </c>
      <c r="T951" t="s">
        <v>12193</v>
      </c>
      <c r="U951" t="s">
        <v>12197</v>
      </c>
      <c r="V951" t="s">
        <v>12198</v>
      </c>
    </row>
    <row r="952" spans="1:22" x14ac:dyDescent="0.25">
      <c r="A952" t="s">
        <v>6980</v>
      </c>
      <c r="B952" t="s">
        <v>6981</v>
      </c>
      <c r="C952" t="s">
        <v>13075</v>
      </c>
      <c r="D952" t="s">
        <v>13122</v>
      </c>
      <c r="E952" t="s">
        <v>13123</v>
      </c>
      <c r="F952" t="s">
        <v>13124</v>
      </c>
      <c r="G952" t="str">
        <f t="shared" si="96"/>
        <v>In-Ear</v>
      </c>
      <c r="H952" s="17">
        <v>199</v>
      </c>
      <c r="I952" s="17">
        <v>499</v>
      </c>
      <c r="J952" s="8">
        <v>0.6</v>
      </c>
      <c r="K952" s="8" t="str">
        <f t="shared" si="97"/>
        <v>Yes</v>
      </c>
      <c r="L952" s="9">
        <v>3.6</v>
      </c>
      <c r="M952" s="9">
        <v>4</v>
      </c>
      <c r="N952" s="9">
        <f t="shared" ref="N952:N973" si="105">AVERAGEIF(F952:F2301,F952,L952:L2301)</f>
        <v>3.7428571428571424</v>
      </c>
      <c r="O952" s="4">
        <v>2492</v>
      </c>
      <c r="P952" s="4">
        <f t="shared" si="98"/>
        <v>12.713446242399836</v>
      </c>
      <c r="Q952" s="18">
        <f t="shared" si="99"/>
        <v>495908</v>
      </c>
      <c r="R952" s="18">
        <f>Table2[[#This Row],[actual_price]]-Table2[[#This Row],[discounted_price]]</f>
        <v>300</v>
      </c>
      <c r="S952" s="15" t="str" cm="1">
        <f t="array" ref="S952">_xlfn.IFS(H952&lt;200,"&lt;₹200",H952&lt;=500,"₹200-₹500",H952&gt;500,"&gt;₹500")</f>
        <v>&lt;₹200</v>
      </c>
      <c r="T952" t="s">
        <v>6982</v>
      </c>
      <c r="U952" t="s">
        <v>6986</v>
      </c>
      <c r="V952" t="s">
        <v>6987</v>
      </c>
    </row>
    <row r="953" spans="1:22" x14ac:dyDescent="0.25">
      <c r="A953" t="s">
        <v>9863</v>
      </c>
      <c r="B953" t="s">
        <v>9864</v>
      </c>
      <c r="C953" t="s">
        <v>13156</v>
      </c>
      <c r="D953" t="s">
        <v>13247</v>
      </c>
      <c r="E953" t="s">
        <v>13254</v>
      </c>
      <c r="F953" t="s">
        <v>13255</v>
      </c>
      <c r="G953" t="str">
        <f t="shared" si="96"/>
        <v>Irons,Steamers&amp;Accessories</v>
      </c>
      <c r="H953" s="17">
        <v>479</v>
      </c>
      <c r="I953" s="17">
        <v>1000</v>
      </c>
      <c r="J953" s="8">
        <v>0.52</v>
      </c>
      <c r="K953" s="8" t="str">
        <f t="shared" si="97"/>
        <v>Yes</v>
      </c>
      <c r="L953" s="9">
        <v>4.2</v>
      </c>
      <c r="M953" s="9">
        <v>4</v>
      </c>
      <c r="N953" s="9">
        <f t="shared" si="105"/>
        <v>3.9719999999999995</v>
      </c>
      <c r="O953" s="4">
        <v>1559</v>
      </c>
      <c r="P953" s="4">
        <f t="shared" si="98"/>
        <v>12.683090904663921</v>
      </c>
      <c r="Q953" s="18">
        <f t="shared" si="99"/>
        <v>746761</v>
      </c>
      <c r="R953" s="18">
        <f>Table2[[#This Row],[actual_price]]-Table2[[#This Row],[discounted_price]]</f>
        <v>521</v>
      </c>
      <c r="S953" s="15" t="str" cm="1">
        <f t="array" ref="S953">_xlfn.IFS(H953&lt;200,"&lt;₹200",H953&lt;=500,"₹200-₹500",H953&gt;500,"&gt;₹500")</f>
        <v>₹200-₹500</v>
      </c>
      <c r="T953" t="s">
        <v>9865</v>
      </c>
      <c r="U953" t="s">
        <v>9869</v>
      </c>
      <c r="V953" t="s">
        <v>9870</v>
      </c>
    </row>
    <row r="954" spans="1:22" x14ac:dyDescent="0.25">
      <c r="A954" t="s">
        <v>10377</v>
      </c>
      <c r="B954" t="s">
        <v>10378</v>
      </c>
      <c r="C954" t="s">
        <v>13156</v>
      </c>
      <c r="D954" t="s">
        <v>13250</v>
      </c>
      <c r="E954" t="s">
        <v>13277</v>
      </c>
      <c r="F954" t="s">
        <v>13278</v>
      </c>
      <c r="G954" t="str">
        <f t="shared" si="96"/>
        <v>CeilingFans</v>
      </c>
      <c r="H954" s="17">
        <v>1999</v>
      </c>
      <c r="I954" s="17">
        <v>4775</v>
      </c>
      <c r="J954" s="8">
        <v>0.57999999999999996</v>
      </c>
      <c r="K954" s="8" t="str">
        <f t="shared" si="97"/>
        <v>Yes</v>
      </c>
      <c r="L954" s="9">
        <v>4.2</v>
      </c>
      <c r="M954" s="9">
        <v>4</v>
      </c>
      <c r="N954" s="9">
        <f t="shared" si="105"/>
        <v>4.05</v>
      </c>
      <c r="O954" s="4">
        <v>1353</v>
      </c>
      <c r="P954" s="4">
        <f t="shared" si="98"/>
        <v>12.683055590613957</v>
      </c>
      <c r="Q954" s="18">
        <f t="shared" si="99"/>
        <v>2704647</v>
      </c>
      <c r="R954" s="18">
        <f>Table2[[#This Row],[actual_price]]-Table2[[#This Row],[discounted_price]]</f>
        <v>2776</v>
      </c>
      <c r="S954" s="15" t="str" cm="1">
        <f t="array" ref="S954">_xlfn.IFS(H954&lt;200,"&lt;₹200",H954&lt;=500,"₹200-₹500",H954&gt;500,"&gt;₹500")</f>
        <v>&gt;₹500</v>
      </c>
      <c r="T954" t="s">
        <v>10379</v>
      </c>
      <c r="U954" t="s">
        <v>10383</v>
      </c>
      <c r="V954" t="s">
        <v>10384</v>
      </c>
    </row>
    <row r="955" spans="1:22" x14ac:dyDescent="0.25">
      <c r="A955" t="s">
        <v>2147</v>
      </c>
      <c r="B955" t="s">
        <v>2148</v>
      </c>
      <c r="C955" t="s">
        <v>13075</v>
      </c>
      <c r="D955" t="s">
        <v>13091</v>
      </c>
      <c r="E955" t="s">
        <v>13092</v>
      </c>
      <c r="F955" t="s">
        <v>13097</v>
      </c>
      <c r="G955" t="str">
        <f t="shared" si="96"/>
        <v>TVMounts,Stands&amp;Turntables</v>
      </c>
      <c r="H955" s="17">
        <v>399</v>
      </c>
      <c r="I955" s="17">
        <v>999</v>
      </c>
      <c r="J955" s="8">
        <v>0.6</v>
      </c>
      <c r="K955" s="8" t="str">
        <f t="shared" si="97"/>
        <v>Yes</v>
      </c>
      <c r="L955" s="9">
        <v>4</v>
      </c>
      <c r="M955" s="9">
        <v>4</v>
      </c>
      <c r="N955" s="9">
        <f t="shared" si="105"/>
        <v>4.0999999999999996</v>
      </c>
      <c r="O955" s="4">
        <v>1236</v>
      </c>
      <c r="P955" s="4">
        <f t="shared" si="98"/>
        <v>12.678715768479393</v>
      </c>
      <c r="Q955" s="18">
        <f t="shared" si="99"/>
        <v>493164</v>
      </c>
      <c r="R955" s="18">
        <f>Table2[[#This Row],[actual_price]]-Table2[[#This Row],[discounted_price]]</f>
        <v>600</v>
      </c>
      <c r="S955" s="15" t="str" cm="1">
        <f t="array" ref="S955">_xlfn.IFS(H955&lt;200,"&lt;₹200",H955&lt;=500,"₹200-₹500",H955&gt;500,"&gt;₹500")</f>
        <v>₹200-₹500</v>
      </c>
      <c r="T955" t="s">
        <v>2149</v>
      </c>
      <c r="U955" t="s">
        <v>2153</v>
      </c>
      <c r="V955" t="s">
        <v>2154</v>
      </c>
    </row>
    <row r="956" spans="1:22" x14ac:dyDescent="0.25">
      <c r="A956" t="s">
        <v>5513</v>
      </c>
      <c r="B956" t="s">
        <v>5514</v>
      </c>
      <c r="C956" t="s">
        <v>13075</v>
      </c>
      <c r="D956" t="s">
        <v>13098</v>
      </c>
      <c r="E956" t="s">
        <v>13108</v>
      </c>
      <c r="F956" t="s">
        <v>13181</v>
      </c>
      <c r="G956" t="str">
        <f t="shared" si="96"/>
        <v>BluetoothSpeakers</v>
      </c>
      <c r="H956" s="17">
        <v>1049</v>
      </c>
      <c r="I956" s="17">
        <v>2299</v>
      </c>
      <c r="J956" s="8">
        <v>0.54</v>
      </c>
      <c r="K956" s="8" t="str">
        <f t="shared" si="97"/>
        <v>Yes</v>
      </c>
      <c r="L956" s="9">
        <v>3.9</v>
      </c>
      <c r="M956" s="9">
        <v>4</v>
      </c>
      <c r="N956" s="9">
        <f t="shared" si="105"/>
        <v>3.9</v>
      </c>
      <c r="O956" s="4">
        <v>1779</v>
      </c>
      <c r="P956" s="4">
        <f t="shared" si="98"/>
        <v>12.676638009004687</v>
      </c>
      <c r="Q956" s="18">
        <f t="shared" si="99"/>
        <v>1866171</v>
      </c>
      <c r="R956" s="18">
        <f>Table2[[#This Row],[actual_price]]-Table2[[#This Row],[discounted_price]]</f>
        <v>1250</v>
      </c>
      <c r="S956" s="15" t="str" cm="1">
        <f t="array" ref="S956">_xlfn.IFS(H956&lt;200,"&lt;₹200",H956&lt;=500,"₹200-₹500",H956&gt;500,"&gt;₹500")</f>
        <v>&gt;₹500</v>
      </c>
      <c r="T956" t="s">
        <v>5516</v>
      </c>
      <c r="U956" t="s">
        <v>5520</v>
      </c>
      <c r="V956" t="s">
        <v>5521</v>
      </c>
    </row>
    <row r="957" spans="1:22" x14ac:dyDescent="0.25">
      <c r="A957" t="s">
        <v>1964</v>
      </c>
      <c r="B957" t="s">
        <v>1965</v>
      </c>
      <c r="C957" t="s">
        <v>13075</v>
      </c>
      <c r="D957" t="s">
        <v>13091</v>
      </c>
      <c r="E957" t="s">
        <v>13092</v>
      </c>
      <c r="F957" t="s">
        <v>13097</v>
      </c>
      <c r="G957" t="str">
        <f t="shared" si="96"/>
        <v>TVMounts,Stands&amp;Turntables</v>
      </c>
      <c r="H957" s="17">
        <v>399</v>
      </c>
      <c r="I957" s="17">
        <v>799</v>
      </c>
      <c r="J957" s="8">
        <v>0.5</v>
      </c>
      <c r="K957" s="8" t="str">
        <f t="shared" si="97"/>
        <v>Yes</v>
      </c>
      <c r="L957" s="9">
        <v>4.0999999999999996</v>
      </c>
      <c r="M957" s="9">
        <v>4</v>
      </c>
      <c r="N957" s="9">
        <f t="shared" si="105"/>
        <v>4.1333333333333329</v>
      </c>
      <c r="O957" s="4">
        <v>1161</v>
      </c>
      <c r="P957" s="4">
        <f t="shared" si="98"/>
        <v>12.669518662624489</v>
      </c>
      <c r="Q957" s="18">
        <f t="shared" si="99"/>
        <v>463239</v>
      </c>
      <c r="R957" s="18">
        <f>Table2[[#This Row],[actual_price]]-Table2[[#This Row],[discounted_price]]</f>
        <v>400</v>
      </c>
      <c r="S957" s="15" t="str" cm="1">
        <f t="array" ref="S957">_xlfn.IFS(H957&lt;200,"&lt;₹200",H957&lt;=500,"₹200-₹500",H957&gt;500,"&gt;₹500")</f>
        <v>₹200-₹500</v>
      </c>
      <c r="T957" t="s">
        <v>1966</v>
      </c>
      <c r="U957" t="s">
        <v>1970</v>
      </c>
      <c r="V957" t="s">
        <v>1971</v>
      </c>
    </row>
    <row r="958" spans="1:22" x14ac:dyDescent="0.25">
      <c r="A958" t="s">
        <v>8473</v>
      </c>
      <c r="B958" t="s">
        <v>8474</v>
      </c>
      <c r="C958" t="s">
        <v>13084</v>
      </c>
      <c r="D958" t="s">
        <v>13085</v>
      </c>
      <c r="E958" t="s">
        <v>13141</v>
      </c>
      <c r="F958" t="s">
        <v>13143</v>
      </c>
      <c r="G958" t="str">
        <f t="shared" si="96"/>
        <v>GraphicTablets</v>
      </c>
      <c r="H958" s="17">
        <v>499</v>
      </c>
      <c r="I958" s="17">
        <v>1399</v>
      </c>
      <c r="J958" s="8">
        <v>0.64</v>
      </c>
      <c r="K958" s="8" t="str">
        <f t="shared" si="97"/>
        <v>Yes</v>
      </c>
      <c r="L958" s="9">
        <v>3.9</v>
      </c>
      <c r="M958" s="9">
        <v>4</v>
      </c>
      <c r="N958" s="9">
        <f t="shared" si="105"/>
        <v>4</v>
      </c>
      <c r="O958" s="4">
        <v>1462</v>
      </c>
      <c r="P958" s="4">
        <f t="shared" si="98"/>
        <v>12.660977304501243</v>
      </c>
      <c r="Q958" s="18">
        <f t="shared" si="99"/>
        <v>729538</v>
      </c>
      <c r="R958" s="18">
        <f>Table2[[#This Row],[actual_price]]-Table2[[#This Row],[discounted_price]]</f>
        <v>900</v>
      </c>
      <c r="S958" s="15" t="str" cm="1">
        <f t="array" ref="S958">_xlfn.IFS(H958&lt;200,"&lt;₹200",H958&lt;=500,"₹200-₹500",H958&gt;500,"&gt;₹500")</f>
        <v>₹200-₹500</v>
      </c>
      <c r="T958" t="s">
        <v>8475</v>
      </c>
      <c r="U958" t="s">
        <v>8479</v>
      </c>
      <c r="V958" t="s">
        <v>8480</v>
      </c>
    </row>
    <row r="959" spans="1:22" x14ac:dyDescent="0.25">
      <c r="A959" t="s">
        <v>7345</v>
      </c>
      <c r="B959" t="s">
        <v>7346</v>
      </c>
      <c r="C959" t="s">
        <v>13075</v>
      </c>
      <c r="D959" t="s">
        <v>13122</v>
      </c>
      <c r="E959" t="s">
        <v>13123</v>
      </c>
      <c r="F959" t="s">
        <v>13124</v>
      </c>
      <c r="G959" t="str">
        <f t="shared" si="96"/>
        <v>In-Ear</v>
      </c>
      <c r="H959" s="17">
        <v>1599</v>
      </c>
      <c r="I959" s="17">
        <v>2790</v>
      </c>
      <c r="J959" s="8">
        <v>0.43</v>
      </c>
      <c r="K959" s="8" t="str">
        <f t="shared" si="97"/>
        <v>No</v>
      </c>
      <c r="L959" s="9">
        <v>3.6</v>
      </c>
      <c r="M959" s="9">
        <v>4</v>
      </c>
      <c r="N959" s="9">
        <f t="shared" si="105"/>
        <v>3.7666666666666671</v>
      </c>
      <c r="O959" s="4">
        <v>2272</v>
      </c>
      <c r="P959" s="4">
        <f t="shared" si="98"/>
        <v>12.643191207897392</v>
      </c>
      <c r="Q959" s="18">
        <f t="shared" si="99"/>
        <v>3632928</v>
      </c>
      <c r="R959" s="18">
        <f>Table2[[#This Row],[actual_price]]-Table2[[#This Row],[discounted_price]]</f>
        <v>1191</v>
      </c>
      <c r="S959" s="15" t="str" cm="1">
        <f t="array" ref="S959">_xlfn.IFS(H959&lt;200,"&lt;₹200",H959&lt;=500,"₹200-₹500",H959&gt;500,"&gt;₹500")</f>
        <v>&gt;₹500</v>
      </c>
      <c r="T959" t="s">
        <v>7347</v>
      </c>
      <c r="U959" t="s">
        <v>7351</v>
      </c>
      <c r="V959" t="s">
        <v>7352</v>
      </c>
    </row>
    <row r="960" spans="1:22" x14ac:dyDescent="0.25">
      <c r="A960" t="s">
        <v>9314</v>
      </c>
      <c r="B960" t="s">
        <v>9315</v>
      </c>
      <c r="C960" t="s">
        <v>13156</v>
      </c>
      <c r="D960" t="s">
        <v>13250</v>
      </c>
      <c r="E960" t="s">
        <v>13251</v>
      </c>
      <c r="F960" t="s">
        <v>13252</v>
      </c>
      <c r="G960" t="str">
        <f t="shared" si="96"/>
        <v>ElectricHeaters</v>
      </c>
      <c r="H960" s="17">
        <v>2169</v>
      </c>
      <c r="I960" s="17">
        <v>3279</v>
      </c>
      <c r="J960" s="8">
        <v>0.34</v>
      </c>
      <c r="K960" s="8" t="str">
        <f t="shared" si="97"/>
        <v>No</v>
      </c>
      <c r="L960" s="9">
        <v>4.0999999999999996</v>
      </c>
      <c r="M960" s="9">
        <v>4</v>
      </c>
      <c r="N960" s="9">
        <f t="shared" si="105"/>
        <v>3.9062499999999996</v>
      </c>
      <c r="O960" s="4">
        <v>1716</v>
      </c>
      <c r="P960" s="4">
        <f t="shared" si="98"/>
        <v>12.635821465472327</v>
      </c>
      <c r="Q960" s="18">
        <f t="shared" si="99"/>
        <v>3722004</v>
      </c>
      <c r="R960" s="18">
        <f>Table2[[#This Row],[actual_price]]-Table2[[#This Row],[discounted_price]]</f>
        <v>1110</v>
      </c>
      <c r="S960" s="15" t="str" cm="1">
        <f t="array" ref="S960">_xlfn.IFS(H960&lt;200,"&lt;₹200",H960&lt;=500,"₹200-₹500",H960&gt;500,"&gt;₹500")</f>
        <v>&gt;₹500</v>
      </c>
      <c r="T960" t="s">
        <v>9316</v>
      </c>
      <c r="U960" t="s">
        <v>9320</v>
      </c>
      <c r="V960" t="s">
        <v>9321</v>
      </c>
    </row>
    <row r="961" spans="1:22" x14ac:dyDescent="0.25">
      <c r="A961" t="s">
        <v>9384</v>
      </c>
      <c r="B961" t="s">
        <v>9385</v>
      </c>
      <c r="C961" t="s">
        <v>13156</v>
      </c>
      <c r="D961" t="s">
        <v>13247</v>
      </c>
      <c r="E961" t="s">
        <v>13254</v>
      </c>
      <c r="F961" t="s">
        <v>13279</v>
      </c>
      <c r="G961" t="str">
        <f t="shared" si="96"/>
        <v>PressureWashers,Steam&amp;WindowCleaners</v>
      </c>
      <c r="H961" s="17">
        <v>4789</v>
      </c>
      <c r="I961" s="17">
        <v>8990</v>
      </c>
      <c r="J961" s="8">
        <v>0.47</v>
      </c>
      <c r="K961" s="8" t="str">
        <f t="shared" si="97"/>
        <v>No</v>
      </c>
      <c r="L961" s="9">
        <v>4.3</v>
      </c>
      <c r="M961" s="9">
        <v>4</v>
      </c>
      <c r="N961" s="9">
        <f t="shared" si="105"/>
        <v>4.1999999999999993</v>
      </c>
      <c r="O961" s="4">
        <v>1017</v>
      </c>
      <c r="P961" s="4">
        <f t="shared" si="98"/>
        <v>12.632540667603106</v>
      </c>
      <c r="Q961" s="18">
        <f t="shared" si="99"/>
        <v>4870413</v>
      </c>
      <c r="R961" s="18">
        <f>Table2[[#This Row],[actual_price]]-Table2[[#This Row],[discounted_price]]</f>
        <v>4201</v>
      </c>
      <c r="S961" s="15" t="str" cm="1">
        <f t="array" ref="S961">_xlfn.IFS(H961&lt;200,"&lt;₹200",H961&lt;=500,"₹200-₹500",H961&gt;500,"&gt;₹500")</f>
        <v>&gt;₹500</v>
      </c>
      <c r="T961" t="s">
        <v>9387</v>
      </c>
      <c r="U961" t="s">
        <v>9391</v>
      </c>
      <c r="V961" t="s">
        <v>9392</v>
      </c>
    </row>
    <row r="962" spans="1:22" x14ac:dyDescent="0.25">
      <c r="A962" t="s">
        <v>566</v>
      </c>
      <c r="B962" t="s">
        <v>567</v>
      </c>
      <c r="C962" t="s">
        <v>13075</v>
      </c>
      <c r="D962" t="s">
        <v>13091</v>
      </c>
      <c r="E962" t="s">
        <v>13092</v>
      </c>
      <c r="F962" t="s">
        <v>13095</v>
      </c>
      <c r="G962" t="str">
        <f t="shared" ref="G962:G1025" si="106">IF(F962=" ","Unknown", F962)</f>
        <v>RemoteControls</v>
      </c>
      <c r="H962" s="17">
        <v>179</v>
      </c>
      <c r="I962" s="17">
        <v>799</v>
      </c>
      <c r="J962" s="8">
        <v>0.78</v>
      </c>
      <c r="K962" s="8" t="str">
        <f t="shared" ref="K962:K1025" si="107">IF(J962&gt;=50%,"Yes","No")</f>
        <v>Yes</v>
      </c>
      <c r="L962" s="9">
        <v>3.7</v>
      </c>
      <c r="M962" s="9">
        <v>4</v>
      </c>
      <c r="N962" s="9">
        <f t="shared" si="105"/>
        <v>3.7782608695652176</v>
      </c>
      <c r="O962" s="4">
        <v>2201</v>
      </c>
      <c r="P962" s="4">
        <f t="shared" ref="P962:P1025" si="108">N962*LOG10(O962+1)</f>
        <v>12.63003585399327</v>
      </c>
      <c r="Q962" s="18">
        <f t="shared" ref="Q962:Q1025" si="109">H962*O962</f>
        <v>393979</v>
      </c>
      <c r="R962" s="18">
        <f>Table2[[#This Row],[actual_price]]-Table2[[#This Row],[discounted_price]]</f>
        <v>620</v>
      </c>
      <c r="S962" s="15" t="str" cm="1">
        <f t="array" ref="S962">_xlfn.IFS(H962&lt;200,"&lt;₹200",H962&lt;=500,"₹200-₹500",H962&gt;500,"&gt;₹500")</f>
        <v>&lt;₹200</v>
      </c>
      <c r="T962" t="s">
        <v>568</v>
      </c>
      <c r="U962" t="s">
        <v>572</v>
      </c>
      <c r="V962" t="s">
        <v>573</v>
      </c>
    </row>
    <row r="963" spans="1:22" x14ac:dyDescent="0.25">
      <c r="A963" t="s">
        <v>9754</v>
      </c>
      <c r="B963" t="s">
        <v>9755</v>
      </c>
      <c r="C963" t="s">
        <v>13156</v>
      </c>
      <c r="D963" t="s">
        <v>13247</v>
      </c>
      <c r="E963" t="s">
        <v>13248</v>
      </c>
      <c r="F963" t="s">
        <v>13275</v>
      </c>
      <c r="G963" t="str">
        <f t="shared" si="106"/>
        <v>MiniFoodProcessors&amp;Choppers</v>
      </c>
      <c r="H963" s="17">
        <v>999</v>
      </c>
      <c r="I963" s="17">
        <v>1499</v>
      </c>
      <c r="J963" s="8">
        <v>0.33</v>
      </c>
      <c r="K963" s="8" t="str">
        <f t="shared" si="107"/>
        <v>No</v>
      </c>
      <c r="L963" s="9">
        <v>4.0999999999999996</v>
      </c>
      <c r="M963" s="9">
        <v>4</v>
      </c>
      <c r="N963" s="9">
        <f t="shared" si="105"/>
        <v>3.9166666666666665</v>
      </c>
      <c r="O963" s="4">
        <v>1646</v>
      </c>
      <c r="P963" s="4">
        <f t="shared" si="108"/>
        <v>12.598716596748204</v>
      </c>
      <c r="Q963" s="18">
        <f t="shared" si="109"/>
        <v>1644354</v>
      </c>
      <c r="R963" s="18">
        <f>Table2[[#This Row],[actual_price]]-Table2[[#This Row],[discounted_price]]</f>
        <v>500</v>
      </c>
      <c r="S963" s="15" t="str" cm="1">
        <f t="array" ref="S963">_xlfn.IFS(H963&lt;200,"&lt;₹200",H963&lt;=500,"₹200-₹500",H963&gt;500,"&gt;₹500")</f>
        <v>&gt;₹500</v>
      </c>
      <c r="T963" t="s">
        <v>9756</v>
      </c>
      <c r="U963" t="s">
        <v>9760</v>
      </c>
      <c r="V963" t="s">
        <v>9761</v>
      </c>
    </row>
    <row r="964" spans="1:22" x14ac:dyDescent="0.25">
      <c r="A964" t="s">
        <v>3517</v>
      </c>
      <c r="B964" t="s">
        <v>3518</v>
      </c>
      <c r="C964" t="s">
        <v>13084</v>
      </c>
      <c r="D964" t="s">
        <v>13085</v>
      </c>
      <c r="E964" t="s">
        <v>13086</v>
      </c>
      <c r="F964" t="s">
        <v>13129</v>
      </c>
      <c r="G964" t="str">
        <f t="shared" si="106"/>
        <v>CableConnectionProtectors</v>
      </c>
      <c r="H964" s="17">
        <v>99</v>
      </c>
      <c r="I964" s="17">
        <v>999</v>
      </c>
      <c r="J964" s="8">
        <v>0.9</v>
      </c>
      <c r="K964" s="8" t="str">
        <f t="shared" si="107"/>
        <v>Yes</v>
      </c>
      <c r="L964" s="9">
        <v>4</v>
      </c>
      <c r="M964" s="9">
        <v>4</v>
      </c>
      <c r="N964" s="9">
        <f t="shared" si="105"/>
        <v>4</v>
      </c>
      <c r="O964" s="4">
        <v>1396</v>
      </c>
      <c r="P964" s="4">
        <f t="shared" si="108"/>
        <v>12.580785624456727</v>
      </c>
      <c r="Q964" s="18">
        <f t="shared" si="109"/>
        <v>138204</v>
      </c>
      <c r="R964" s="18">
        <f>Table2[[#This Row],[actual_price]]-Table2[[#This Row],[discounted_price]]</f>
        <v>900</v>
      </c>
      <c r="S964" s="15" t="str" cm="1">
        <f t="array" ref="S964">_xlfn.IFS(H964&lt;200,"&lt;₹200",H964&lt;=500,"₹200-₹500",H964&gt;500,"&gt;₹500")</f>
        <v>&lt;₹200</v>
      </c>
      <c r="T964" t="s">
        <v>3520</v>
      </c>
      <c r="U964" t="s">
        <v>3524</v>
      </c>
      <c r="V964" t="s">
        <v>3525</v>
      </c>
    </row>
    <row r="965" spans="1:22" x14ac:dyDescent="0.25">
      <c r="A965" t="s">
        <v>7794</v>
      </c>
      <c r="B965" t="s">
        <v>7795</v>
      </c>
      <c r="C965" t="s">
        <v>13084</v>
      </c>
      <c r="D965" t="s">
        <v>13085</v>
      </c>
      <c r="E965" t="s">
        <v>13172</v>
      </c>
      <c r="F965" t="s">
        <v>13232</v>
      </c>
      <c r="G965" t="str">
        <f t="shared" si="106"/>
        <v>Headsets</v>
      </c>
      <c r="H965" s="17">
        <v>1199</v>
      </c>
      <c r="I965" s="17">
        <v>5499</v>
      </c>
      <c r="J965" s="8">
        <v>0.78</v>
      </c>
      <c r="K965" s="8" t="str">
        <f t="shared" si="107"/>
        <v>Yes</v>
      </c>
      <c r="L965" s="9">
        <v>3.8</v>
      </c>
      <c r="M965" s="9">
        <v>4</v>
      </c>
      <c r="N965" s="9">
        <f t="shared" si="105"/>
        <v>3.8</v>
      </c>
      <c r="O965" s="4">
        <v>2043</v>
      </c>
      <c r="P965" s="4">
        <f t="shared" si="108"/>
        <v>12.579827387558165</v>
      </c>
      <c r="Q965" s="18">
        <f t="shared" si="109"/>
        <v>2449557</v>
      </c>
      <c r="R965" s="18">
        <f>Table2[[#This Row],[actual_price]]-Table2[[#This Row],[discounted_price]]</f>
        <v>4300</v>
      </c>
      <c r="S965" s="15" t="str" cm="1">
        <f t="array" ref="S965">_xlfn.IFS(H965&lt;200,"&lt;₹200",H965&lt;=500,"₹200-₹500",H965&gt;500,"&gt;₹500")</f>
        <v>&gt;₹500</v>
      </c>
      <c r="T965" t="s">
        <v>7797</v>
      </c>
      <c r="U965" t="s">
        <v>7801</v>
      </c>
      <c r="V965" t="s">
        <v>7802</v>
      </c>
    </row>
    <row r="966" spans="1:22" x14ac:dyDescent="0.25">
      <c r="A966" t="s">
        <v>1151</v>
      </c>
      <c r="B966" t="s">
        <v>1152</v>
      </c>
      <c r="C966" t="s">
        <v>13075</v>
      </c>
      <c r="D966" t="s">
        <v>13091</v>
      </c>
      <c r="E966" t="s">
        <v>13093</v>
      </c>
      <c r="F966" t="s">
        <v>13094</v>
      </c>
      <c r="G966" t="str">
        <f t="shared" si="106"/>
        <v>SmartTelevisions</v>
      </c>
      <c r="H966" s="17">
        <v>9999</v>
      </c>
      <c r="I966" s="17">
        <v>27990</v>
      </c>
      <c r="J966" s="8">
        <v>0.64</v>
      </c>
      <c r="K966" s="8" t="str">
        <f t="shared" si="107"/>
        <v>Yes</v>
      </c>
      <c r="L966" s="9">
        <v>4.2</v>
      </c>
      <c r="M966" s="9">
        <v>4</v>
      </c>
      <c r="N966" s="9">
        <f t="shared" si="105"/>
        <v>4.0500000000000007</v>
      </c>
      <c r="O966" s="4">
        <v>1269</v>
      </c>
      <c r="P966" s="4">
        <f t="shared" si="108"/>
        <v>12.570405069871628</v>
      </c>
      <c r="Q966" s="18">
        <f t="shared" si="109"/>
        <v>12688731</v>
      </c>
      <c r="R966" s="18">
        <f>Table2[[#This Row],[actual_price]]-Table2[[#This Row],[discounted_price]]</f>
        <v>17991</v>
      </c>
      <c r="S966" s="15" t="str" cm="1">
        <f t="array" ref="S966">_xlfn.IFS(H966&lt;200,"&lt;₹200",H966&lt;=500,"₹200-₹500",H966&gt;500,"&gt;₹500")</f>
        <v>&gt;₹500</v>
      </c>
      <c r="T966" t="s">
        <v>1153</v>
      </c>
      <c r="U966" t="s">
        <v>1157</v>
      </c>
      <c r="V966" t="s">
        <v>1158</v>
      </c>
    </row>
    <row r="967" spans="1:22" x14ac:dyDescent="0.25">
      <c r="A967" t="s">
        <v>887</v>
      </c>
      <c r="B967" t="s">
        <v>888</v>
      </c>
      <c r="C967" t="s">
        <v>13084</v>
      </c>
      <c r="D967" t="s">
        <v>13085</v>
      </c>
      <c r="E967" t="s">
        <v>13086</v>
      </c>
      <c r="F967" t="s">
        <v>13087</v>
      </c>
      <c r="G967" t="str">
        <f t="shared" si="106"/>
        <v>Cables</v>
      </c>
      <c r="H967" s="17">
        <v>345</v>
      </c>
      <c r="I967" s="17">
        <v>999</v>
      </c>
      <c r="J967" s="8">
        <v>0.65</v>
      </c>
      <c r="K967" s="8" t="str">
        <f t="shared" si="107"/>
        <v>Yes</v>
      </c>
      <c r="L967" s="9">
        <v>3.7</v>
      </c>
      <c r="M967" s="9">
        <v>4</v>
      </c>
      <c r="N967" s="9">
        <f t="shared" si="105"/>
        <v>4.1183333333333341</v>
      </c>
      <c r="O967" s="4">
        <v>1097</v>
      </c>
      <c r="P967" s="4">
        <f t="shared" si="108"/>
        <v>12.522213970703127</v>
      </c>
      <c r="Q967" s="18">
        <f t="shared" si="109"/>
        <v>378465</v>
      </c>
      <c r="R967" s="18">
        <f>Table2[[#This Row],[actual_price]]-Table2[[#This Row],[discounted_price]]</f>
        <v>654</v>
      </c>
      <c r="S967" s="15" t="str" cm="1">
        <f t="array" ref="S967">_xlfn.IFS(H967&lt;200,"&lt;₹200",H967&lt;=500,"₹200-₹500",H967&gt;500,"&gt;₹500")</f>
        <v>₹200-₹500</v>
      </c>
      <c r="T967" t="s">
        <v>889</v>
      </c>
      <c r="U967" t="s">
        <v>893</v>
      </c>
      <c r="V967" t="s">
        <v>894</v>
      </c>
    </row>
    <row r="968" spans="1:22" x14ac:dyDescent="0.25">
      <c r="A968" t="s">
        <v>2181</v>
      </c>
      <c r="B968" t="s">
        <v>2182</v>
      </c>
      <c r="C968" t="s">
        <v>13084</v>
      </c>
      <c r="D968" t="s">
        <v>13085</v>
      </c>
      <c r="E968" t="s">
        <v>13086</v>
      </c>
      <c r="F968" t="s">
        <v>13087</v>
      </c>
      <c r="G968" t="str">
        <f t="shared" si="106"/>
        <v>Cables</v>
      </c>
      <c r="H968" s="17">
        <v>89</v>
      </c>
      <c r="I968" s="17">
        <v>800</v>
      </c>
      <c r="J968" s="8">
        <v>0.89</v>
      </c>
      <c r="K968" s="8" t="str">
        <f t="shared" si="107"/>
        <v>Yes</v>
      </c>
      <c r="L968" s="9">
        <v>3.9</v>
      </c>
      <c r="M968" s="9">
        <v>4</v>
      </c>
      <c r="N968" s="9">
        <f t="shared" si="105"/>
        <v>4.1254237288135593</v>
      </c>
      <c r="O968" s="4">
        <v>1075</v>
      </c>
      <c r="P968" s="4">
        <f t="shared" si="108"/>
        <v>12.507510285454444</v>
      </c>
      <c r="Q968" s="18">
        <f t="shared" si="109"/>
        <v>95675</v>
      </c>
      <c r="R968" s="18">
        <f>Table2[[#This Row],[actual_price]]-Table2[[#This Row],[discounted_price]]</f>
        <v>711</v>
      </c>
      <c r="S968" s="15" t="str" cm="1">
        <f t="array" ref="S968">_xlfn.IFS(H968&lt;200,"&lt;₹200",H968&lt;=500,"₹200-₹500",H968&gt;500,"&gt;₹500")</f>
        <v>&lt;₹200</v>
      </c>
      <c r="T968" t="s">
        <v>2183</v>
      </c>
      <c r="U968" t="s">
        <v>346</v>
      </c>
      <c r="V968" t="s">
        <v>347</v>
      </c>
    </row>
    <row r="969" spans="1:22" x14ac:dyDescent="0.25">
      <c r="A969" t="s">
        <v>1061</v>
      </c>
      <c r="B969" t="s">
        <v>1062</v>
      </c>
      <c r="C969" t="s">
        <v>13084</v>
      </c>
      <c r="D969" t="s">
        <v>13085</v>
      </c>
      <c r="E969" t="s">
        <v>13086</v>
      </c>
      <c r="F969" t="s">
        <v>13087</v>
      </c>
      <c r="G969" t="str">
        <f t="shared" si="106"/>
        <v>Cables</v>
      </c>
      <c r="H969" s="17">
        <v>347</v>
      </c>
      <c r="I969" s="17">
        <v>999</v>
      </c>
      <c r="J969" s="8">
        <v>0.65</v>
      </c>
      <c r="K969" s="8" t="str">
        <f t="shared" si="107"/>
        <v>Yes</v>
      </c>
      <c r="L969" s="9">
        <v>3.5</v>
      </c>
      <c r="M969" s="9">
        <v>4</v>
      </c>
      <c r="N969" s="9">
        <f t="shared" si="105"/>
        <v>4.1293103448275863</v>
      </c>
      <c r="O969" s="4">
        <v>1121</v>
      </c>
      <c r="P969" s="4">
        <f t="shared" si="108"/>
        <v>12.594367055730588</v>
      </c>
      <c r="Q969" s="18">
        <f t="shared" si="109"/>
        <v>388987</v>
      </c>
      <c r="R969" s="18">
        <f>Table2[[#This Row],[actual_price]]-Table2[[#This Row],[discounted_price]]</f>
        <v>652</v>
      </c>
      <c r="S969" s="15" t="str" cm="1">
        <f t="array" ref="S969">_xlfn.IFS(H969&lt;200,"&lt;₹200",H969&lt;=500,"₹200-₹500",H969&gt;500,"&gt;₹500")</f>
        <v>₹200-₹500</v>
      </c>
      <c r="T969" t="s">
        <v>1063</v>
      </c>
      <c r="U969" t="s">
        <v>1067</v>
      </c>
      <c r="V969" t="s">
        <v>1068</v>
      </c>
    </row>
    <row r="970" spans="1:22" x14ac:dyDescent="0.25">
      <c r="A970" t="s">
        <v>4645</v>
      </c>
      <c r="B970" t="s">
        <v>4646</v>
      </c>
      <c r="C970" t="s">
        <v>13075</v>
      </c>
      <c r="D970" t="s">
        <v>13113</v>
      </c>
      <c r="E970" t="s">
        <v>13114</v>
      </c>
      <c r="F970" t="s">
        <v>13131</v>
      </c>
      <c r="G970" t="str">
        <f t="shared" si="106"/>
        <v>Maintenance,Upkeep&amp;Repairs</v>
      </c>
      <c r="H970" s="17">
        <v>150</v>
      </c>
      <c r="I970" s="17">
        <v>599</v>
      </c>
      <c r="J970" s="8">
        <v>0.75</v>
      </c>
      <c r="K970" s="8" t="str">
        <f t="shared" si="107"/>
        <v>Yes</v>
      </c>
      <c r="L970" s="9">
        <v>4.3</v>
      </c>
      <c r="M970" s="9">
        <v>4</v>
      </c>
      <c r="N970" s="9">
        <f t="shared" si="105"/>
        <v>4.4000000000000004</v>
      </c>
      <c r="O970" s="4">
        <v>714</v>
      </c>
      <c r="P970" s="4">
        <f t="shared" si="108"/>
        <v>12.558946583924756</v>
      </c>
      <c r="Q970" s="18">
        <f t="shared" si="109"/>
        <v>107100</v>
      </c>
      <c r="R970" s="18">
        <f>Table2[[#This Row],[actual_price]]-Table2[[#This Row],[discounted_price]]</f>
        <v>449</v>
      </c>
      <c r="S970" s="15" t="str" cm="1">
        <f t="array" ref="S970">_xlfn.IFS(H970&lt;200,"&lt;₹200",H970&lt;=500,"₹200-₹500",H970&gt;500,"&gt;₹500")</f>
        <v>&lt;₹200</v>
      </c>
      <c r="T970" t="s">
        <v>4647</v>
      </c>
      <c r="U970" t="s">
        <v>4651</v>
      </c>
      <c r="V970" t="s">
        <v>4652</v>
      </c>
    </row>
    <row r="971" spans="1:22" x14ac:dyDescent="0.25">
      <c r="A971" t="s">
        <v>7439</v>
      </c>
      <c r="B971" t="s">
        <v>7440</v>
      </c>
      <c r="C971" t="s">
        <v>13075</v>
      </c>
      <c r="D971" t="s">
        <v>13122</v>
      </c>
      <c r="E971" t="s">
        <v>13123</v>
      </c>
      <c r="F971" t="s">
        <v>13124</v>
      </c>
      <c r="G971" t="str">
        <f t="shared" si="106"/>
        <v>In-Ear</v>
      </c>
      <c r="H971" s="17">
        <v>999</v>
      </c>
      <c r="I971" s="17">
        <v>4199</v>
      </c>
      <c r="J971" s="8">
        <v>0.76</v>
      </c>
      <c r="K971" s="8" t="str">
        <f t="shared" si="107"/>
        <v>Yes</v>
      </c>
      <c r="L971" s="9">
        <v>3.5</v>
      </c>
      <c r="M971" s="9">
        <v>4</v>
      </c>
      <c r="N971" s="9">
        <f t="shared" si="105"/>
        <v>3.8</v>
      </c>
      <c r="O971" s="4">
        <v>1913</v>
      </c>
      <c r="P971" s="4">
        <f t="shared" si="108"/>
        <v>12.471379347075134</v>
      </c>
      <c r="Q971" s="18">
        <f t="shared" si="109"/>
        <v>1911087</v>
      </c>
      <c r="R971" s="18">
        <f>Table2[[#This Row],[actual_price]]-Table2[[#This Row],[discounted_price]]</f>
        <v>3200</v>
      </c>
      <c r="S971" s="15" t="str" cm="1">
        <f t="array" ref="S971">_xlfn.IFS(H971&lt;200,"&lt;₹200",H971&lt;=500,"₹200-₹500",H971&gt;500,"&gt;₹500")</f>
        <v>&gt;₹500</v>
      </c>
      <c r="T971" t="s">
        <v>7441</v>
      </c>
      <c r="U971" t="s">
        <v>7445</v>
      </c>
      <c r="V971" t="s">
        <v>7446</v>
      </c>
    </row>
    <row r="972" spans="1:22" x14ac:dyDescent="0.25">
      <c r="A972" t="s">
        <v>340</v>
      </c>
      <c r="B972" t="s">
        <v>341</v>
      </c>
      <c r="C972" t="s">
        <v>13084</v>
      </c>
      <c r="D972" t="s">
        <v>13085</v>
      </c>
      <c r="E972" t="s">
        <v>13086</v>
      </c>
      <c r="F972" t="s">
        <v>13087</v>
      </c>
      <c r="G972" t="str">
        <f t="shared" si="106"/>
        <v>Cables</v>
      </c>
      <c r="H972" s="17">
        <v>199</v>
      </c>
      <c r="I972" s="17">
        <v>999</v>
      </c>
      <c r="J972" s="8">
        <v>0.8</v>
      </c>
      <c r="K972" s="8" t="str">
        <f t="shared" si="107"/>
        <v>Yes</v>
      </c>
      <c r="L972" s="9">
        <v>3.9</v>
      </c>
      <c r="M972" s="9">
        <v>4</v>
      </c>
      <c r="N972" s="9">
        <f t="shared" si="105"/>
        <v>4.1403508771929829</v>
      </c>
      <c r="O972" s="4">
        <v>1075</v>
      </c>
      <c r="P972" s="4">
        <f t="shared" si="108"/>
        <v>12.55276659708715</v>
      </c>
      <c r="Q972" s="18">
        <f t="shared" si="109"/>
        <v>213925</v>
      </c>
      <c r="R972" s="18">
        <f>Table2[[#This Row],[actual_price]]-Table2[[#This Row],[discounted_price]]</f>
        <v>800</v>
      </c>
      <c r="S972" s="15" t="str" cm="1">
        <f t="array" ref="S972">_xlfn.IFS(H972&lt;200,"&lt;₹200",H972&lt;=500,"₹200-₹500",H972&gt;500,"&gt;₹500")</f>
        <v>&lt;₹200</v>
      </c>
      <c r="T972" t="s">
        <v>342</v>
      </c>
      <c r="U972" t="s">
        <v>346</v>
      </c>
      <c r="V972" t="s">
        <v>347</v>
      </c>
    </row>
    <row r="973" spans="1:22" x14ac:dyDescent="0.25">
      <c r="A973" t="s">
        <v>2501</v>
      </c>
      <c r="B973" t="s">
        <v>2502</v>
      </c>
      <c r="C973" t="s">
        <v>13084</v>
      </c>
      <c r="D973" t="s">
        <v>13085</v>
      </c>
      <c r="E973" t="s">
        <v>13086</v>
      </c>
      <c r="F973" t="s">
        <v>13087</v>
      </c>
      <c r="G973" t="str">
        <f t="shared" si="106"/>
        <v>Cables</v>
      </c>
      <c r="H973" s="17">
        <v>99</v>
      </c>
      <c r="I973" s="17">
        <v>800</v>
      </c>
      <c r="J973" s="8">
        <v>0.88</v>
      </c>
      <c r="K973" s="8" t="str">
        <f t="shared" si="107"/>
        <v>Yes</v>
      </c>
      <c r="L973" s="9">
        <v>3.9</v>
      </c>
      <c r="M973" s="9">
        <v>4</v>
      </c>
      <c r="N973" s="9">
        <f t="shared" si="105"/>
        <v>4.1446428571428573</v>
      </c>
      <c r="O973" s="4">
        <v>1075</v>
      </c>
      <c r="P973" s="4">
        <f t="shared" si="108"/>
        <v>12.565779074567482</v>
      </c>
      <c r="Q973" s="18">
        <f t="shared" si="109"/>
        <v>106425</v>
      </c>
      <c r="R973" s="18">
        <f>Table2[[#This Row],[actual_price]]-Table2[[#This Row],[discounted_price]]</f>
        <v>701</v>
      </c>
      <c r="S973" s="15" t="str" cm="1">
        <f t="array" ref="S973">_xlfn.IFS(H973&lt;200,"&lt;₹200",H973&lt;=500,"₹200-₹500",H973&gt;500,"&gt;₹500")</f>
        <v>&lt;₹200</v>
      </c>
      <c r="T973" t="s">
        <v>997</v>
      </c>
      <c r="U973" t="s">
        <v>346</v>
      </c>
      <c r="V973" t="s">
        <v>2503</v>
      </c>
    </row>
    <row r="974" spans="1:22" x14ac:dyDescent="0.25">
      <c r="A974" t="s">
        <v>12563</v>
      </c>
      <c r="B974" t="s">
        <v>12564</v>
      </c>
      <c r="C974" t="s">
        <v>13156</v>
      </c>
      <c r="D974" t="s">
        <v>13247</v>
      </c>
      <c r="E974" t="s">
        <v>13248</v>
      </c>
      <c r="F974" t="s">
        <v>13273</v>
      </c>
      <c r="G974" t="str">
        <f t="shared" si="106"/>
        <v>EggBoilers</v>
      </c>
      <c r="H974" s="17">
        <v>1624</v>
      </c>
      <c r="I974" s="17">
        <v>2495</v>
      </c>
      <c r="J974" s="8">
        <v>0.35</v>
      </c>
      <c r="K974" s="8" t="str">
        <f t="shared" si="107"/>
        <v>No</v>
      </c>
      <c r="L974" s="9">
        <v>4.0999999999999996</v>
      </c>
      <c r="M974" s="9">
        <v>4</v>
      </c>
      <c r="N974" s="9">
        <f>AVERAGEIF(F974:F2324,F974,L974:L2324)</f>
        <v>4.3</v>
      </c>
      <c r="O974" s="4">
        <v>827</v>
      </c>
      <c r="P974" s="4">
        <f t="shared" si="108"/>
        <v>12.547530448174985</v>
      </c>
      <c r="Q974" s="18">
        <f t="shared" si="109"/>
        <v>1343048</v>
      </c>
      <c r="R974" s="18">
        <f>Table2[[#This Row],[actual_price]]-Table2[[#This Row],[discounted_price]]</f>
        <v>871</v>
      </c>
      <c r="S974" s="15" t="str" cm="1">
        <f t="array" ref="S974">_xlfn.IFS(H974&lt;200,"&lt;₹200",H974&lt;=500,"₹200-₹500",H974&gt;500,"&gt;₹500")</f>
        <v>&gt;₹500</v>
      </c>
      <c r="T974" t="s">
        <v>12565</v>
      </c>
      <c r="U974" t="s">
        <v>12569</v>
      </c>
      <c r="V974" t="s">
        <v>12570</v>
      </c>
    </row>
    <row r="975" spans="1:22" x14ac:dyDescent="0.25">
      <c r="A975" t="s">
        <v>12311</v>
      </c>
      <c r="B975" t="s">
        <v>12312</v>
      </c>
      <c r="C975" t="s">
        <v>13156</v>
      </c>
      <c r="D975" t="s">
        <v>13247</v>
      </c>
      <c r="E975" t="s">
        <v>13248</v>
      </c>
      <c r="F975" t="s">
        <v>13261</v>
      </c>
      <c r="G975" t="str">
        <f t="shared" si="106"/>
        <v>HandBlenders</v>
      </c>
      <c r="H975" s="17">
        <v>549</v>
      </c>
      <c r="I975" s="17">
        <v>999</v>
      </c>
      <c r="J975" s="8">
        <v>0.45</v>
      </c>
      <c r="K975" s="8" t="str">
        <f t="shared" si="107"/>
        <v>No</v>
      </c>
      <c r="L975" s="9">
        <v>4</v>
      </c>
      <c r="M975" s="9">
        <v>4</v>
      </c>
      <c r="N975" s="9">
        <f>AVERAGEIF(F975:F2325,F975,L975:L2325)</f>
        <v>4.0199999999999987</v>
      </c>
      <c r="O975" s="4">
        <v>1313</v>
      </c>
      <c r="P975" s="4">
        <f t="shared" si="108"/>
        <v>12.536753368199518</v>
      </c>
      <c r="Q975" s="18">
        <f t="shared" si="109"/>
        <v>720837</v>
      </c>
      <c r="R975" s="18">
        <f>Table2[[#This Row],[actual_price]]-Table2[[#This Row],[discounted_price]]</f>
        <v>450</v>
      </c>
      <c r="S975" s="15" t="str" cm="1">
        <f t="array" ref="S975">_xlfn.IFS(H975&lt;200,"&lt;₹200",H975&lt;=500,"₹200-₹500",H975&gt;500,"&gt;₹500")</f>
        <v>&gt;₹500</v>
      </c>
      <c r="T975" t="s">
        <v>12313</v>
      </c>
      <c r="U975" t="s">
        <v>12317</v>
      </c>
      <c r="V975" t="s">
        <v>12318</v>
      </c>
    </row>
    <row r="976" spans="1:22" x14ac:dyDescent="0.25">
      <c r="A976" t="s">
        <v>6370</v>
      </c>
      <c r="B976" t="s">
        <v>6371</v>
      </c>
      <c r="C976" t="s">
        <v>13075</v>
      </c>
      <c r="D976" t="s">
        <v>13122</v>
      </c>
      <c r="E976" t="s">
        <v>13123</v>
      </c>
      <c r="F976" t="s">
        <v>13124</v>
      </c>
      <c r="G976" t="str">
        <f t="shared" si="106"/>
        <v>In-Ear</v>
      </c>
      <c r="H976" s="17">
        <v>1999</v>
      </c>
      <c r="I976" s="17">
        <v>9999</v>
      </c>
      <c r="J976" s="8">
        <v>0.8</v>
      </c>
      <c r="K976" s="8" t="str">
        <f t="shared" si="107"/>
        <v>Yes</v>
      </c>
      <c r="L976" s="9">
        <v>3.7</v>
      </c>
      <c r="M976" s="9">
        <v>4</v>
      </c>
      <c r="N976" s="9">
        <f t="shared" ref="N976:N982" si="110">AVERAGEIF(F976:F2325,F976,L976:L2325)</f>
        <v>3.875</v>
      </c>
      <c r="O976" s="4">
        <v>1986</v>
      </c>
      <c r="P976" s="4">
        <f t="shared" si="108"/>
        <v>12.780516735050533</v>
      </c>
      <c r="Q976" s="18">
        <f t="shared" si="109"/>
        <v>3970014</v>
      </c>
      <c r="R976" s="18">
        <f>Table2[[#This Row],[actual_price]]-Table2[[#This Row],[discounted_price]]</f>
        <v>8000</v>
      </c>
      <c r="S976" s="15" t="str" cm="1">
        <f t="array" ref="S976">_xlfn.IFS(H976&lt;200,"&lt;₹200",H976&lt;=500,"₹200-₹500",H976&gt;500,"&gt;₹500")</f>
        <v>&gt;₹500</v>
      </c>
      <c r="T976" t="s">
        <v>5296</v>
      </c>
      <c r="U976" t="s">
        <v>6375</v>
      </c>
      <c r="V976" t="s">
        <v>6376</v>
      </c>
    </row>
    <row r="977" spans="1:22" x14ac:dyDescent="0.25">
      <c r="A977" t="s">
        <v>3554</v>
      </c>
      <c r="B977" t="s">
        <v>3555</v>
      </c>
      <c r="C977" t="s">
        <v>13075</v>
      </c>
      <c r="D977" t="s">
        <v>13113</v>
      </c>
      <c r="E977" t="s">
        <v>13114</v>
      </c>
      <c r="F977" t="s">
        <v>13128</v>
      </c>
      <c r="G977" t="str">
        <f t="shared" si="106"/>
        <v>Stands</v>
      </c>
      <c r="H977" s="17">
        <v>199</v>
      </c>
      <c r="I977" s="17">
        <v>499</v>
      </c>
      <c r="J977" s="8">
        <v>0.6</v>
      </c>
      <c r="K977" s="8" t="str">
        <f t="shared" si="107"/>
        <v>Yes</v>
      </c>
      <c r="L977" s="9">
        <v>4.0999999999999996</v>
      </c>
      <c r="M977" s="9">
        <v>4</v>
      </c>
      <c r="N977" s="9">
        <f t="shared" si="110"/>
        <v>3.8499999999999996</v>
      </c>
      <c r="O977" s="4">
        <v>1786</v>
      </c>
      <c r="P977" s="4">
        <f t="shared" si="108"/>
        <v>12.520679527146729</v>
      </c>
      <c r="Q977" s="18">
        <f t="shared" si="109"/>
        <v>355414</v>
      </c>
      <c r="R977" s="18">
        <f>Table2[[#This Row],[actual_price]]-Table2[[#This Row],[discounted_price]]</f>
        <v>300</v>
      </c>
      <c r="S977" s="15" t="str" cm="1">
        <f t="array" ref="S977">_xlfn.IFS(H977&lt;200,"&lt;₹200",H977&lt;=500,"₹200-₹500",H977&gt;500,"&gt;₹500")</f>
        <v>&lt;₹200</v>
      </c>
      <c r="T977" t="s">
        <v>3556</v>
      </c>
      <c r="U977" t="s">
        <v>3560</v>
      </c>
      <c r="V977" t="s">
        <v>3561</v>
      </c>
    </row>
    <row r="978" spans="1:22" x14ac:dyDescent="0.25">
      <c r="A978" t="s">
        <v>1232</v>
      </c>
      <c r="B978" t="s">
        <v>1233</v>
      </c>
      <c r="C978" t="s">
        <v>13084</v>
      </c>
      <c r="D978" t="s">
        <v>13085</v>
      </c>
      <c r="E978" t="s">
        <v>13086</v>
      </c>
      <c r="F978" t="s">
        <v>13087</v>
      </c>
      <c r="G978" t="str">
        <f t="shared" si="106"/>
        <v>Cables</v>
      </c>
      <c r="H978" s="17">
        <v>249</v>
      </c>
      <c r="I978" s="17">
        <v>931</v>
      </c>
      <c r="J978" s="8">
        <v>0.73</v>
      </c>
      <c r="K978" s="8" t="str">
        <f t="shared" si="107"/>
        <v>Yes</v>
      </c>
      <c r="L978" s="9">
        <v>3.9</v>
      </c>
      <c r="M978" s="9">
        <v>4</v>
      </c>
      <c r="N978" s="9">
        <f t="shared" si="110"/>
        <v>4.1490909090909094</v>
      </c>
      <c r="O978" s="4">
        <v>1075</v>
      </c>
      <c r="P978" s="4">
        <f t="shared" si="108"/>
        <v>12.579264733047102</v>
      </c>
      <c r="Q978" s="18">
        <f t="shared" si="109"/>
        <v>267675</v>
      </c>
      <c r="R978" s="18">
        <f>Table2[[#This Row],[actual_price]]-Table2[[#This Row],[discounted_price]]</f>
        <v>682</v>
      </c>
      <c r="S978" s="15" t="str" cm="1">
        <f t="array" ref="S978">_xlfn.IFS(H978&lt;200,"&lt;₹200",H978&lt;=500,"₹200-₹500",H978&gt;500,"&gt;₹500")</f>
        <v>₹200-₹500</v>
      </c>
      <c r="T978" t="s">
        <v>1234</v>
      </c>
      <c r="U978" t="s">
        <v>346</v>
      </c>
      <c r="V978" t="s">
        <v>347</v>
      </c>
    </row>
    <row r="979" spans="1:22" x14ac:dyDescent="0.25">
      <c r="A979" t="s">
        <v>907</v>
      </c>
      <c r="B979" t="s">
        <v>908</v>
      </c>
      <c r="C979" t="s">
        <v>13084</v>
      </c>
      <c r="D979" t="s">
        <v>13085</v>
      </c>
      <c r="E979" t="s">
        <v>13086</v>
      </c>
      <c r="F979" t="s">
        <v>13087</v>
      </c>
      <c r="G979" t="str">
        <f t="shared" si="106"/>
        <v>Cables</v>
      </c>
      <c r="H979" s="17">
        <v>719</v>
      </c>
      <c r="I979" s="17">
        <v>1499</v>
      </c>
      <c r="J979" s="8">
        <v>0.52</v>
      </c>
      <c r="K979" s="8" t="str">
        <f t="shared" si="107"/>
        <v>Yes</v>
      </c>
      <c r="L979" s="9">
        <v>4.0999999999999996</v>
      </c>
      <c r="M979" s="9">
        <v>4</v>
      </c>
      <c r="N979" s="9">
        <f t="shared" si="110"/>
        <v>4.1537037037037043</v>
      </c>
      <c r="O979" s="4">
        <v>1045</v>
      </c>
      <c r="P979" s="4">
        <f t="shared" si="108"/>
        <v>12.542239941488161</v>
      </c>
      <c r="Q979" s="18">
        <f t="shared" si="109"/>
        <v>751355</v>
      </c>
      <c r="R979" s="18">
        <f>Table2[[#This Row],[actual_price]]-Table2[[#This Row],[discounted_price]]</f>
        <v>780</v>
      </c>
      <c r="S979" s="15" t="str" cm="1">
        <f t="array" ref="S979">_xlfn.IFS(H979&lt;200,"&lt;₹200",H979&lt;=500,"₹200-₹500",H979&gt;500,"&gt;₹500")</f>
        <v>&gt;₹500</v>
      </c>
      <c r="T979" t="s">
        <v>909</v>
      </c>
      <c r="U979" t="s">
        <v>913</v>
      </c>
      <c r="V979" t="s">
        <v>914</v>
      </c>
    </row>
    <row r="980" spans="1:22" x14ac:dyDescent="0.25">
      <c r="A980" t="s">
        <v>2392</v>
      </c>
      <c r="B980" t="s">
        <v>2393</v>
      </c>
      <c r="C980" t="s">
        <v>13084</v>
      </c>
      <c r="D980" t="s">
        <v>13085</v>
      </c>
      <c r="E980" t="s">
        <v>13086</v>
      </c>
      <c r="F980" t="s">
        <v>13087</v>
      </c>
      <c r="G980" t="str">
        <f t="shared" si="106"/>
        <v>Cables</v>
      </c>
      <c r="H980" s="17">
        <v>719</v>
      </c>
      <c r="I980" s="17">
        <v>1499</v>
      </c>
      <c r="J980" s="8">
        <v>0.52</v>
      </c>
      <c r="K980" s="8" t="str">
        <f t="shared" si="107"/>
        <v>Yes</v>
      </c>
      <c r="L980" s="9">
        <v>4.0999999999999996</v>
      </c>
      <c r="M980" s="9">
        <v>4</v>
      </c>
      <c r="N980" s="9">
        <f t="shared" si="110"/>
        <v>4.1547169811320757</v>
      </c>
      <c r="O980" s="4">
        <v>1045</v>
      </c>
      <c r="P980" s="4">
        <f t="shared" si="108"/>
        <v>12.545299564788349</v>
      </c>
      <c r="Q980" s="18">
        <f t="shared" si="109"/>
        <v>751355</v>
      </c>
      <c r="R980" s="18">
        <f>Table2[[#This Row],[actual_price]]-Table2[[#This Row],[discounted_price]]</f>
        <v>780</v>
      </c>
      <c r="S980" s="15" t="str" cm="1">
        <f t="array" ref="S980">_xlfn.IFS(H980&lt;200,"&lt;₹200",H980&lt;=500,"₹200-₹500",H980&gt;500,"&gt;₹500")</f>
        <v>&gt;₹500</v>
      </c>
      <c r="T980" t="s">
        <v>2394</v>
      </c>
      <c r="U980" t="s">
        <v>913</v>
      </c>
      <c r="V980" t="s">
        <v>914</v>
      </c>
    </row>
    <row r="981" spans="1:22" x14ac:dyDescent="0.25">
      <c r="A981" t="s">
        <v>1116</v>
      </c>
      <c r="B981" t="s">
        <v>1117</v>
      </c>
      <c r="C981" t="s">
        <v>13075</v>
      </c>
      <c r="D981" t="s">
        <v>13091</v>
      </c>
      <c r="E981" t="s">
        <v>13093</v>
      </c>
      <c r="F981" t="s">
        <v>13094</v>
      </c>
      <c r="G981" t="str">
        <f t="shared" si="106"/>
        <v>SmartTelevisions</v>
      </c>
      <c r="H981" s="17">
        <v>20990</v>
      </c>
      <c r="I981" s="17">
        <v>44990</v>
      </c>
      <c r="J981" s="8">
        <v>0.53</v>
      </c>
      <c r="K981" s="8" t="str">
        <f t="shared" si="107"/>
        <v>Yes</v>
      </c>
      <c r="L981" s="9">
        <v>4.0999999999999996</v>
      </c>
      <c r="M981" s="9">
        <v>4</v>
      </c>
      <c r="N981" s="9">
        <f t="shared" si="110"/>
        <v>4.036363636363637</v>
      </c>
      <c r="O981" s="4">
        <v>1259</v>
      </c>
      <c r="P981" s="4">
        <f t="shared" si="108"/>
        <v>12.514222927565438</v>
      </c>
      <c r="Q981" s="18">
        <f t="shared" si="109"/>
        <v>26426410</v>
      </c>
      <c r="R981" s="18">
        <f>Table2[[#This Row],[actual_price]]-Table2[[#This Row],[discounted_price]]</f>
        <v>24000</v>
      </c>
      <c r="S981" s="15" t="str" cm="1">
        <f t="array" ref="S981">_xlfn.IFS(H981&lt;200,"&lt;₹200",H981&lt;=500,"₹200-₹500",H981&gt;500,"&gt;₹500")</f>
        <v>&gt;₹500</v>
      </c>
      <c r="T981" t="s">
        <v>1118</v>
      </c>
      <c r="U981" t="s">
        <v>1122</v>
      </c>
      <c r="V981" t="s">
        <v>1123</v>
      </c>
    </row>
    <row r="982" spans="1:22" x14ac:dyDescent="0.25">
      <c r="A982" t="s">
        <v>10397</v>
      </c>
      <c r="B982" t="s">
        <v>10398</v>
      </c>
      <c r="C982" t="s">
        <v>13156</v>
      </c>
      <c r="D982" t="s">
        <v>13247</v>
      </c>
      <c r="E982" t="s">
        <v>13248</v>
      </c>
      <c r="F982" t="s">
        <v>13275</v>
      </c>
      <c r="G982" t="str">
        <f t="shared" si="106"/>
        <v>MiniFoodProcessors&amp;Choppers</v>
      </c>
      <c r="H982" s="17">
        <v>949</v>
      </c>
      <c r="I982" s="17">
        <v>1999</v>
      </c>
      <c r="J982" s="8">
        <v>0.53</v>
      </c>
      <c r="K982" s="8" t="str">
        <f t="shared" si="107"/>
        <v>Yes</v>
      </c>
      <c r="L982" s="9">
        <v>4</v>
      </c>
      <c r="M982" s="9">
        <v>4</v>
      </c>
      <c r="N982" s="9">
        <f t="shared" si="110"/>
        <v>3.88</v>
      </c>
      <c r="O982" s="4">
        <v>1679</v>
      </c>
      <c r="P982" s="4">
        <f t="shared" si="108"/>
        <v>12.514200013096348</v>
      </c>
      <c r="Q982" s="18">
        <f t="shared" si="109"/>
        <v>1593371</v>
      </c>
      <c r="R982" s="18">
        <f>Table2[[#This Row],[actual_price]]-Table2[[#This Row],[discounted_price]]</f>
        <v>1050</v>
      </c>
      <c r="S982" s="15" t="str" cm="1">
        <f t="array" ref="S982">_xlfn.IFS(H982&lt;200,"&lt;₹200",H982&lt;=500,"₹200-₹500",H982&gt;500,"&gt;₹500")</f>
        <v>&gt;₹500</v>
      </c>
      <c r="T982" t="s">
        <v>10399</v>
      </c>
      <c r="U982" t="s">
        <v>10403</v>
      </c>
      <c r="V982" t="s">
        <v>10404</v>
      </c>
    </row>
    <row r="983" spans="1:22" x14ac:dyDescent="0.25">
      <c r="A983" t="s">
        <v>12783</v>
      </c>
      <c r="B983" t="s">
        <v>12784</v>
      </c>
      <c r="C983" t="s">
        <v>13156</v>
      </c>
      <c r="D983" t="s">
        <v>13247</v>
      </c>
      <c r="E983" t="s">
        <v>13248</v>
      </c>
      <c r="F983" t="s">
        <v>13249</v>
      </c>
      <c r="G983" t="str">
        <f t="shared" si="106"/>
        <v>Kettles&amp;HotWaterDispensers</v>
      </c>
      <c r="H983" s="17">
        <v>1180</v>
      </c>
      <c r="I983" s="17">
        <v>1440</v>
      </c>
      <c r="J983" s="8">
        <v>0.18</v>
      </c>
      <c r="K983" s="8" t="str">
        <f t="shared" si="107"/>
        <v>No</v>
      </c>
      <c r="L983" s="9">
        <v>4.2</v>
      </c>
      <c r="M983" s="9">
        <v>4</v>
      </c>
      <c r="N983" s="9">
        <f>AVERAGEIF(F983:F2333,F983,L983:L2333)</f>
        <v>3.9272727272727268</v>
      </c>
      <c r="O983" s="4">
        <v>1527</v>
      </c>
      <c r="P983" s="4">
        <f t="shared" si="108"/>
        <v>12.504920809377616</v>
      </c>
      <c r="Q983" s="18">
        <f t="shared" si="109"/>
        <v>1801860</v>
      </c>
      <c r="R983" s="18">
        <f>Table2[[#This Row],[actual_price]]-Table2[[#This Row],[discounted_price]]</f>
        <v>260</v>
      </c>
      <c r="S983" s="15" t="str" cm="1">
        <f t="array" ref="S983">_xlfn.IFS(H983&lt;200,"&lt;₹200",H983&lt;=500,"₹200-₹500",H983&gt;500,"&gt;₹500")</f>
        <v>&gt;₹500</v>
      </c>
      <c r="T983" t="s">
        <v>12785</v>
      </c>
      <c r="U983" t="s">
        <v>12789</v>
      </c>
      <c r="V983" t="s">
        <v>12790</v>
      </c>
    </row>
    <row r="984" spans="1:22" x14ac:dyDescent="0.25">
      <c r="A984" t="s">
        <v>2550</v>
      </c>
      <c r="B984" t="s">
        <v>2551</v>
      </c>
      <c r="C984" t="s">
        <v>13075</v>
      </c>
      <c r="D984" t="s">
        <v>13091</v>
      </c>
      <c r="E984" t="s">
        <v>13092</v>
      </c>
      <c r="F984" t="s">
        <v>13087</v>
      </c>
      <c r="G984" t="str">
        <f t="shared" si="106"/>
        <v>Cables</v>
      </c>
      <c r="H984" s="17">
        <v>609</v>
      </c>
      <c r="I984" s="17">
        <v>1500</v>
      </c>
      <c r="J984" s="8">
        <v>0.59</v>
      </c>
      <c r="K984" s="8" t="str">
        <f t="shared" si="107"/>
        <v>Yes</v>
      </c>
      <c r="L984" s="9">
        <v>4.5</v>
      </c>
      <c r="M984" s="9">
        <v>5</v>
      </c>
      <c r="N984" s="9">
        <f>AVERAGEIF(F984:F2333,F984,L984:L2333)</f>
        <v>4.1557692307692315</v>
      </c>
      <c r="O984" s="4">
        <v>1029</v>
      </c>
      <c r="P984" s="4">
        <f t="shared" si="108"/>
        <v>12.520656235745919</v>
      </c>
      <c r="Q984" s="18">
        <f t="shared" si="109"/>
        <v>626661</v>
      </c>
      <c r="R984" s="18">
        <f>Table2[[#This Row],[actual_price]]-Table2[[#This Row],[discounted_price]]</f>
        <v>891</v>
      </c>
      <c r="S984" s="15" t="str" cm="1">
        <f t="array" ref="S984">_xlfn.IFS(H984&lt;200,"&lt;₹200",H984&lt;=500,"₹200-₹500",H984&gt;500,"&gt;₹500")</f>
        <v>&gt;₹500</v>
      </c>
      <c r="T984" t="s">
        <v>2552</v>
      </c>
      <c r="U984" t="s">
        <v>2556</v>
      </c>
      <c r="V984" t="s">
        <v>2557</v>
      </c>
    </row>
    <row r="985" spans="1:22" x14ac:dyDescent="0.25">
      <c r="A985" t="s">
        <v>4283</v>
      </c>
      <c r="B985" t="s">
        <v>4284</v>
      </c>
      <c r="C985" t="s">
        <v>13075</v>
      </c>
      <c r="D985" t="s">
        <v>13113</v>
      </c>
      <c r="E985" t="s">
        <v>13114</v>
      </c>
      <c r="F985" t="s">
        <v>13131</v>
      </c>
      <c r="G985" t="str">
        <f t="shared" si="106"/>
        <v>Maintenance,Upkeep&amp;Repairs</v>
      </c>
      <c r="H985" s="17">
        <v>299</v>
      </c>
      <c r="I985" s="17">
        <v>1199</v>
      </c>
      <c r="J985" s="8">
        <v>0.75</v>
      </c>
      <c r="K985" s="8" t="str">
        <f t="shared" si="107"/>
        <v>Yes</v>
      </c>
      <c r="L985" s="9">
        <v>4.5</v>
      </c>
      <c r="M985" s="9">
        <v>5</v>
      </c>
      <c r="N985" s="9">
        <f>AVERAGEIF(F985:F2334,F985,L985:L2334)</f>
        <v>4.5</v>
      </c>
      <c r="O985" s="4">
        <v>596</v>
      </c>
      <c r="P985" s="4">
        <f t="shared" si="108"/>
        <v>12.49188449008216</v>
      </c>
      <c r="Q985" s="18">
        <f t="shared" si="109"/>
        <v>178204</v>
      </c>
      <c r="R985" s="18">
        <f>Table2[[#This Row],[actual_price]]-Table2[[#This Row],[discounted_price]]</f>
        <v>900</v>
      </c>
      <c r="S985" s="15" t="str" cm="1">
        <f t="array" ref="S985">_xlfn.IFS(H985&lt;200,"&lt;₹200",H985&lt;=500,"₹200-₹500",H985&gt;500,"&gt;₹500")</f>
        <v>₹200-₹500</v>
      </c>
      <c r="T985" t="s">
        <v>4285</v>
      </c>
      <c r="U985" t="s">
        <v>4289</v>
      </c>
      <c r="V985" t="s">
        <v>4290</v>
      </c>
    </row>
    <row r="986" spans="1:22" x14ac:dyDescent="0.25">
      <c r="A986" t="s">
        <v>10779</v>
      </c>
      <c r="B986" t="s">
        <v>10780</v>
      </c>
      <c r="C986" t="s">
        <v>13156</v>
      </c>
      <c r="D986" t="s">
        <v>13247</v>
      </c>
      <c r="E986" t="s">
        <v>13254</v>
      </c>
      <c r="F986" t="s">
        <v>13255</v>
      </c>
      <c r="G986" t="str">
        <f t="shared" si="106"/>
        <v>Irons,Steamers&amp;Accessories</v>
      </c>
      <c r="H986" s="17">
        <v>3299</v>
      </c>
      <c r="I986" s="17">
        <v>4995</v>
      </c>
      <c r="J986" s="8">
        <v>0.34</v>
      </c>
      <c r="K986" s="8" t="str">
        <f t="shared" si="107"/>
        <v>No</v>
      </c>
      <c r="L986" s="9">
        <v>3.8</v>
      </c>
      <c r="M986" s="9">
        <v>4</v>
      </c>
      <c r="N986" s="9">
        <f>AVERAGEIF(F986:F2335,F986,L986:L2335)</f>
        <v>3.962499999999999</v>
      </c>
      <c r="O986" s="4">
        <v>1393</v>
      </c>
      <c r="P986" s="4">
        <f t="shared" si="108"/>
        <v>12.459141241031885</v>
      </c>
      <c r="Q986" s="18">
        <f t="shared" si="109"/>
        <v>4595507</v>
      </c>
      <c r="R986" s="18">
        <f>Table2[[#This Row],[actual_price]]-Table2[[#This Row],[discounted_price]]</f>
        <v>1696</v>
      </c>
      <c r="S986" s="15" t="str" cm="1">
        <f t="array" ref="S986">_xlfn.IFS(H986&lt;200,"&lt;₹200",H986&lt;=500,"₹200-₹500",H986&gt;500,"&gt;₹500")</f>
        <v>&gt;₹500</v>
      </c>
      <c r="T986" t="s">
        <v>10781</v>
      </c>
      <c r="U986" t="s">
        <v>10785</v>
      </c>
      <c r="V986" t="s">
        <v>10786</v>
      </c>
    </row>
    <row r="987" spans="1:22" x14ac:dyDescent="0.25">
      <c r="A987" t="s">
        <v>7985</v>
      </c>
      <c r="B987" t="s">
        <v>7986</v>
      </c>
      <c r="C987" t="s">
        <v>13084</v>
      </c>
      <c r="D987" t="s">
        <v>13085</v>
      </c>
      <c r="E987" t="s">
        <v>13136</v>
      </c>
      <c r="F987" t="s">
        <v>13199</v>
      </c>
      <c r="G987" t="str">
        <f t="shared" si="106"/>
        <v>Bags&amp;Sleeves</v>
      </c>
      <c r="H987" s="17">
        <v>269</v>
      </c>
      <c r="I987" s="17">
        <v>1099</v>
      </c>
      <c r="J987" s="8">
        <v>0.76</v>
      </c>
      <c r="K987" s="8" t="str">
        <f t="shared" si="107"/>
        <v>Yes</v>
      </c>
      <c r="L987" s="9">
        <v>4.0999999999999996</v>
      </c>
      <c r="M987" s="9">
        <v>4</v>
      </c>
      <c r="N987" s="9">
        <f>AVERAGEIF(F987:F2336,F987,L987:L2336)</f>
        <v>4.0999999999999996</v>
      </c>
      <c r="O987" s="4">
        <v>1092</v>
      </c>
      <c r="P987" s="4">
        <f t="shared" si="108"/>
        <v>12.458342663993781</v>
      </c>
      <c r="Q987" s="18">
        <f t="shared" si="109"/>
        <v>293748</v>
      </c>
      <c r="R987" s="18">
        <f>Table2[[#This Row],[actual_price]]-Table2[[#This Row],[discounted_price]]</f>
        <v>830</v>
      </c>
      <c r="S987" s="15" t="str" cm="1">
        <f t="array" ref="S987">_xlfn.IFS(H987&lt;200,"&lt;₹200",H987&lt;=500,"₹200-₹500",H987&gt;500,"&gt;₹500")</f>
        <v>₹200-₹500</v>
      </c>
      <c r="T987" t="s">
        <v>7987</v>
      </c>
      <c r="U987" t="s">
        <v>7991</v>
      </c>
      <c r="V987" t="s">
        <v>7992</v>
      </c>
    </row>
    <row r="988" spans="1:22" x14ac:dyDescent="0.25">
      <c r="A988" t="s">
        <v>11606</v>
      </c>
      <c r="B988" t="s">
        <v>11607</v>
      </c>
      <c r="C988" t="s">
        <v>13156</v>
      </c>
      <c r="D988" t="s">
        <v>13247</v>
      </c>
      <c r="E988" t="s">
        <v>13248</v>
      </c>
      <c r="F988" t="s">
        <v>13274</v>
      </c>
      <c r="G988" t="str">
        <f t="shared" si="106"/>
        <v>SandwichMakers</v>
      </c>
      <c r="H988" s="17">
        <v>1474</v>
      </c>
      <c r="I988" s="17">
        <v>4650</v>
      </c>
      <c r="J988" s="8">
        <v>0.68</v>
      </c>
      <c r="K988" s="8" t="str">
        <f t="shared" si="107"/>
        <v>Yes</v>
      </c>
      <c r="L988" s="9">
        <v>4.0999999999999996</v>
      </c>
      <c r="M988" s="9">
        <v>4</v>
      </c>
      <c r="N988" s="9">
        <f>AVERAGEIF(F988:F2338,F988,L988:L2338)</f>
        <v>4.125</v>
      </c>
      <c r="O988" s="4">
        <v>1045</v>
      </c>
      <c r="P988" s="4">
        <f t="shared" si="108"/>
        <v>12.455568198691429</v>
      </c>
      <c r="Q988" s="18">
        <f t="shared" si="109"/>
        <v>1540330</v>
      </c>
      <c r="R988" s="18">
        <f>Table2[[#This Row],[actual_price]]-Table2[[#This Row],[discounted_price]]</f>
        <v>3176</v>
      </c>
      <c r="S988" s="15" t="str" cm="1">
        <f t="array" ref="S988">_xlfn.IFS(H988&lt;200,"&lt;₹200",H988&lt;=500,"₹200-₹500",H988&gt;500,"&gt;₹500")</f>
        <v>&gt;₹500</v>
      </c>
      <c r="T988" t="s">
        <v>11608</v>
      </c>
      <c r="U988" t="s">
        <v>11612</v>
      </c>
      <c r="V988" t="s">
        <v>11613</v>
      </c>
    </row>
    <row r="989" spans="1:22" x14ac:dyDescent="0.25">
      <c r="A989" t="s">
        <v>9345</v>
      </c>
      <c r="B989" t="s">
        <v>9346</v>
      </c>
      <c r="C989" t="s">
        <v>13156</v>
      </c>
      <c r="D989" t="s">
        <v>13250</v>
      </c>
      <c r="E989" t="s">
        <v>13251</v>
      </c>
      <c r="F989" t="s">
        <v>13251</v>
      </c>
      <c r="G989" t="str">
        <f t="shared" si="106"/>
        <v>RoomHeaters</v>
      </c>
      <c r="H989" s="17">
        <v>2499</v>
      </c>
      <c r="I989" s="17">
        <v>5000</v>
      </c>
      <c r="J989" s="8">
        <v>0.5</v>
      </c>
      <c r="K989" s="8" t="str">
        <f t="shared" si="107"/>
        <v>Yes</v>
      </c>
      <c r="L989" s="9">
        <v>3.8</v>
      </c>
      <c r="M989" s="9">
        <v>4</v>
      </c>
      <c r="N989" s="9">
        <f>AVERAGEIF(F989:F2338,F989,L989:L2338)</f>
        <v>3.8</v>
      </c>
      <c r="O989" s="4">
        <v>1889</v>
      </c>
      <c r="P989" s="4">
        <f t="shared" si="108"/>
        <v>12.450554855858329</v>
      </c>
      <c r="Q989" s="18">
        <f t="shared" si="109"/>
        <v>4720611</v>
      </c>
      <c r="R989" s="18">
        <f>Table2[[#This Row],[actual_price]]-Table2[[#This Row],[discounted_price]]</f>
        <v>2501</v>
      </c>
      <c r="S989" s="15" t="str" cm="1">
        <f t="array" ref="S989">_xlfn.IFS(H989&lt;200,"&lt;₹200",H989&lt;=500,"₹200-₹500",H989&gt;500,"&gt;₹500")</f>
        <v>&gt;₹500</v>
      </c>
      <c r="T989" t="s">
        <v>9347</v>
      </c>
      <c r="U989" t="s">
        <v>9351</v>
      </c>
      <c r="V989" t="s">
        <v>9352</v>
      </c>
    </row>
    <row r="990" spans="1:22" x14ac:dyDescent="0.25">
      <c r="A990" t="s">
        <v>12301</v>
      </c>
      <c r="B990" t="s">
        <v>12302</v>
      </c>
      <c r="C990" t="s">
        <v>13156</v>
      </c>
      <c r="D990" t="s">
        <v>13247</v>
      </c>
      <c r="E990" t="s">
        <v>13254</v>
      </c>
      <c r="F990" t="s">
        <v>13255</v>
      </c>
      <c r="G990" t="str">
        <f t="shared" si="106"/>
        <v>Irons,Steamers&amp;Accessories</v>
      </c>
      <c r="H990" s="17">
        <v>279</v>
      </c>
      <c r="I990" s="17">
        <v>599</v>
      </c>
      <c r="J990" s="8">
        <v>0.53</v>
      </c>
      <c r="K990" s="8" t="str">
        <f t="shared" si="107"/>
        <v>Yes</v>
      </c>
      <c r="L990" s="9">
        <v>3.5</v>
      </c>
      <c r="M990" s="9">
        <v>4</v>
      </c>
      <c r="N990" s="9">
        <f>AVERAGEIF(F990:F2340,F990,L990:L2340)</f>
        <v>3.969565217391303</v>
      </c>
      <c r="O990" s="4">
        <v>1367</v>
      </c>
      <c r="P990" s="4">
        <f t="shared" si="108"/>
        <v>12.448898290920347</v>
      </c>
      <c r="Q990" s="18">
        <f t="shared" si="109"/>
        <v>381393</v>
      </c>
      <c r="R990" s="18">
        <f>Table2[[#This Row],[actual_price]]-Table2[[#This Row],[discounted_price]]</f>
        <v>320</v>
      </c>
      <c r="S990" s="15" t="str" cm="1">
        <f t="array" ref="S990">_xlfn.IFS(H990&lt;200,"&lt;₹200",H990&lt;=500,"₹200-₹500",H990&gt;500,"&gt;₹500")</f>
        <v>₹200-₹500</v>
      </c>
      <c r="T990" t="s">
        <v>12303</v>
      </c>
      <c r="U990" t="s">
        <v>12307</v>
      </c>
      <c r="V990" t="s">
        <v>12308</v>
      </c>
    </row>
    <row r="991" spans="1:22" x14ac:dyDescent="0.25">
      <c r="A991" t="s">
        <v>7274</v>
      </c>
      <c r="B991" t="s">
        <v>7275</v>
      </c>
      <c r="C991" t="s">
        <v>13075</v>
      </c>
      <c r="D991" t="s">
        <v>13161</v>
      </c>
      <c r="E991" t="s">
        <v>13190</v>
      </c>
      <c r="F991" t="s">
        <v>13191</v>
      </c>
      <c r="G991" t="str">
        <f t="shared" si="106"/>
        <v>DomeCameras</v>
      </c>
      <c r="H991" s="17">
        <v>1999</v>
      </c>
      <c r="I991" s="17">
        <v>4700</v>
      </c>
      <c r="J991" s="8">
        <v>0.56999999999999995</v>
      </c>
      <c r="K991" s="8" t="str">
        <f t="shared" si="107"/>
        <v>Yes</v>
      </c>
      <c r="L991" s="9">
        <v>3.8</v>
      </c>
      <c r="M991" s="9">
        <v>4</v>
      </c>
      <c r="N991" s="9">
        <f>AVERAGEIF(F991:F2340,F991,L991:L2340)</f>
        <v>3.8</v>
      </c>
      <c r="O991" s="4">
        <v>1880</v>
      </c>
      <c r="P991" s="4">
        <f t="shared" si="108"/>
        <v>12.442677423091439</v>
      </c>
      <c r="Q991" s="18">
        <f t="shared" si="109"/>
        <v>3758120</v>
      </c>
      <c r="R991" s="18">
        <f>Table2[[#This Row],[actual_price]]-Table2[[#This Row],[discounted_price]]</f>
        <v>2701</v>
      </c>
      <c r="S991" s="15" t="str" cm="1">
        <f t="array" ref="S991">_xlfn.IFS(H991&lt;200,"&lt;₹200",H991&lt;=500,"₹200-₹500",H991&gt;500,"&gt;₹500")</f>
        <v>&gt;₹500</v>
      </c>
      <c r="T991" t="s">
        <v>7276</v>
      </c>
      <c r="U991" t="s">
        <v>7280</v>
      </c>
      <c r="V991" t="s">
        <v>7281</v>
      </c>
    </row>
    <row r="992" spans="1:22" x14ac:dyDescent="0.25">
      <c r="A992" t="s">
        <v>1247</v>
      </c>
      <c r="B992" t="s">
        <v>1248</v>
      </c>
      <c r="C992" t="s">
        <v>13075</v>
      </c>
      <c r="D992" t="s">
        <v>13091</v>
      </c>
      <c r="E992" t="s">
        <v>13092</v>
      </c>
      <c r="F992" t="s">
        <v>13095</v>
      </c>
      <c r="G992" t="str">
        <f t="shared" si="106"/>
        <v>RemoteControls</v>
      </c>
      <c r="H992" s="17">
        <v>399</v>
      </c>
      <c r="I992" s="17">
        <v>399</v>
      </c>
      <c r="J992" s="8">
        <v>0</v>
      </c>
      <c r="K992" s="8" t="str">
        <f t="shared" si="107"/>
        <v>No</v>
      </c>
      <c r="L992" s="9">
        <v>3.9</v>
      </c>
      <c r="M992" s="9">
        <v>4</v>
      </c>
      <c r="N992" s="9">
        <f>AVERAGEIF(F992:F2341,F992,L992:L2341)</f>
        <v>3.7800000000000007</v>
      </c>
      <c r="O992" s="4">
        <v>1951</v>
      </c>
      <c r="P992" s="4">
        <f t="shared" si="108"/>
        <v>12.438013694389946</v>
      </c>
      <c r="Q992" s="18">
        <f t="shared" si="109"/>
        <v>778449</v>
      </c>
      <c r="R992" s="18">
        <f>Table2[[#This Row],[actual_price]]-Table2[[#This Row],[discounted_price]]</f>
        <v>0</v>
      </c>
      <c r="S992" s="15" t="str" cm="1">
        <f t="array" ref="S992">_xlfn.IFS(H992&lt;200,"&lt;₹200",H992&lt;=500,"₹200-₹500",H992&gt;500,"&gt;₹500")</f>
        <v>₹200-₹500</v>
      </c>
      <c r="T992" t="s">
        <v>1249</v>
      </c>
      <c r="U992" t="s">
        <v>1253</v>
      </c>
      <c r="V992" t="s">
        <v>1254</v>
      </c>
    </row>
    <row r="993" spans="1:22" x14ac:dyDescent="0.25">
      <c r="A993" t="s">
        <v>12714</v>
      </c>
      <c r="B993" t="s">
        <v>12715</v>
      </c>
      <c r="C993" t="s">
        <v>13156</v>
      </c>
      <c r="D993" t="s">
        <v>13247</v>
      </c>
      <c r="E993" t="s">
        <v>13248</v>
      </c>
      <c r="F993" t="s">
        <v>13318</v>
      </c>
      <c r="G993" t="str">
        <f t="shared" si="106"/>
        <v>WaffleMakers&amp;Irons</v>
      </c>
      <c r="H993" s="17">
        <v>1199</v>
      </c>
      <c r="I993" s="17">
        <v>2400</v>
      </c>
      <c r="J993" s="8">
        <v>0.5</v>
      </c>
      <c r="K993" s="8" t="str">
        <f t="shared" si="107"/>
        <v>Yes</v>
      </c>
      <c r="L993" s="9">
        <v>3.9</v>
      </c>
      <c r="M993" s="9">
        <v>4</v>
      </c>
      <c r="N993" s="9">
        <f>AVERAGEIF(F993:F2343,F993,L993:L2343)</f>
        <v>4.0333333333333341</v>
      </c>
      <c r="O993" s="4">
        <v>1202</v>
      </c>
      <c r="P993" s="4">
        <f t="shared" si="108"/>
        <v>12.423738030270709</v>
      </c>
      <c r="Q993" s="18">
        <f t="shared" si="109"/>
        <v>1441198</v>
      </c>
      <c r="R993" s="18">
        <f>Table2[[#This Row],[actual_price]]-Table2[[#This Row],[discounted_price]]</f>
        <v>1201</v>
      </c>
      <c r="S993" s="15" t="str" cm="1">
        <f t="array" ref="S993">_xlfn.IFS(H993&lt;200,"&lt;₹200",H993&lt;=500,"₹200-₹500",H993&gt;500,"&gt;₹500")</f>
        <v>&gt;₹500</v>
      </c>
      <c r="T993" t="s">
        <v>12716</v>
      </c>
      <c r="U993" t="s">
        <v>12720</v>
      </c>
      <c r="V993" t="s">
        <v>12721</v>
      </c>
    </row>
    <row r="994" spans="1:22" x14ac:dyDescent="0.25">
      <c r="A994" t="s">
        <v>6241</v>
      </c>
      <c r="B994" t="s">
        <v>6242</v>
      </c>
      <c r="C994" t="s">
        <v>13084</v>
      </c>
      <c r="D994" t="s">
        <v>13085</v>
      </c>
      <c r="E994" t="s">
        <v>13136</v>
      </c>
      <c r="F994" t="s">
        <v>13145</v>
      </c>
      <c r="G994" t="str">
        <f t="shared" si="106"/>
        <v>NotebookComputerStands</v>
      </c>
      <c r="H994" s="17">
        <v>299</v>
      </c>
      <c r="I994" s="17">
        <v>1499</v>
      </c>
      <c r="J994" s="8">
        <v>0.8</v>
      </c>
      <c r="K994" s="8" t="str">
        <f t="shared" si="107"/>
        <v>Yes</v>
      </c>
      <c r="L994" s="9">
        <v>4.2</v>
      </c>
      <c r="M994" s="9">
        <v>4</v>
      </c>
      <c r="N994" s="9">
        <f t="shared" ref="N994:N999" si="111">AVERAGEIF(F994:F2343,F994,L994:L2343)</f>
        <v>4.2</v>
      </c>
      <c r="O994" s="4">
        <v>903</v>
      </c>
      <c r="P994" s="4">
        <f t="shared" si="108"/>
        <v>12.415907407996526</v>
      </c>
      <c r="Q994" s="18">
        <f t="shared" si="109"/>
        <v>269997</v>
      </c>
      <c r="R994" s="18">
        <f>Table2[[#This Row],[actual_price]]-Table2[[#This Row],[discounted_price]]</f>
        <v>1200</v>
      </c>
      <c r="S994" s="15" t="str" cm="1">
        <f t="array" ref="S994">_xlfn.IFS(H994&lt;200,"&lt;₹200",H994&lt;=500,"₹200-₹500",H994&gt;500,"&gt;₹500")</f>
        <v>₹200-₹500</v>
      </c>
      <c r="T994" t="s">
        <v>6243</v>
      </c>
      <c r="U994" t="s">
        <v>6247</v>
      </c>
      <c r="V994" t="s">
        <v>6248</v>
      </c>
    </row>
    <row r="995" spans="1:22" x14ac:dyDescent="0.25">
      <c r="A995" t="s">
        <v>10819</v>
      </c>
      <c r="B995" t="s">
        <v>10820</v>
      </c>
      <c r="C995" t="s">
        <v>13156</v>
      </c>
      <c r="D995" t="s">
        <v>13268</v>
      </c>
      <c r="E995" t="s">
        <v>13269</v>
      </c>
      <c r="F995" t="s">
        <v>13270</v>
      </c>
      <c r="G995" t="str">
        <f t="shared" si="106"/>
        <v>LaundryBaskets</v>
      </c>
      <c r="H995" s="17">
        <v>351</v>
      </c>
      <c r="I995" s="17">
        <v>1099</v>
      </c>
      <c r="J995" s="8">
        <v>0.68</v>
      </c>
      <c r="K995" s="8" t="str">
        <f t="shared" si="107"/>
        <v>Yes</v>
      </c>
      <c r="L995" s="9">
        <v>3.7</v>
      </c>
      <c r="M995" s="9">
        <v>4</v>
      </c>
      <c r="N995" s="9">
        <f t="shared" si="111"/>
        <v>3.9166666666666665</v>
      </c>
      <c r="O995" s="4">
        <v>1470</v>
      </c>
      <c r="P995" s="4">
        <f t="shared" si="108"/>
        <v>12.406482968182827</v>
      </c>
      <c r="Q995" s="18">
        <f t="shared" si="109"/>
        <v>515970</v>
      </c>
      <c r="R995" s="18">
        <f>Table2[[#This Row],[actual_price]]-Table2[[#This Row],[discounted_price]]</f>
        <v>748</v>
      </c>
      <c r="S995" s="15" t="str" cm="1">
        <f t="array" ref="S995">_xlfn.IFS(H995&lt;200,"&lt;₹200",H995&lt;=500,"₹200-₹500",H995&gt;500,"&gt;₹500")</f>
        <v>₹200-₹500</v>
      </c>
      <c r="T995" t="s">
        <v>10821</v>
      </c>
      <c r="U995" t="s">
        <v>10825</v>
      </c>
      <c r="V995" t="s">
        <v>10826</v>
      </c>
    </row>
    <row r="996" spans="1:22" x14ac:dyDescent="0.25">
      <c r="A996" t="s">
        <v>9130</v>
      </c>
      <c r="B996" t="s">
        <v>9131</v>
      </c>
      <c r="C996" t="s">
        <v>13156</v>
      </c>
      <c r="D996" t="s">
        <v>13247</v>
      </c>
      <c r="E996" t="s">
        <v>13254</v>
      </c>
      <c r="F996" t="s">
        <v>13255</v>
      </c>
      <c r="G996" t="str">
        <f t="shared" si="106"/>
        <v>Irons,Steamers&amp;Accessories</v>
      </c>
      <c r="H996" s="17">
        <v>3190</v>
      </c>
      <c r="I996" s="17">
        <v>4195</v>
      </c>
      <c r="J996" s="8">
        <v>0.24</v>
      </c>
      <c r="K996" s="8" t="str">
        <f t="shared" si="107"/>
        <v>No</v>
      </c>
      <c r="L996" s="9">
        <v>4</v>
      </c>
      <c r="M996" s="9">
        <v>4</v>
      </c>
      <c r="N996" s="9">
        <f t="shared" si="111"/>
        <v>3.9909090909090903</v>
      </c>
      <c r="O996" s="4">
        <v>1282</v>
      </c>
      <c r="P996" s="4">
        <f t="shared" si="108"/>
        <v>12.404650019532667</v>
      </c>
      <c r="Q996" s="18">
        <f t="shared" si="109"/>
        <v>4089580</v>
      </c>
      <c r="R996" s="18">
        <f>Table2[[#This Row],[actual_price]]-Table2[[#This Row],[discounted_price]]</f>
        <v>1005</v>
      </c>
      <c r="S996" s="15" t="str" cm="1">
        <f t="array" ref="S996">_xlfn.IFS(H996&lt;200,"&lt;₹200",H996&lt;=500,"₹200-₹500",H996&gt;500,"&gt;₹500")</f>
        <v>&gt;₹500</v>
      </c>
      <c r="T996" t="s">
        <v>9132</v>
      </c>
      <c r="U996" t="s">
        <v>9136</v>
      </c>
      <c r="V996" t="s">
        <v>9137</v>
      </c>
    </row>
    <row r="997" spans="1:22" x14ac:dyDescent="0.25">
      <c r="A997" t="s">
        <v>1362</v>
      </c>
      <c r="B997" t="s">
        <v>1363</v>
      </c>
      <c r="C997" t="s">
        <v>13084</v>
      </c>
      <c r="D997" t="s">
        <v>13085</v>
      </c>
      <c r="E997" t="s">
        <v>13086</v>
      </c>
      <c r="F997" t="s">
        <v>13087</v>
      </c>
      <c r="G997" t="str">
        <f t="shared" si="106"/>
        <v>Cables</v>
      </c>
      <c r="H997" s="17">
        <v>339</v>
      </c>
      <c r="I997" s="17">
        <v>1099</v>
      </c>
      <c r="J997" s="8">
        <v>0.69</v>
      </c>
      <c r="K997" s="8" t="str">
        <f t="shared" si="107"/>
        <v>Yes</v>
      </c>
      <c r="L997" s="9">
        <v>4.3</v>
      </c>
      <c r="M997" s="9">
        <v>4</v>
      </c>
      <c r="N997" s="9">
        <f t="shared" si="111"/>
        <v>4.1490196078431367</v>
      </c>
      <c r="O997" s="4">
        <v>974</v>
      </c>
      <c r="P997" s="4">
        <f t="shared" si="108"/>
        <v>12.40143875846687</v>
      </c>
      <c r="Q997" s="18">
        <f t="shared" si="109"/>
        <v>330186</v>
      </c>
      <c r="R997" s="18">
        <f>Table2[[#This Row],[actual_price]]-Table2[[#This Row],[discounted_price]]</f>
        <v>760</v>
      </c>
      <c r="S997" s="15" t="str" cm="1">
        <f t="array" ref="S997">_xlfn.IFS(H997&lt;200,"&lt;₹200",H997&lt;=500,"₹200-₹500",H997&gt;500,"&gt;₹500")</f>
        <v>₹200-₹500</v>
      </c>
      <c r="T997" t="s">
        <v>1364</v>
      </c>
      <c r="U997" t="s">
        <v>326</v>
      </c>
      <c r="V997" t="s">
        <v>327</v>
      </c>
    </row>
    <row r="998" spans="1:22" x14ac:dyDescent="0.25">
      <c r="A998" t="s">
        <v>320</v>
      </c>
      <c r="B998" t="s">
        <v>321</v>
      </c>
      <c r="C998" t="s">
        <v>13084</v>
      </c>
      <c r="D998" t="s">
        <v>13085</v>
      </c>
      <c r="E998" t="s">
        <v>13086</v>
      </c>
      <c r="F998" t="s">
        <v>13087</v>
      </c>
      <c r="G998" t="str">
        <f t="shared" si="106"/>
        <v>Cables</v>
      </c>
      <c r="H998" s="17">
        <v>389</v>
      </c>
      <c r="I998" s="17">
        <v>1099</v>
      </c>
      <c r="J998" s="8">
        <v>0.65</v>
      </c>
      <c r="K998" s="8" t="str">
        <f t="shared" si="107"/>
        <v>Yes</v>
      </c>
      <c r="L998" s="9">
        <v>4.3</v>
      </c>
      <c r="M998" s="9">
        <v>4</v>
      </c>
      <c r="N998" s="9">
        <f t="shared" si="111"/>
        <v>4.1459999999999999</v>
      </c>
      <c r="O998" s="4">
        <v>974</v>
      </c>
      <c r="P998" s="4">
        <f t="shared" si="108"/>
        <v>12.392413136686134</v>
      </c>
      <c r="Q998" s="18">
        <f t="shared" si="109"/>
        <v>378886</v>
      </c>
      <c r="R998" s="18">
        <f>Table2[[#This Row],[actual_price]]-Table2[[#This Row],[discounted_price]]</f>
        <v>710</v>
      </c>
      <c r="S998" s="15" t="str" cm="1">
        <f t="array" ref="S998">_xlfn.IFS(H998&lt;200,"&lt;₹200",H998&lt;=500,"₹200-₹500",H998&gt;500,"&gt;₹500")</f>
        <v>₹200-₹500</v>
      </c>
      <c r="T998" t="s">
        <v>322</v>
      </c>
      <c r="U998" t="s">
        <v>326</v>
      </c>
      <c r="V998" t="s">
        <v>327</v>
      </c>
    </row>
    <row r="999" spans="1:22" x14ac:dyDescent="0.25">
      <c r="A999" t="s">
        <v>6803</v>
      </c>
      <c r="B999" t="s">
        <v>6804</v>
      </c>
      <c r="C999" t="s">
        <v>13084</v>
      </c>
      <c r="D999" t="s">
        <v>13085</v>
      </c>
      <c r="E999" t="s">
        <v>13141</v>
      </c>
      <c r="F999" t="s">
        <v>13143</v>
      </c>
      <c r="G999" t="str">
        <f t="shared" si="106"/>
        <v>GraphicTablets</v>
      </c>
      <c r="H999" s="17">
        <v>249</v>
      </c>
      <c r="I999" s="17">
        <v>600</v>
      </c>
      <c r="J999" s="8">
        <v>0.59</v>
      </c>
      <c r="K999" s="8" t="str">
        <f t="shared" si="107"/>
        <v>Yes</v>
      </c>
      <c r="L999" s="9">
        <v>4</v>
      </c>
      <c r="M999" s="9">
        <v>4</v>
      </c>
      <c r="N999" s="9">
        <f t="shared" si="111"/>
        <v>4.0166666666666666</v>
      </c>
      <c r="O999" s="4">
        <v>1208</v>
      </c>
      <c r="P999" s="4">
        <f t="shared" si="108"/>
        <v>12.381078975124099</v>
      </c>
      <c r="Q999" s="18">
        <f t="shared" si="109"/>
        <v>300792</v>
      </c>
      <c r="R999" s="18">
        <f>Table2[[#This Row],[actual_price]]-Table2[[#This Row],[discounted_price]]</f>
        <v>351</v>
      </c>
      <c r="S999" s="15" t="str" cm="1">
        <f t="array" ref="S999">_xlfn.IFS(H999&lt;200,"&lt;₹200",H999&lt;=500,"₹200-₹500",H999&gt;500,"&gt;₹500")</f>
        <v>₹200-₹500</v>
      </c>
      <c r="T999" t="s">
        <v>6805</v>
      </c>
      <c r="U999" t="s">
        <v>6809</v>
      </c>
      <c r="V999" t="s">
        <v>6810</v>
      </c>
    </row>
    <row r="1000" spans="1:22" x14ac:dyDescent="0.25">
      <c r="A1000" t="s">
        <v>12472</v>
      </c>
      <c r="B1000" t="s">
        <v>12473</v>
      </c>
      <c r="C1000" t="s">
        <v>13156</v>
      </c>
      <c r="D1000" t="s">
        <v>13247</v>
      </c>
      <c r="E1000" t="s">
        <v>13248</v>
      </c>
      <c r="F1000" t="s">
        <v>13262</v>
      </c>
      <c r="G1000" t="str">
        <f t="shared" si="106"/>
        <v>MixerGrinders</v>
      </c>
      <c r="H1000" s="17">
        <v>5490</v>
      </c>
      <c r="I1000" s="17">
        <v>7200</v>
      </c>
      <c r="J1000" s="8">
        <v>0.24</v>
      </c>
      <c r="K1000" s="8" t="str">
        <f t="shared" si="107"/>
        <v>No</v>
      </c>
      <c r="L1000" s="9">
        <v>4.5</v>
      </c>
      <c r="M1000" s="9">
        <v>5</v>
      </c>
      <c r="N1000" s="9">
        <f>AVERAGEIF(F1000:F2350,F1000,L1000:L2350)</f>
        <v>3.9200000000000004</v>
      </c>
      <c r="O1000" s="4">
        <v>1408</v>
      </c>
      <c r="P1000" s="4">
        <f t="shared" si="108"/>
        <v>12.343731092988678</v>
      </c>
      <c r="Q1000" s="18">
        <f t="shared" si="109"/>
        <v>7729920</v>
      </c>
      <c r="R1000" s="18">
        <f>Table2[[#This Row],[actual_price]]-Table2[[#This Row],[discounted_price]]</f>
        <v>1710</v>
      </c>
      <c r="S1000" s="15" t="str" cm="1">
        <f t="array" ref="S1000">_xlfn.IFS(H1000&lt;200,"&lt;₹200",H1000&lt;=500,"₹200-₹500",H1000&gt;500,"&gt;₹500")</f>
        <v>&gt;₹500</v>
      </c>
      <c r="T1000" t="s">
        <v>12474</v>
      </c>
      <c r="U1000" t="s">
        <v>12478</v>
      </c>
      <c r="V1000" t="s">
        <v>12479</v>
      </c>
    </row>
    <row r="1001" spans="1:22" x14ac:dyDescent="0.25">
      <c r="A1001" t="s">
        <v>9621</v>
      </c>
      <c r="B1001" t="s">
        <v>9622</v>
      </c>
      <c r="C1001" t="s">
        <v>13156</v>
      </c>
      <c r="D1001" t="s">
        <v>13247</v>
      </c>
      <c r="E1001" t="s">
        <v>13248</v>
      </c>
      <c r="F1001" t="s">
        <v>13276</v>
      </c>
      <c r="G1001" t="str">
        <f t="shared" si="106"/>
        <v>VacuumSealers</v>
      </c>
      <c r="H1001" s="17">
        <v>160</v>
      </c>
      <c r="I1001" s="17">
        <v>299</v>
      </c>
      <c r="J1001" s="8">
        <v>0.46</v>
      </c>
      <c r="K1001" s="8" t="str">
        <f t="shared" si="107"/>
        <v>No</v>
      </c>
      <c r="L1001" s="9">
        <v>4.5999999999999996</v>
      </c>
      <c r="M1001" s="9">
        <v>5</v>
      </c>
      <c r="N1001" s="9">
        <f t="shared" ref="N1001:N1011" si="112">AVERAGEIF(F1001:F2350,F1001,L1001:L2350)</f>
        <v>3.5833333333333335</v>
      </c>
      <c r="O1001" s="4">
        <v>2781</v>
      </c>
      <c r="P1001" s="4">
        <f t="shared" si="108"/>
        <v>12.342279700267433</v>
      </c>
      <c r="Q1001" s="18">
        <f t="shared" si="109"/>
        <v>444960</v>
      </c>
      <c r="R1001" s="18">
        <f>Table2[[#This Row],[actual_price]]-Table2[[#This Row],[discounted_price]]</f>
        <v>139</v>
      </c>
      <c r="S1001" s="15" t="str" cm="1">
        <f t="array" ref="S1001">_xlfn.IFS(H1001&lt;200,"&lt;₹200",H1001&lt;=500,"₹200-₹500",H1001&gt;500,"&gt;₹500")</f>
        <v>&lt;₹200</v>
      </c>
      <c r="T1001" t="s">
        <v>9623</v>
      </c>
      <c r="U1001" t="s">
        <v>9627</v>
      </c>
      <c r="V1001" t="s">
        <v>9628</v>
      </c>
    </row>
    <row r="1002" spans="1:22" x14ac:dyDescent="0.25">
      <c r="A1002" t="s">
        <v>6450</v>
      </c>
      <c r="B1002" t="s">
        <v>6451</v>
      </c>
      <c r="C1002" t="s">
        <v>13084</v>
      </c>
      <c r="D1002" t="s">
        <v>13085</v>
      </c>
      <c r="E1002" t="s">
        <v>13141</v>
      </c>
      <c r="F1002" t="s">
        <v>13143</v>
      </c>
      <c r="G1002" t="str">
        <f t="shared" si="106"/>
        <v>GraphicTablets</v>
      </c>
      <c r="H1002" s="17">
        <v>235</v>
      </c>
      <c r="I1002" s="17">
        <v>1599</v>
      </c>
      <c r="J1002" s="8">
        <v>0.85</v>
      </c>
      <c r="K1002" s="8" t="str">
        <f t="shared" si="107"/>
        <v>Yes</v>
      </c>
      <c r="L1002" s="9">
        <v>3.8</v>
      </c>
      <c r="M1002" s="9">
        <v>4</v>
      </c>
      <c r="N1002" s="9">
        <f t="shared" si="112"/>
        <v>4.0199999999999996</v>
      </c>
      <c r="O1002" s="4">
        <v>1173</v>
      </c>
      <c r="P1002" s="4">
        <f t="shared" si="108"/>
        <v>12.340065749584614</v>
      </c>
      <c r="Q1002" s="18">
        <f t="shared" si="109"/>
        <v>275655</v>
      </c>
      <c r="R1002" s="18">
        <f>Table2[[#This Row],[actual_price]]-Table2[[#This Row],[discounted_price]]</f>
        <v>1364</v>
      </c>
      <c r="S1002" s="15" t="str" cm="1">
        <f t="array" ref="S1002">_xlfn.IFS(H1002&lt;200,"&lt;₹200",H1002&lt;=500,"₹200-₹500",H1002&gt;500,"&gt;₹500")</f>
        <v>₹200-₹500</v>
      </c>
      <c r="T1002" t="s">
        <v>6452</v>
      </c>
      <c r="U1002" t="s">
        <v>6456</v>
      </c>
      <c r="V1002" t="s">
        <v>6457</v>
      </c>
    </row>
    <row r="1003" spans="1:22" x14ac:dyDescent="0.25">
      <c r="A1003" t="s">
        <v>4635</v>
      </c>
      <c r="B1003" t="s">
        <v>4636</v>
      </c>
      <c r="C1003" t="s">
        <v>13075</v>
      </c>
      <c r="D1003" t="s">
        <v>13113</v>
      </c>
      <c r="E1003" t="s">
        <v>13117</v>
      </c>
      <c r="F1003" t="s">
        <v>13121</v>
      </c>
      <c r="G1003" t="str">
        <f t="shared" si="106"/>
        <v>BasicMobiles</v>
      </c>
      <c r="H1003" s="17">
        <v>1055</v>
      </c>
      <c r="I1003" s="17">
        <v>1249</v>
      </c>
      <c r="J1003" s="8">
        <v>0.16</v>
      </c>
      <c r="K1003" s="8" t="str">
        <f t="shared" si="107"/>
        <v>No</v>
      </c>
      <c r="L1003" s="9">
        <v>3.8</v>
      </c>
      <c r="M1003" s="9">
        <v>4</v>
      </c>
      <c r="N1003" s="9">
        <f t="shared" si="112"/>
        <v>3.65</v>
      </c>
      <c r="O1003" s="4">
        <v>2352</v>
      </c>
      <c r="P1003" s="4">
        <f t="shared" si="108"/>
        <v>12.306420034192477</v>
      </c>
      <c r="Q1003" s="18">
        <f t="shared" si="109"/>
        <v>2481360</v>
      </c>
      <c r="R1003" s="18">
        <f>Table2[[#This Row],[actual_price]]-Table2[[#This Row],[discounted_price]]</f>
        <v>194</v>
      </c>
      <c r="S1003" s="15" t="str" cm="1">
        <f t="array" ref="S1003">_xlfn.IFS(H1003&lt;200,"&lt;₹200",H1003&lt;=500,"₹200-₹500",H1003&gt;500,"&gt;₹500")</f>
        <v>&gt;₹500</v>
      </c>
      <c r="T1003" t="s">
        <v>4637</v>
      </c>
      <c r="U1003" t="s">
        <v>4641</v>
      </c>
      <c r="V1003" t="s">
        <v>4642</v>
      </c>
    </row>
    <row r="1004" spans="1:22" x14ac:dyDescent="0.25">
      <c r="A1004" t="s">
        <v>10600</v>
      </c>
      <c r="B1004" t="s">
        <v>10601</v>
      </c>
      <c r="C1004" t="s">
        <v>13156</v>
      </c>
      <c r="D1004" t="s">
        <v>13247</v>
      </c>
      <c r="E1004" t="s">
        <v>13248</v>
      </c>
      <c r="F1004" t="s">
        <v>13271</v>
      </c>
      <c r="G1004" t="str">
        <f t="shared" si="106"/>
        <v>JuicerMixerGrinders</v>
      </c>
      <c r="H1004" s="17">
        <v>2599</v>
      </c>
      <c r="I1004" s="17">
        <v>4290</v>
      </c>
      <c r="J1004" s="8">
        <v>0.39</v>
      </c>
      <c r="K1004" s="8" t="str">
        <f t="shared" si="107"/>
        <v>No</v>
      </c>
      <c r="L1004" s="9">
        <v>4.4000000000000004</v>
      </c>
      <c r="M1004" s="9">
        <v>4</v>
      </c>
      <c r="N1004" s="9">
        <f t="shared" si="112"/>
        <v>3.7000000000000006</v>
      </c>
      <c r="O1004" s="4">
        <v>2116</v>
      </c>
      <c r="P1004" s="4">
        <f t="shared" si="108"/>
        <v>12.305167174671826</v>
      </c>
      <c r="Q1004" s="18">
        <f t="shared" si="109"/>
        <v>5499484</v>
      </c>
      <c r="R1004" s="18">
        <f>Table2[[#This Row],[actual_price]]-Table2[[#This Row],[discounted_price]]</f>
        <v>1691</v>
      </c>
      <c r="S1004" s="15" t="str" cm="1">
        <f t="array" ref="S1004">_xlfn.IFS(H1004&lt;200,"&lt;₹200",H1004&lt;=500,"₹200-₹500",H1004&gt;500,"&gt;₹500")</f>
        <v>&gt;₹500</v>
      </c>
      <c r="T1004" t="s">
        <v>10603</v>
      </c>
      <c r="U1004" t="s">
        <v>10607</v>
      </c>
      <c r="V1004" t="s">
        <v>10608</v>
      </c>
    </row>
    <row r="1005" spans="1:22" x14ac:dyDescent="0.25">
      <c r="A1005" t="s">
        <v>10750</v>
      </c>
      <c r="B1005" t="s">
        <v>10751</v>
      </c>
      <c r="C1005" t="s">
        <v>13156</v>
      </c>
      <c r="D1005" t="s">
        <v>13247</v>
      </c>
      <c r="E1005" t="s">
        <v>13248</v>
      </c>
      <c r="F1005" t="s">
        <v>13275</v>
      </c>
      <c r="G1005" t="str">
        <f t="shared" si="106"/>
        <v>MiniFoodProcessors&amp;Choppers</v>
      </c>
      <c r="H1005" s="17">
        <v>1599</v>
      </c>
      <c r="I1005" s="17">
        <v>1999</v>
      </c>
      <c r="J1005" s="8">
        <v>0.2</v>
      </c>
      <c r="K1005" s="8" t="str">
        <f t="shared" si="107"/>
        <v>No</v>
      </c>
      <c r="L1005" s="9">
        <v>4.4000000000000004</v>
      </c>
      <c r="M1005" s="9">
        <v>4</v>
      </c>
      <c r="N1005" s="9">
        <f t="shared" si="112"/>
        <v>3.8499999999999996</v>
      </c>
      <c r="O1005" s="4">
        <v>1558</v>
      </c>
      <c r="P1005" s="4">
        <f t="shared" si="108"/>
        <v>12.29245754347704</v>
      </c>
      <c r="Q1005" s="18">
        <f t="shared" si="109"/>
        <v>2491242</v>
      </c>
      <c r="R1005" s="18">
        <f>Table2[[#This Row],[actual_price]]-Table2[[#This Row],[discounted_price]]</f>
        <v>400</v>
      </c>
      <c r="S1005" s="15" t="str" cm="1">
        <f t="array" ref="S1005">_xlfn.IFS(H1005&lt;200,"&lt;₹200",H1005&lt;=500,"₹200-₹500",H1005&gt;500,"&gt;₹500")</f>
        <v>&gt;₹500</v>
      </c>
      <c r="T1005" t="s">
        <v>10752</v>
      </c>
      <c r="U1005" t="s">
        <v>10756</v>
      </c>
      <c r="V1005" t="s">
        <v>10757</v>
      </c>
    </row>
    <row r="1006" spans="1:22" x14ac:dyDescent="0.25">
      <c r="A1006" t="s">
        <v>9982</v>
      </c>
      <c r="B1006" t="s">
        <v>9983</v>
      </c>
      <c r="C1006" t="s">
        <v>13156</v>
      </c>
      <c r="D1006" t="s">
        <v>13250</v>
      </c>
      <c r="E1006" t="s">
        <v>13263</v>
      </c>
      <c r="F1006" t="s">
        <v>13264</v>
      </c>
      <c r="G1006" t="str">
        <f t="shared" si="106"/>
        <v>InstantWaterHeaters</v>
      </c>
      <c r="H1006" s="17">
        <v>2699</v>
      </c>
      <c r="I1006" s="17">
        <v>4700</v>
      </c>
      <c r="J1006" s="8">
        <v>0.43</v>
      </c>
      <c r="K1006" s="8" t="str">
        <f t="shared" si="107"/>
        <v>No</v>
      </c>
      <c r="L1006" s="9">
        <v>4.2</v>
      </c>
      <c r="M1006" s="9">
        <v>4</v>
      </c>
      <c r="N1006" s="9">
        <f t="shared" si="112"/>
        <v>3.9461538461538463</v>
      </c>
      <c r="O1006" s="4">
        <v>1296</v>
      </c>
      <c r="P1006" s="4">
        <f t="shared" si="108"/>
        <v>12.284140059470255</v>
      </c>
      <c r="Q1006" s="18">
        <f t="shared" si="109"/>
        <v>3497904</v>
      </c>
      <c r="R1006" s="18">
        <f>Table2[[#This Row],[actual_price]]-Table2[[#This Row],[discounted_price]]</f>
        <v>2001</v>
      </c>
      <c r="S1006" s="15" t="str" cm="1">
        <f t="array" ref="S1006">_xlfn.IFS(H1006&lt;200,"&lt;₹200",H1006&lt;=500,"₹200-₹500",H1006&gt;500,"&gt;₹500")</f>
        <v>&gt;₹500</v>
      </c>
      <c r="T1006" t="s">
        <v>9984</v>
      </c>
      <c r="U1006" t="s">
        <v>9988</v>
      </c>
      <c r="V1006" t="s">
        <v>9989</v>
      </c>
    </row>
    <row r="1007" spans="1:22" x14ac:dyDescent="0.25">
      <c r="A1007" t="s">
        <v>1321</v>
      </c>
      <c r="B1007" t="s">
        <v>1322</v>
      </c>
      <c r="C1007" t="s">
        <v>13084</v>
      </c>
      <c r="D1007" t="s">
        <v>13085</v>
      </c>
      <c r="E1007" t="s">
        <v>13086</v>
      </c>
      <c r="F1007" t="s">
        <v>13087</v>
      </c>
      <c r="G1007" t="str">
        <f t="shared" si="106"/>
        <v>Cables</v>
      </c>
      <c r="H1007" s="17">
        <v>499</v>
      </c>
      <c r="I1007" s="17">
        <v>899</v>
      </c>
      <c r="J1007" s="8">
        <v>0.44</v>
      </c>
      <c r="K1007" s="8" t="str">
        <f t="shared" si="107"/>
        <v>No</v>
      </c>
      <c r="L1007" s="9">
        <v>4.2</v>
      </c>
      <c r="M1007" s="9">
        <v>4</v>
      </c>
      <c r="N1007" s="9">
        <f t="shared" si="112"/>
        <v>4.1428571428571432</v>
      </c>
      <c r="O1007" s="4">
        <v>919</v>
      </c>
      <c r="P1007" s="4">
        <f t="shared" si="108"/>
        <v>12.278549570431586</v>
      </c>
      <c r="Q1007" s="18">
        <f t="shared" si="109"/>
        <v>458581</v>
      </c>
      <c r="R1007" s="18">
        <f>Table2[[#This Row],[actual_price]]-Table2[[#This Row],[discounted_price]]</f>
        <v>400</v>
      </c>
      <c r="S1007" s="15" t="str" cm="1">
        <f t="array" ref="S1007">_xlfn.IFS(H1007&lt;200,"&lt;₹200",H1007&lt;=500,"₹200-₹500",H1007&gt;500,"&gt;₹500")</f>
        <v>₹200-₹500</v>
      </c>
      <c r="T1007" t="s">
        <v>1323</v>
      </c>
      <c r="U1007" t="s">
        <v>1327</v>
      </c>
      <c r="V1007" t="s">
        <v>1328</v>
      </c>
    </row>
    <row r="1008" spans="1:22" x14ac:dyDescent="0.25">
      <c r="A1008" t="s">
        <v>7784</v>
      </c>
      <c r="B1008" t="s">
        <v>7785</v>
      </c>
      <c r="C1008" t="s">
        <v>13084</v>
      </c>
      <c r="D1008" t="s">
        <v>13085</v>
      </c>
      <c r="E1008" t="s">
        <v>13141</v>
      </c>
      <c r="F1008" t="s">
        <v>13143</v>
      </c>
      <c r="G1008" t="str">
        <f t="shared" si="106"/>
        <v>GraphicTablets</v>
      </c>
      <c r="H1008" s="17">
        <v>354</v>
      </c>
      <c r="I1008" s="17">
        <v>1500</v>
      </c>
      <c r="J1008" s="8">
        <v>0.76</v>
      </c>
      <c r="K1008" s="8" t="str">
        <f t="shared" si="107"/>
        <v>Yes</v>
      </c>
      <c r="L1008" s="9">
        <v>4</v>
      </c>
      <c r="M1008" s="9">
        <v>4</v>
      </c>
      <c r="N1008" s="9">
        <f t="shared" si="112"/>
        <v>4.0749999999999993</v>
      </c>
      <c r="O1008" s="4">
        <v>1026</v>
      </c>
      <c r="P1008" s="4">
        <f t="shared" si="108"/>
        <v>12.272149557658906</v>
      </c>
      <c r="Q1008" s="18">
        <f t="shared" si="109"/>
        <v>363204</v>
      </c>
      <c r="R1008" s="18">
        <f>Table2[[#This Row],[actual_price]]-Table2[[#This Row],[discounted_price]]</f>
        <v>1146</v>
      </c>
      <c r="S1008" s="15" t="str" cm="1">
        <f t="array" ref="S1008">_xlfn.IFS(H1008&lt;200,"&lt;₹200",H1008&lt;=500,"₹200-₹500",H1008&gt;500,"&gt;₹500")</f>
        <v>₹200-₹500</v>
      </c>
      <c r="T1008" t="s">
        <v>7786</v>
      </c>
      <c r="U1008" t="s">
        <v>7790</v>
      </c>
      <c r="V1008" t="s">
        <v>7791</v>
      </c>
    </row>
    <row r="1009" spans="1:22" x14ac:dyDescent="0.25">
      <c r="A1009" t="s">
        <v>5324</v>
      </c>
      <c r="B1009" t="s">
        <v>5325</v>
      </c>
      <c r="C1009" t="s">
        <v>13075</v>
      </c>
      <c r="D1009" t="s">
        <v>13150</v>
      </c>
      <c r="E1009" t="s">
        <v>13151</v>
      </c>
      <c r="F1009" t="s">
        <v>13328</v>
      </c>
      <c r="G1009" t="str">
        <f t="shared" si="106"/>
        <v>Batteries</v>
      </c>
      <c r="H1009" s="17">
        <v>149</v>
      </c>
      <c r="I1009" s="17">
        <v>180</v>
      </c>
      <c r="J1009" s="8">
        <v>0.17</v>
      </c>
      <c r="K1009" s="8" t="str">
        <f t="shared" si="107"/>
        <v>No</v>
      </c>
      <c r="L1009" s="9">
        <v>4.4000000000000004</v>
      </c>
      <c r="M1009" s="9">
        <v>4</v>
      </c>
      <c r="N1009" s="9">
        <f t="shared" si="112"/>
        <v>4.3666666666666663</v>
      </c>
      <c r="O1009" s="4">
        <v>644</v>
      </c>
      <c r="P1009" s="4">
        <f t="shared" si="108"/>
        <v>12.268410753907334</v>
      </c>
      <c r="Q1009" s="18">
        <f t="shared" si="109"/>
        <v>95956</v>
      </c>
      <c r="R1009" s="18">
        <f>Table2[[#This Row],[actual_price]]-Table2[[#This Row],[discounted_price]]</f>
        <v>31</v>
      </c>
      <c r="S1009" s="15" t="str" cm="1">
        <f t="array" ref="S1009">_xlfn.IFS(H1009&lt;200,"&lt;₹200",H1009&lt;=500,"₹200-₹500",H1009&gt;500,"&gt;₹500")</f>
        <v>&lt;₹200</v>
      </c>
      <c r="T1009" t="s">
        <v>5326</v>
      </c>
      <c r="U1009" t="s">
        <v>5330</v>
      </c>
      <c r="V1009" t="s">
        <v>5331</v>
      </c>
    </row>
    <row r="1010" spans="1:22" x14ac:dyDescent="0.25">
      <c r="A1010" t="s">
        <v>2014</v>
      </c>
      <c r="B1010" t="s">
        <v>2015</v>
      </c>
      <c r="C1010" t="s">
        <v>13075</v>
      </c>
      <c r="D1010" t="s">
        <v>13091</v>
      </c>
      <c r="E1010" t="s">
        <v>13092</v>
      </c>
      <c r="F1010" t="s">
        <v>13087</v>
      </c>
      <c r="G1010" t="str">
        <f t="shared" si="106"/>
        <v>Cables</v>
      </c>
      <c r="H1010" s="17">
        <v>598</v>
      </c>
      <c r="I1010" s="17">
        <v>4999</v>
      </c>
      <c r="J1010" s="8">
        <v>0.88</v>
      </c>
      <c r="K1010" s="8" t="str">
        <f t="shared" si="107"/>
        <v>Yes</v>
      </c>
      <c r="L1010" s="9">
        <v>4.2</v>
      </c>
      <c r="M1010" s="9">
        <v>4</v>
      </c>
      <c r="N1010" s="9">
        <f t="shared" si="112"/>
        <v>4.1416666666666666</v>
      </c>
      <c r="O1010" s="4">
        <v>910</v>
      </c>
      <c r="P1010" s="4">
        <f t="shared" si="108"/>
        <v>12.2573386112965</v>
      </c>
      <c r="Q1010" s="18">
        <f t="shared" si="109"/>
        <v>544180</v>
      </c>
      <c r="R1010" s="18">
        <f>Table2[[#This Row],[actual_price]]-Table2[[#This Row],[discounted_price]]</f>
        <v>4401</v>
      </c>
      <c r="S1010" s="15" t="str" cm="1">
        <f t="array" ref="S1010">_xlfn.IFS(H1010&lt;200,"&lt;₹200",H1010&lt;=500,"₹200-₹500",H1010&gt;500,"&gt;₹500")</f>
        <v>&gt;₹500</v>
      </c>
      <c r="T1010" t="s">
        <v>2016</v>
      </c>
      <c r="U1010" t="s">
        <v>2020</v>
      </c>
      <c r="V1010" t="s">
        <v>2021</v>
      </c>
    </row>
    <row r="1011" spans="1:22" x14ac:dyDescent="0.25">
      <c r="A1011" t="s">
        <v>9416</v>
      </c>
      <c r="B1011" t="s">
        <v>9417</v>
      </c>
      <c r="C1011" t="s">
        <v>13156</v>
      </c>
      <c r="D1011" t="s">
        <v>13247</v>
      </c>
      <c r="E1011" t="s">
        <v>13248</v>
      </c>
      <c r="F1011" t="s">
        <v>13273</v>
      </c>
      <c r="G1011" t="str">
        <f t="shared" si="106"/>
        <v>EggBoilers</v>
      </c>
      <c r="H1011" s="17">
        <v>353</v>
      </c>
      <c r="I1011" s="17">
        <v>1199</v>
      </c>
      <c r="J1011" s="8">
        <v>0.71</v>
      </c>
      <c r="K1011" s="8" t="str">
        <f t="shared" si="107"/>
        <v>Yes</v>
      </c>
      <c r="L1011" s="9">
        <v>4.3</v>
      </c>
      <c r="M1011" s="9">
        <v>4</v>
      </c>
      <c r="N1011" s="9">
        <f t="shared" si="112"/>
        <v>4.3666666666666663</v>
      </c>
      <c r="O1011" s="4">
        <v>629</v>
      </c>
      <c r="P1011" s="4">
        <f t="shared" si="108"/>
        <v>12.223787065947306</v>
      </c>
      <c r="Q1011" s="18">
        <f t="shared" si="109"/>
        <v>222037</v>
      </c>
      <c r="R1011" s="18">
        <f>Table2[[#This Row],[actual_price]]-Table2[[#This Row],[discounted_price]]</f>
        <v>846</v>
      </c>
      <c r="S1011" s="15" t="str" cm="1">
        <f t="array" ref="S1011">_xlfn.IFS(H1011&lt;200,"&lt;₹200",H1011&lt;=500,"₹200-₹500",H1011&gt;500,"&gt;₹500")</f>
        <v>₹200-₹500</v>
      </c>
      <c r="T1011" t="s">
        <v>9418</v>
      </c>
      <c r="U1011" t="s">
        <v>9422</v>
      </c>
      <c r="V1011" t="s">
        <v>9423</v>
      </c>
    </row>
    <row r="1012" spans="1:22" x14ac:dyDescent="0.25">
      <c r="A1012" t="s">
        <v>12070</v>
      </c>
      <c r="B1012" t="s">
        <v>12071</v>
      </c>
      <c r="C1012" t="s">
        <v>13156</v>
      </c>
      <c r="D1012" t="s">
        <v>13247</v>
      </c>
      <c r="E1012" t="s">
        <v>13287</v>
      </c>
      <c r="F1012" t="s">
        <v>13288</v>
      </c>
      <c r="G1012" t="str">
        <f t="shared" si="106"/>
        <v>WaterPurifierAccessories</v>
      </c>
      <c r="H1012" s="17">
        <v>499</v>
      </c>
      <c r="I1012" s="17">
        <v>999</v>
      </c>
      <c r="J1012" s="8">
        <v>0.5</v>
      </c>
      <c r="K1012" s="8" t="str">
        <f t="shared" si="107"/>
        <v>Yes</v>
      </c>
      <c r="L1012" s="9">
        <v>4.3</v>
      </c>
      <c r="M1012" s="9">
        <v>4</v>
      </c>
      <c r="N1012" s="9">
        <f>AVERAGEIF(F1012:F2362,F1012,L1012:L2362)</f>
        <v>3.8499999999999996</v>
      </c>
      <c r="O1012" s="4">
        <v>1436</v>
      </c>
      <c r="P1012" s="4">
        <f t="shared" si="108"/>
        <v>12.156208557316768</v>
      </c>
      <c r="Q1012" s="18">
        <f t="shared" si="109"/>
        <v>716564</v>
      </c>
      <c r="R1012" s="18">
        <f>Table2[[#This Row],[actual_price]]-Table2[[#This Row],[discounted_price]]</f>
        <v>500</v>
      </c>
      <c r="S1012" s="15" t="str" cm="1">
        <f t="array" ref="S1012">_xlfn.IFS(H1012&lt;200,"&lt;₹200",H1012&lt;=500,"₹200-₹500",H1012&gt;500,"&gt;₹500")</f>
        <v>₹200-₹500</v>
      </c>
      <c r="T1012" t="s">
        <v>12072</v>
      </c>
      <c r="U1012" t="s">
        <v>12076</v>
      </c>
      <c r="V1012" t="s">
        <v>12077</v>
      </c>
    </row>
    <row r="1013" spans="1:22" x14ac:dyDescent="0.25">
      <c r="A1013" t="s">
        <v>1016</v>
      </c>
      <c r="B1013" t="s">
        <v>1017</v>
      </c>
      <c r="C1013" t="s">
        <v>13075</v>
      </c>
      <c r="D1013" t="s">
        <v>13091</v>
      </c>
      <c r="E1013" t="s">
        <v>13093</v>
      </c>
      <c r="F1013" t="s">
        <v>13094</v>
      </c>
      <c r="G1013" t="str">
        <f t="shared" si="106"/>
        <v>SmartTelevisions</v>
      </c>
      <c r="H1013" s="17">
        <v>15990</v>
      </c>
      <c r="I1013" s="17">
        <v>23990</v>
      </c>
      <c r="J1013" s="8">
        <v>0.33</v>
      </c>
      <c r="K1013" s="8" t="str">
        <f t="shared" si="107"/>
        <v>No</v>
      </c>
      <c r="L1013" s="9">
        <v>4.3</v>
      </c>
      <c r="M1013" s="9">
        <v>4</v>
      </c>
      <c r="N1013" s="9">
        <f>AVERAGEIF(F1013:F2362,F1013,L1013:L2362)</f>
        <v>4.03</v>
      </c>
      <c r="O1013" s="4">
        <v>1035</v>
      </c>
      <c r="P1013" s="4">
        <f t="shared" si="108"/>
        <v>12.151899814299135</v>
      </c>
      <c r="Q1013" s="18">
        <f t="shared" si="109"/>
        <v>16549650</v>
      </c>
      <c r="R1013" s="18">
        <f>Table2[[#This Row],[actual_price]]-Table2[[#This Row],[discounted_price]]</f>
        <v>8000</v>
      </c>
      <c r="S1013" s="15" t="str" cm="1">
        <f t="array" ref="S1013">_xlfn.IFS(H1013&lt;200,"&lt;₹200",H1013&lt;=500,"₹200-₹500",H1013&gt;500,"&gt;₹500")</f>
        <v>&gt;₹500</v>
      </c>
      <c r="T1013" t="s">
        <v>1018</v>
      </c>
      <c r="U1013" t="s">
        <v>1022</v>
      </c>
      <c r="V1013" t="s">
        <v>1023</v>
      </c>
    </row>
    <row r="1014" spans="1:22" x14ac:dyDescent="0.25">
      <c r="A1014" t="s">
        <v>10071</v>
      </c>
      <c r="B1014" t="s">
        <v>10072</v>
      </c>
      <c r="C1014" t="s">
        <v>13156</v>
      </c>
      <c r="D1014" t="s">
        <v>13247</v>
      </c>
      <c r="E1014" t="s">
        <v>13254</v>
      </c>
      <c r="F1014" t="s">
        <v>13272</v>
      </c>
      <c r="G1014" t="str">
        <f t="shared" si="106"/>
        <v>Vacuums&amp;FloorCare</v>
      </c>
      <c r="H1014" s="17">
        <v>5999</v>
      </c>
      <c r="I1014" s="17">
        <v>9999</v>
      </c>
      <c r="J1014" s="8">
        <v>0.4</v>
      </c>
      <c r="K1014" s="8" t="str">
        <f t="shared" si="107"/>
        <v>No</v>
      </c>
      <c r="L1014" s="9">
        <v>4.2</v>
      </c>
      <c r="M1014" s="9">
        <v>4</v>
      </c>
      <c r="N1014" s="9">
        <f>AVERAGEIF(F1014:F2363,F1014,L1014:L2363)</f>
        <v>3.9499999999999997</v>
      </c>
      <c r="O1014" s="4">
        <v>1191</v>
      </c>
      <c r="P1014" s="4">
        <f t="shared" si="108"/>
        <v>12.15129120884666</v>
      </c>
      <c r="Q1014" s="18">
        <f t="shared" si="109"/>
        <v>7144809</v>
      </c>
      <c r="R1014" s="18">
        <f>Table2[[#This Row],[actual_price]]-Table2[[#This Row],[discounted_price]]</f>
        <v>4000</v>
      </c>
      <c r="S1014" s="15" t="str" cm="1">
        <f t="array" ref="S1014">_xlfn.IFS(H1014&lt;200,"&lt;₹200",H1014&lt;=500,"₹200-₹500",H1014&gt;500,"&gt;₹500")</f>
        <v>&gt;₹500</v>
      </c>
      <c r="T1014" t="s">
        <v>10073</v>
      </c>
      <c r="U1014" t="s">
        <v>10077</v>
      </c>
      <c r="V1014" t="s">
        <v>10078</v>
      </c>
    </row>
    <row r="1015" spans="1:22" x14ac:dyDescent="0.25">
      <c r="A1015" t="s">
        <v>11738</v>
      </c>
      <c r="B1015" t="s">
        <v>11739</v>
      </c>
      <c r="C1015" t="s">
        <v>13156</v>
      </c>
      <c r="D1015" t="s">
        <v>13247</v>
      </c>
      <c r="E1015" t="s">
        <v>13254</v>
      </c>
      <c r="F1015" t="s">
        <v>13255</v>
      </c>
      <c r="G1015" t="str">
        <f t="shared" si="106"/>
        <v>Irons,Steamers&amp;Accessories</v>
      </c>
      <c r="H1015" s="17">
        <v>699</v>
      </c>
      <c r="I1015" s="17">
        <v>850</v>
      </c>
      <c r="J1015" s="8">
        <v>0.18</v>
      </c>
      <c r="K1015" s="8" t="str">
        <f t="shared" si="107"/>
        <v>No</v>
      </c>
      <c r="L1015" s="9">
        <v>4.0999999999999996</v>
      </c>
      <c r="M1015" s="9">
        <v>4</v>
      </c>
      <c r="N1015" s="9">
        <f>AVERAGEIF(F1015:F2365,F1015,L1015:L2365)</f>
        <v>3.9904761904761905</v>
      </c>
      <c r="O1015" s="4">
        <v>1106</v>
      </c>
      <c r="P1015" s="4">
        <f t="shared" si="108"/>
        <v>12.147598601411284</v>
      </c>
      <c r="Q1015" s="18">
        <f t="shared" si="109"/>
        <v>773094</v>
      </c>
      <c r="R1015" s="18">
        <f>Table2[[#This Row],[actual_price]]-Table2[[#This Row],[discounted_price]]</f>
        <v>151</v>
      </c>
      <c r="S1015" s="15" t="str" cm="1">
        <f t="array" ref="S1015">_xlfn.IFS(H1015&lt;200,"&lt;₹200",H1015&lt;=500,"₹200-₹500",H1015&gt;500,"&gt;₹500")</f>
        <v>&gt;₹500</v>
      </c>
      <c r="T1015" t="s">
        <v>11740</v>
      </c>
      <c r="U1015" t="s">
        <v>13071</v>
      </c>
      <c r="V1015" t="s">
        <v>13072</v>
      </c>
    </row>
    <row r="1016" spans="1:22" x14ac:dyDescent="0.25">
      <c r="A1016" t="s">
        <v>11536</v>
      </c>
      <c r="B1016" t="s">
        <v>11537</v>
      </c>
      <c r="C1016" t="s">
        <v>13156</v>
      </c>
      <c r="D1016" t="s">
        <v>13247</v>
      </c>
      <c r="E1016" t="s">
        <v>13287</v>
      </c>
      <c r="F1016" t="s">
        <v>13297</v>
      </c>
      <c r="G1016" t="str">
        <f t="shared" si="106"/>
        <v>WaterFilters&amp;Purifiers</v>
      </c>
      <c r="H1016" s="17">
        <v>5395</v>
      </c>
      <c r="I1016" s="17">
        <v>19990</v>
      </c>
      <c r="J1016" s="8">
        <v>0.73</v>
      </c>
      <c r="K1016" s="8" t="str">
        <f t="shared" si="107"/>
        <v>Yes</v>
      </c>
      <c r="L1016" s="9">
        <v>4.4000000000000004</v>
      </c>
      <c r="M1016" s="9">
        <v>4</v>
      </c>
      <c r="N1016" s="9">
        <f>AVERAGEIF(F1016:F2366,F1016,L1016:L2366)</f>
        <v>4.45</v>
      </c>
      <c r="O1016" s="4">
        <v>535</v>
      </c>
      <c r="P1016" s="4">
        <f t="shared" si="108"/>
        <v>12.144783314132829</v>
      </c>
      <c r="Q1016" s="18">
        <f t="shared" si="109"/>
        <v>2886325</v>
      </c>
      <c r="R1016" s="18">
        <f>Table2[[#This Row],[actual_price]]-Table2[[#This Row],[discounted_price]]</f>
        <v>14595</v>
      </c>
      <c r="S1016" s="15" t="str" cm="1">
        <f t="array" ref="S1016">_xlfn.IFS(H1016&lt;200,"&lt;₹200",H1016&lt;=500,"₹200-₹500",H1016&gt;500,"&gt;₹500")</f>
        <v>&gt;₹500</v>
      </c>
      <c r="T1016" t="s">
        <v>11538</v>
      </c>
      <c r="U1016" t="s">
        <v>11542</v>
      </c>
      <c r="V1016" t="s">
        <v>11543</v>
      </c>
    </row>
    <row r="1017" spans="1:22" x14ac:dyDescent="0.25">
      <c r="A1017" t="s">
        <v>9704</v>
      </c>
      <c r="B1017" t="s">
        <v>9705</v>
      </c>
      <c r="C1017" t="s">
        <v>13156</v>
      </c>
      <c r="D1017" t="s">
        <v>13247</v>
      </c>
      <c r="E1017" t="s">
        <v>13248</v>
      </c>
      <c r="F1017" t="s">
        <v>13261</v>
      </c>
      <c r="G1017" t="str">
        <f t="shared" si="106"/>
        <v>HandBlenders</v>
      </c>
      <c r="H1017" s="17">
        <v>1999</v>
      </c>
      <c r="I1017" s="17">
        <v>2499</v>
      </c>
      <c r="J1017" s="8">
        <v>0.2</v>
      </c>
      <c r="K1017" s="8" t="str">
        <f t="shared" si="107"/>
        <v>No</v>
      </c>
      <c r="L1017" s="9">
        <v>4.0999999999999996</v>
      </c>
      <c r="M1017" s="9">
        <v>4</v>
      </c>
      <c r="N1017" s="9">
        <f t="shared" ref="N1017:N1022" si="113">AVERAGEIF(F1017:F2366,F1017,L1017:L2366)</f>
        <v>4.0222222222222221</v>
      </c>
      <c r="O1017" s="4">
        <v>1034</v>
      </c>
      <c r="P1017" s="4">
        <f t="shared" si="108"/>
        <v>12.126760073611589</v>
      </c>
      <c r="Q1017" s="18">
        <f t="shared" si="109"/>
        <v>2066966</v>
      </c>
      <c r="R1017" s="18">
        <f>Table2[[#This Row],[actual_price]]-Table2[[#This Row],[discounted_price]]</f>
        <v>500</v>
      </c>
      <c r="S1017" s="15" t="str" cm="1">
        <f t="array" ref="S1017">_xlfn.IFS(H1017&lt;200,"&lt;₹200",H1017&lt;=500,"₹200-₹500",H1017&gt;500,"&gt;₹500")</f>
        <v>&gt;₹500</v>
      </c>
      <c r="T1017" t="s">
        <v>9706</v>
      </c>
      <c r="U1017" t="s">
        <v>9710</v>
      </c>
      <c r="V1017" t="s">
        <v>9711</v>
      </c>
    </row>
    <row r="1018" spans="1:22" x14ac:dyDescent="0.25">
      <c r="A1018" t="s">
        <v>2891</v>
      </c>
      <c r="B1018" t="s">
        <v>2892</v>
      </c>
      <c r="C1018" t="s">
        <v>13084</v>
      </c>
      <c r="D1018" t="s">
        <v>13085</v>
      </c>
      <c r="E1018" t="s">
        <v>13086</v>
      </c>
      <c r="F1018" t="s">
        <v>13087</v>
      </c>
      <c r="G1018" t="str">
        <f t="shared" si="106"/>
        <v>Cables</v>
      </c>
      <c r="H1018" s="17">
        <v>349</v>
      </c>
      <c r="I1018" s="17">
        <v>999</v>
      </c>
      <c r="J1018" s="8">
        <v>0.65</v>
      </c>
      <c r="K1018" s="8" t="str">
        <f t="shared" si="107"/>
        <v>Yes</v>
      </c>
      <c r="L1018" s="9">
        <v>4.3</v>
      </c>
      <c r="M1018" s="9">
        <v>4</v>
      </c>
      <c r="N1018" s="9">
        <f t="shared" si="113"/>
        <v>4.1404255319148939</v>
      </c>
      <c r="O1018" s="4">
        <v>838</v>
      </c>
      <c r="P1018" s="4">
        <f t="shared" si="108"/>
        <v>12.105618671856705</v>
      </c>
      <c r="Q1018" s="18">
        <f t="shared" si="109"/>
        <v>292462</v>
      </c>
      <c r="R1018" s="18">
        <f>Table2[[#This Row],[actual_price]]-Table2[[#This Row],[discounted_price]]</f>
        <v>650</v>
      </c>
      <c r="S1018" s="15" t="str" cm="1">
        <f t="array" ref="S1018">_xlfn.IFS(H1018&lt;200,"&lt;₹200",H1018&lt;=500,"₹200-₹500",H1018&gt;500,"&gt;₹500")</f>
        <v>₹200-₹500</v>
      </c>
      <c r="T1018" t="s">
        <v>2893</v>
      </c>
      <c r="U1018" t="s">
        <v>2768</v>
      </c>
      <c r="V1018" t="s">
        <v>2769</v>
      </c>
    </row>
    <row r="1019" spans="1:22" x14ac:dyDescent="0.25">
      <c r="A1019" t="s">
        <v>2762</v>
      </c>
      <c r="B1019" t="s">
        <v>2763</v>
      </c>
      <c r="C1019" t="s">
        <v>13084</v>
      </c>
      <c r="D1019" t="s">
        <v>13085</v>
      </c>
      <c r="E1019" t="s">
        <v>13086</v>
      </c>
      <c r="F1019" t="s">
        <v>13087</v>
      </c>
      <c r="G1019" t="str">
        <f t="shared" si="106"/>
        <v>Cables</v>
      </c>
      <c r="H1019" s="17">
        <v>389</v>
      </c>
      <c r="I1019" s="17">
        <v>999</v>
      </c>
      <c r="J1019" s="8">
        <v>0.61</v>
      </c>
      <c r="K1019" s="8" t="str">
        <f t="shared" si="107"/>
        <v>Yes</v>
      </c>
      <c r="L1019" s="9">
        <v>4.3</v>
      </c>
      <c r="M1019" s="9">
        <v>4</v>
      </c>
      <c r="N1019" s="9">
        <f t="shared" si="113"/>
        <v>4.1369565217391306</v>
      </c>
      <c r="O1019" s="4">
        <v>838</v>
      </c>
      <c r="P1019" s="4">
        <f t="shared" si="108"/>
        <v>12.09547611186308</v>
      </c>
      <c r="Q1019" s="18">
        <f t="shared" si="109"/>
        <v>325982</v>
      </c>
      <c r="R1019" s="18">
        <f>Table2[[#This Row],[actual_price]]-Table2[[#This Row],[discounted_price]]</f>
        <v>610</v>
      </c>
      <c r="S1019" s="15" t="str" cm="1">
        <f t="array" ref="S1019">_xlfn.IFS(H1019&lt;200,"&lt;₹200",H1019&lt;=500,"₹200-₹500",H1019&gt;500,"&gt;₹500")</f>
        <v>₹200-₹500</v>
      </c>
      <c r="T1019" t="s">
        <v>2764</v>
      </c>
      <c r="U1019" t="s">
        <v>2768</v>
      </c>
      <c r="V1019" t="s">
        <v>2769</v>
      </c>
    </row>
    <row r="1020" spans="1:22" x14ac:dyDescent="0.25">
      <c r="A1020" t="s">
        <v>935</v>
      </c>
      <c r="B1020" t="s">
        <v>936</v>
      </c>
      <c r="C1020" t="s">
        <v>13075</v>
      </c>
      <c r="D1020" t="s">
        <v>13091</v>
      </c>
      <c r="E1020" t="s">
        <v>13092</v>
      </c>
      <c r="F1020" t="s">
        <v>13095</v>
      </c>
      <c r="G1020" t="str">
        <f t="shared" si="106"/>
        <v>RemoteControls</v>
      </c>
      <c r="H1020" s="17">
        <v>299</v>
      </c>
      <c r="I1020" s="17">
        <v>899</v>
      </c>
      <c r="J1020" s="8">
        <v>0.67</v>
      </c>
      <c r="K1020" s="8" t="str">
        <f t="shared" si="107"/>
        <v>Yes</v>
      </c>
      <c r="L1020" s="9">
        <v>4</v>
      </c>
      <c r="M1020" s="9">
        <v>4</v>
      </c>
      <c r="N1020" s="9">
        <f t="shared" si="113"/>
        <v>3.7772727272727278</v>
      </c>
      <c r="O1020" s="4">
        <v>1588</v>
      </c>
      <c r="P1020" s="4">
        <f t="shared" si="108"/>
        <v>12.091517993542421</v>
      </c>
      <c r="Q1020" s="18">
        <f t="shared" si="109"/>
        <v>474812</v>
      </c>
      <c r="R1020" s="18">
        <f>Table2[[#This Row],[actual_price]]-Table2[[#This Row],[discounted_price]]</f>
        <v>600</v>
      </c>
      <c r="S1020" s="15" t="str" cm="1">
        <f t="array" ref="S1020">_xlfn.IFS(H1020&lt;200,"&lt;₹200",H1020&lt;=500,"₹200-₹500",H1020&gt;500,"&gt;₹500")</f>
        <v>₹200-₹500</v>
      </c>
      <c r="T1020" t="s">
        <v>937</v>
      </c>
      <c r="U1020" t="s">
        <v>941</v>
      </c>
      <c r="V1020" t="s">
        <v>942</v>
      </c>
    </row>
    <row r="1021" spans="1:22" x14ac:dyDescent="0.25">
      <c r="A1021" t="s">
        <v>6071</v>
      </c>
      <c r="B1021" t="s">
        <v>6072</v>
      </c>
      <c r="C1021" t="s">
        <v>13084</v>
      </c>
      <c r="D1021" t="s">
        <v>13085</v>
      </c>
      <c r="E1021" t="s">
        <v>13136</v>
      </c>
      <c r="F1021" t="s">
        <v>13144</v>
      </c>
      <c r="G1021" t="str">
        <f t="shared" si="106"/>
        <v>Lapdesks</v>
      </c>
      <c r="H1021" s="17">
        <v>599</v>
      </c>
      <c r="I1021" s="17">
        <v>3999</v>
      </c>
      <c r="J1021" s="8">
        <v>0.85</v>
      </c>
      <c r="K1021" s="8" t="str">
        <f t="shared" si="107"/>
        <v>Yes</v>
      </c>
      <c r="L1021" s="9">
        <v>3.9</v>
      </c>
      <c r="M1021" s="9">
        <v>4</v>
      </c>
      <c r="N1021" s="9">
        <f t="shared" si="113"/>
        <v>3.9799999999999995</v>
      </c>
      <c r="O1021" s="4">
        <v>1087</v>
      </c>
      <c r="P1021" s="4">
        <f t="shared" si="108"/>
        <v>12.085783003541399</v>
      </c>
      <c r="Q1021" s="18">
        <f t="shared" si="109"/>
        <v>651113</v>
      </c>
      <c r="R1021" s="18">
        <f>Table2[[#This Row],[actual_price]]-Table2[[#This Row],[discounted_price]]</f>
        <v>3400</v>
      </c>
      <c r="S1021" s="15" t="str" cm="1">
        <f t="array" ref="S1021">_xlfn.IFS(H1021&lt;200,"&lt;₹200",H1021&lt;=500,"₹200-₹500",H1021&gt;500,"&gt;₹500")</f>
        <v>&gt;₹500</v>
      </c>
      <c r="T1021" t="s">
        <v>6073</v>
      </c>
      <c r="U1021" t="s">
        <v>6077</v>
      </c>
      <c r="V1021" t="s">
        <v>6078</v>
      </c>
    </row>
    <row r="1022" spans="1:22" x14ac:dyDescent="0.25">
      <c r="A1022" t="s">
        <v>7162</v>
      </c>
      <c r="B1022" t="s">
        <v>7163</v>
      </c>
      <c r="C1022" t="s">
        <v>13075</v>
      </c>
      <c r="D1022" t="s">
        <v>13122</v>
      </c>
      <c r="E1022" t="s">
        <v>13123</v>
      </c>
      <c r="F1022" t="s">
        <v>13124</v>
      </c>
      <c r="G1022" t="str">
        <f t="shared" si="106"/>
        <v>In-Ear</v>
      </c>
      <c r="H1022" s="17">
        <v>499</v>
      </c>
      <c r="I1022" s="17">
        <v>1299</v>
      </c>
      <c r="J1022" s="8">
        <v>0.62</v>
      </c>
      <c r="K1022" s="8" t="str">
        <f t="shared" si="107"/>
        <v>Yes</v>
      </c>
      <c r="L1022" s="9">
        <v>3.9</v>
      </c>
      <c r="M1022" s="9">
        <v>4</v>
      </c>
      <c r="N1022" s="9">
        <f t="shared" si="113"/>
        <v>3.9333333333333336</v>
      </c>
      <c r="O1022" s="4">
        <v>1173</v>
      </c>
      <c r="P1022" s="4">
        <f t="shared" si="108"/>
        <v>12.074027847852276</v>
      </c>
      <c r="Q1022" s="18">
        <f t="shared" si="109"/>
        <v>585327</v>
      </c>
      <c r="R1022" s="18">
        <f>Table2[[#This Row],[actual_price]]-Table2[[#This Row],[discounted_price]]</f>
        <v>800</v>
      </c>
      <c r="S1022" s="15" t="str" cm="1">
        <f t="array" ref="S1022">_xlfn.IFS(H1022&lt;200,"&lt;₹200",H1022&lt;=500,"₹200-₹500",H1022&gt;500,"&gt;₹500")</f>
        <v>₹200-₹500</v>
      </c>
      <c r="T1022" t="s">
        <v>7164</v>
      </c>
      <c r="U1022" t="s">
        <v>7168</v>
      </c>
      <c r="V1022" t="s">
        <v>7169</v>
      </c>
    </row>
    <row r="1023" spans="1:22" x14ac:dyDescent="0.25">
      <c r="A1023" t="s">
        <v>12161</v>
      </c>
      <c r="B1023" t="s">
        <v>12162</v>
      </c>
      <c r="C1023" t="s">
        <v>13156</v>
      </c>
      <c r="D1023" t="s">
        <v>13250</v>
      </c>
      <c r="E1023" t="s">
        <v>13263</v>
      </c>
      <c r="F1023" t="s">
        <v>13264</v>
      </c>
      <c r="G1023" t="str">
        <f t="shared" si="106"/>
        <v>InstantWaterHeaters</v>
      </c>
      <c r="H1023" s="17">
        <v>1190</v>
      </c>
      <c r="I1023" s="17">
        <v>2550</v>
      </c>
      <c r="J1023" s="8">
        <v>0.53</v>
      </c>
      <c r="K1023" s="8" t="str">
        <f t="shared" si="107"/>
        <v>Yes</v>
      </c>
      <c r="L1023" s="9">
        <v>3.8</v>
      </c>
      <c r="M1023" s="9">
        <v>4</v>
      </c>
      <c r="N1023" s="9">
        <f>AVERAGEIF(F1023:F2373,F1023,L1023:L2373)</f>
        <v>3.9250000000000003</v>
      </c>
      <c r="O1023" s="4">
        <v>1181</v>
      </c>
      <c r="P1023" s="4">
        <f t="shared" si="108"/>
        <v>12.060023595440056</v>
      </c>
      <c r="Q1023" s="18">
        <f t="shared" si="109"/>
        <v>1405390</v>
      </c>
      <c r="R1023" s="18">
        <f>Table2[[#This Row],[actual_price]]-Table2[[#This Row],[discounted_price]]</f>
        <v>1360</v>
      </c>
      <c r="S1023" s="15" t="str" cm="1">
        <f t="array" ref="S1023">_xlfn.IFS(H1023&lt;200,"&lt;₹200",H1023&lt;=500,"₹200-₹500",H1023&gt;500,"&gt;₹500")</f>
        <v>&gt;₹500</v>
      </c>
      <c r="T1023" t="s">
        <v>12163</v>
      </c>
      <c r="U1023" t="s">
        <v>12167</v>
      </c>
      <c r="V1023" t="s">
        <v>12168</v>
      </c>
    </row>
    <row r="1024" spans="1:22" x14ac:dyDescent="0.25">
      <c r="A1024" t="s">
        <v>12724</v>
      </c>
      <c r="B1024" t="s">
        <v>12725</v>
      </c>
      <c r="C1024" t="s">
        <v>13156</v>
      </c>
      <c r="D1024" t="s">
        <v>13268</v>
      </c>
      <c r="E1024" t="s">
        <v>13269</v>
      </c>
      <c r="F1024" t="s">
        <v>13270</v>
      </c>
      <c r="G1024" t="str">
        <f t="shared" si="106"/>
        <v>LaundryBaskets</v>
      </c>
      <c r="H1024" s="17">
        <v>219</v>
      </c>
      <c r="I1024" s="17">
        <v>249</v>
      </c>
      <c r="J1024" s="8">
        <v>0.12</v>
      </c>
      <c r="K1024" s="8" t="str">
        <f t="shared" si="107"/>
        <v>No</v>
      </c>
      <c r="L1024" s="9">
        <v>4</v>
      </c>
      <c r="M1024" s="9">
        <v>4</v>
      </c>
      <c r="N1024" s="9">
        <f>AVERAGEIF(F1024:F2374,F1024,L1024:L2374)</f>
        <v>3.96</v>
      </c>
      <c r="O1024" s="4">
        <v>1108</v>
      </c>
      <c r="P1024" s="4">
        <f t="shared" si="108"/>
        <v>12.057928922750675</v>
      </c>
      <c r="Q1024" s="18">
        <f t="shared" si="109"/>
        <v>242652</v>
      </c>
      <c r="R1024" s="18">
        <f>Table2[[#This Row],[actual_price]]-Table2[[#This Row],[discounted_price]]</f>
        <v>30</v>
      </c>
      <c r="S1024" s="15" t="str" cm="1">
        <f t="array" ref="S1024">_xlfn.IFS(H1024&lt;200,"&lt;₹200",H1024&lt;=500,"₹200-₹500",H1024&gt;500,"&gt;₹500")</f>
        <v>₹200-₹500</v>
      </c>
      <c r="T1024" t="s">
        <v>12726</v>
      </c>
      <c r="U1024" t="s">
        <v>12730</v>
      </c>
      <c r="V1024" t="s">
        <v>12731</v>
      </c>
    </row>
    <row r="1025" spans="1:22" x14ac:dyDescent="0.25">
      <c r="A1025" t="s">
        <v>203</v>
      </c>
      <c r="B1025" t="s">
        <v>204</v>
      </c>
      <c r="C1025" t="s">
        <v>13084</v>
      </c>
      <c r="D1025" t="s">
        <v>13085</v>
      </c>
      <c r="E1025" t="s">
        <v>13086</v>
      </c>
      <c r="F1025" t="s">
        <v>13087</v>
      </c>
      <c r="G1025" t="str">
        <f t="shared" si="106"/>
        <v>Cables</v>
      </c>
      <c r="H1025" s="17">
        <v>970</v>
      </c>
      <c r="I1025" s="17">
        <v>1799</v>
      </c>
      <c r="J1025" s="8">
        <v>0.46</v>
      </c>
      <c r="K1025" s="8" t="str">
        <f t="shared" si="107"/>
        <v>No</v>
      </c>
      <c r="L1025" s="9">
        <v>4.5</v>
      </c>
      <c r="M1025" s="9">
        <v>5</v>
      </c>
      <c r="N1025" s="9">
        <f>AVERAGEIF(F1025:F2374,F1025,L1025:L2374)</f>
        <v>4.1333333333333337</v>
      </c>
      <c r="O1025" s="4">
        <v>815</v>
      </c>
      <c r="P1025" s="4">
        <f t="shared" si="108"/>
        <v>12.034985989515961</v>
      </c>
      <c r="Q1025" s="18">
        <f t="shared" si="109"/>
        <v>790550</v>
      </c>
      <c r="R1025" s="18">
        <f>Table2[[#This Row],[actual_price]]-Table2[[#This Row],[discounted_price]]</f>
        <v>829</v>
      </c>
      <c r="S1025" s="15" t="str" cm="1">
        <f t="array" ref="S1025">_xlfn.IFS(H1025&lt;200,"&lt;₹200",H1025&lt;=500,"₹200-₹500",H1025&gt;500,"&gt;₹500")</f>
        <v>&gt;₹500</v>
      </c>
      <c r="T1025" t="s">
        <v>205</v>
      </c>
      <c r="U1025" t="s">
        <v>209</v>
      </c>
      <c r="V1025" t="s">
        <v>210</v>
      </c>
    </row>
    <row r="1026" spans="1:22" x14ac:dyDescent="0.25">
      <c r="A1026" t="s">
        <v>7513</v>
      </c>
      <c r="B1026" t="s">
        <v>7514</v>
      </c>
      <c r="C1026" t="s">
        <v>13084</v>
      </c>
      <c r="D1026" t="s">
        <v>13085</v>
      </c>
      <c r="E1026" t="s">
        <v>13086</v>
      </c>
      <c r="F1026" t="s">
        <v>13087</v>
      </c>
      <c r="G1026" t="str">
        <f t="shared" ref="G1026:G1089" si="114">IF(F1026=" ","Unknown", F1026)</f>
        <v>Cables</v>
      </c>
      <c r="H1026" s="17">
        <v>349</v>
      </c>
      <c r="I1026" s="17">
        <v>999</v>
      </c>
      <c r="J1026" s="8">
        <v>0.65</v>
      </c>
      <c r="K1026" s="8" t="str">
        <f t="shared" ref="K1026:K1089" si="115">IF(J1026&gt;=50%,"Yes","No")</f>
        <v>Yes</v>
      </c>
      <c r="L1026" s="9">
        <v>3.9</v>
      </c>
      <c r="M1026" s="9">
        <v>4</v>
      </c>
      <c r="N1026" s="9">
        <f>AVERAGEIF(F1026:F2375,F1026,L1026:L2375)</f>
        <v>4.1249999999999991</v>
      </c>
      <c r="O1026" s="4">
        <v>817</v>
      </c>
      <c r="P1026" s="4">
        <f t="shared" ref="P1026:P1089" si="116">N1026*LOG10(O1026+1)</f>
        <v>12.015107377644206</v>
      </c>
      <c r="Q1026" s="18">
        <f t="shared" ref="Q1026:Q1089" si="117">H1026*O1026</f>
        <v>285133</v>
      </c>
      <c r="R1026" s="18">
        <f>Table2[[#This Row],[actual_price]]-Table2[[#This Row],[discounted_price]]</f>
        <v>650</v>
      </c>
      <c r="S1026" s="15" t="str" cm="1">
        <f t="array" ref="S1026">_xlfn.IFS(H1026&lt;200,"&lt;₹200",H1026&lt;=500,"₹200-₹500",H1026&gt;500,"&gt;₹500")</f>
        <v>₹200-₹500</v>
      </c>
      <c r="T1026" t="s">
        <v>7516</v>
      </c>
      <c r="U1026" t="s">
        <v>7520</v>
      </c>
      <c r="V1026" t="s">
        <v>7521</v>
      </c>
    </row>
    <row r="1027" spans="1:22" x14ac:dyDescent="0.25">
      <c r="A1027" t="s">
        <v>2506</v>
      </c>
      <c r="B1027" t="s">
        <v>2507</v>
      </c>
      <c r="C1027" t="s">
        <v>13075</v>
      </c>
      <c r="D1027" t="s">
        <v>13091</v>
      </c>
      <c r="E1027" t="s">
        <v>13093</v>
      </c>
      <c r="F1027" t="s">
        <v>13094</v>
      </c>
      <c r="G1027" t="str">
        <f t="shared" si="114"/>
        <v>SmartTelevisions</v>
      </c>
      <c r="H1027" s="17">
        <v>18999</v>
      </c>
      <c r="I1027" s="17">
        <v>35000</v>
      </c>
      <c r="J1027" s="8">
        <v>0.46</v>
      </c>
      <c r="K1027" s="8" t="str">
        <f t="shared" si="115"/>
        <v>No</v>
      </c>
      <c r="L1027" s="9">
        <v>4</v>
      </c>
      <c r="M1027" s="9">
        <v>4</v>
      </c>
      <c r="N1027" s="9">
        <f>AVERAGEIF(F1027:F2376,F1027,L1027:L2376)</f>
        <v>4</v>
      </c>
      <c r="O1027" s="4">
        <v>1001</v>
      </c>
      <c r="P1027" s="4">
        <f t="shared" si="116"/>
        <v>12.003470886124907</v>
      </c>
      <c r="Q1027" s="18">
        <f t="shared" si="117"/>
        <v>19017999</v>
      </c>
      <c r="R1027" s="18">
        <f>Table2[[#This Row],[actual_price]]-Table2[[#This Row],[discounted_price]]</f>
        <v>16001</v>
      </c>
      <c r="S1027" s="15" t="str" cm="1">
        <f t="array" ref="S1027">_xlfn.IFS(H1027&lt;200,"&lt;₹200",H1027&lt;=500,"₹200-₹500",H1027&gt;500,"&gt;₹500")</f>
        <v>&gt;₹500</v>
      </c>
      <c r="T1027" t="s">
        <v>2508</v>
      </c>
      <c r="U1027" t="s">
        <v>2512</v>
      </c>
      <c r="V1027" t="s">
        <v>2513</v>
      </c>
    </row>
    <row r="1028" spans="1:22" x14ac:dyDescent="0.25">
      <c r="A1028" t="s">
        <v>10981</v>
      </c>
      <c r="B1028" t="s">
        <v>10982</v>
      </c>
      <c r="C1028" t="s">
        <v>13156</v>
      </c>
      <c r="D1028" t="s">
        <v>13247</v>
      </c>
      <c r="E1028" t="s">
        <v>13248</v>
      </c>
      <c r="F1028" t="s">
        <v>13249</v>
      </c>
      <c r="G1028" t="str">
        <f t="shared" si="114"/>
        <v>Kettles&amp;HotWaterDispensers</v>
      </c>
      <c r="H1028" s="17">
        <v>664</v>
      </c>
      <c r="I1028" s="17">
        <v>1490</v>
      </c>
      <c r="J1028" s="8">
        <v>0.55000000000000004</v>
      </c>
      <c r="K1028" s="8" t="str">
        <f t="shared" si="115"/>
        <v>Yes</v>
      </c>
      <c r="L1028" s="9">
        <v>4.0999999999999996</v>
      </c>
      <c r="M1028" s="9">
        <v>4</v>
      </c>
      <c r="N1028" s="9">
        <f>AVERAGEIF(F1028:F2377,F1028,L1028:L2377)</f>
        <v>3.9</v>
      </c>
      <c r="O1028" s="4">
        <v>925</v>
      </c>
      <c r="P1028" s="4">
        <f t="shared" si="116"/>
        <v>11.569782848059543</v>
      </c>
      <c r="Q1028" s="18">
        <f t="shared" si="117"/>
        <v>614200</v>
      </c>
      <c r="R1028" s="18">
        <f>Table2[[#This Row],[actual_price]]-Table2[[#This Row],[discounted_price]]</f>
        <v>826</v>
      </c>
      <c r="S1028" s="15" t="str" cm="1">
        <f t="array" ref="S1028">_xlfn.IFS(H1028&lt;200,"&lt;₹200",H1028&lt;=500,"₹200-₹500",H1028&gt;500,"&gt;₹500")</f>
        <v>&gt;₹500</v>
      </c>
      <c r="T1028" t="s">
        <v>10983</v>
      </c>
      <c r="U1028" t="s">
        <v>10987</v>
      </c>
      <c r="V1028" t="s">
        <v>10988</v>
      </c>
    </row>
    <row r="1029" spans="1:22" x14ac:dyDescent="0.25">
      <c r="A1029" t="s">
        <v>11345</v>
      </c>
      <c r="B1029" t="s">
        <v>11346</v>
      </c>
      <c r="C1029" t="s">
        <v>13156</v>
      </c>
      <c r="D1029" t="s">
        <v>13247</v>
      </c>
      <c r="E1029" t="s">
        <v>13254</v>
      </c>
      <c r="F1029" t="s">
        <v>13255</v>
      </c>
      <c r="G1029" t="str">
        <f t="shared" si="114"/>
        <v>Irons,Steamers&amp;Accessories</v>
      </c>
      <c r="H1029" s="17">
        <v>475</v>
      </c>
      <c r="I1029" s="17">
        <v>999</v>
      </c>
      <c r="J1029" s="8">
        <v>0.52</v>
      </c>
      <c r="K1029" s="8" t="str">
        <f t="shared" si="115"/>
        <v>Yes</v>
      </c>
      <c r="L1029" s="9">
        <v>4.0999999999999996</v>
      </c>
      <c r="M1029" s="9">
        <v>4</v>
      </c>
      <c r="N1029" s="9">
        <f>AVERAGEIF(F1029:F2379,F1029,L1029:L2379)</f>
        <v>3.9849999999999994</v>
      </c>
      <c r="O1029" s="4">
        <v>1021</v>
      </c>
      <c r="P1029" s="4">
        <f t="shared" si="116"/>
        <v>11.992661819757794</v>
      </c>
      <c r="Q1029" s="18">
        <f t="shared" si="117"/>
        <v>484975</v>
      </c>
      <c r="R1029" s="18">
        <f>Table2[[#This Row],[actual_price]]-Table2[[#This Row],[discounted_price]]</f>
        <v>524</v>
      </c>
      <c r="S1029" s="15" t="str" cm="1">
        <f t="array" ref="S1029">_xlfn.IFS(H1029&lt;200,"&lt;₹200",H1029&lt;=500,"₹200-₹500",H1029&gt;500,"&gt;₹500")</f>
        <v>₹200-₹500</v>
      </c>
      <c r="T1029" t="s">
        <v>11347</v>
      </c>
      <c r="U1029" t="s">
        <v>11351</v>
      </c>
      <c r="V1029" t="s">
        <v>11352</v>
      </c>
    </row>
    <row r="1030" spans="1:22" x14ac:dyDescent="0.25">
      <c r="A1030" t="s">
        <v>8812</v>
      </c>
      <c r="B1030" t="s">
        <v>8813</v>
      </c>
      <c r="C1030" t="s">
        <v>13156</v>
      </c>
      <c r="D1030" t="s">
        <v>13247</v>
      </c>
      <c r="E1030" t="s">
        <v>13248</v>
      </c>
      <c r="F1030" t="s">
        <v>13249</v>
      </c>
      <c r="G1030" t="str">
        <f t="shared" si="114"/>
        <v>Kettles&amp;HotWaterDispensers</v>
      </c>
      <c r="H1030" s="17">
        <v>549</v>
      </c>
      <c r="I1030" s="17">
        <v>1000</v>
      </c>
      <c r="J1030" s="8">
        <v>0.45</v>
      </c>
      <c r="K1030" s="8" t="str">
        <f t="shared" si="115"/>
        <v>No</v>
      </c>
      <c r="L1030" s="9">
        <v>3.6</v>
      </c>
      <c r="M1030" s="9">
        <v>4</v>
      </c>
      <c r="N1030" s="9">
        <f>AVERAGEIF(F1030:F2379,F1030,L1030:L2379)</f>
        <v>3.8777777777777778</v>
      </c>
      <c r="O1030" s="4">
        <v>1074</v>
      </c>
      <c r="P1030" s="4">
        <f t="shared" si="116"/>
        <v>11.755128378042409</v>
      </c>
      <c r="Q1030" s="18">
        <f t="shared" si="117"/>
        <v>589626</v>
      </c>
      <c r="R1030" s="18">
        <f>Table2[[#This Row],[actual_price]]-Table2[[#This Row],[discounted_price]]</f>
        <v>451</v>
      </c>
      <c r="S1030" s="15" t="str" cm="1">
        <f t="array" ref="S1030">_xlfn.IFS(H1030&lt;200,"&lt;₹200",H1030&lt;=500,"₹200-₹500",H1030&gt;500,"&gt;₹500")</f>
        <v>&gt;₹500</v>
      </c>
      <c r="T1030" t="s">
        <v>8814</v>
      </c>
      <c r="U1030" t="s">
        <v>8818</v>
      </c>
      <c r="V1030" t="s">
        <v>8819</v>
      </c>
    </row>
    <row r="1031" spans="1:22" x14ac:dyDescent="0.25">
      <c r="A1031" t="s">
        <v>11988</v>
      </c>
      <c r="B1031" t="s">
        <v>11989</v>
      </c>
      <c r="C1031" t="s">
        <v>13156</v>
      </c>
      <c r="D1031" t="s">
        <v>13247</v>
      </c>
      <c r="E1031" t="s">
        <v>13248</v>
      </c>
      <c r="F1031" t="s">
        <v>13318</v>
      </c>
      <c r="G1031" t="str">
        <f t="shared" si="114"/>
        <v>WaffleMakers&amp;Irons</v>
      </c>
      <c r="H1031" s="17">
        <v>899</v>
      </c>
      <c r="I1031" s="17">
        <v>1999</v>
      </c>
      <c r="J1031" s="8">
        <v>0.55000000000000004</v>
      </c>
      <c r="K1031" s="8" t="str">
        <f t="shared" si="115"/>
        <v>Yes</v>
      </c>
      <c r="L1031" s="9">
        <v>4</v>
      </c>
      <c r="M1031" s="9">
        <v>4</v>
      </c>
      <c r="N1031" s="9">
        <f>AVERAGEIF(F1031:F2381,F1031,L1031:L2381)</f>
        <v>4.0999999999999996</v>
      </c>
      <c r="O1031" s="4">
        <v>832</v>
      </c>
      <c r="P1031" s="4">
        <f t="shared" si="116"/>
        <v>11.974644505767827</v>
      </c>
      <c r="Q1031" s="18">
        <f t="shared" si="117"/>
        <v>747968</v>
      </c>
      <c r="R1031" s="18">
        <f>Table2[[#This Row],[actual_price]]-Table2[[#This Row],[discounted_price]]</f>
        <v>1100</v>
      </c>
      <c r="S1031" s="15" t="str" cm="1">
        <f t="array" ref="S1031">_xlfn.IFS(H1031&lt;200,"&lt;₹200",H1031&lt;=500,"₹200-₹500",H1031&gt;500,"&gt;₹500")</f>
        <v>&gt;₹500</v>
      </c>
      <c r="T1031" t="s">
        <v>11991</v>
      </c>
      <c r="U1031" t="s">
        <v>11995</v>
      </c>
      <c r="V1031" t="s">
        <v>11996</v>
      </c>
    </row>
    <row r="1032" spans="1:22" x14ac:dyDescent="0.25">
      <c r="A1032" t="s">
        <v>1744</v>
      </c>
      <c r="B1032" t="s">
        <v>1745</v>
      </c>
      <c r="C1032" t="s">
        <v>13084</v>
      </c>
      <c r="D1032" t="s">
        <v>13085</v>
      </c>
      <c r="E1032" t="s">
        <v>13086</v>
      </c>
      <c r="F1032" t="s">
        <v>13087</v>
      </c>
      <c r="G1032" t="str">
        <f t="shared" si="114"/>
        <v>Cables</v>
      </c>
      <c r="H1032" s="17">
        <v>225</v>
      </c>
      <c r="I1032" s="17">
        <v>499</v>
      </c>
      <c r="J1032" s="8">
        <v>0.55000000000000004</v>
      </c>
      <c r="K1032" s="8" t="str">
        <f t="shared" si="115"/>
        <v>Yes</v>
      </c>
      <c r="L1032" s="9">
        <v>4.0999999999999996</v>
      </c>
      <c r="M1032" s="9">
        <v>4</v>
      </c>
      <c r="N1032" s="9">
        <f>AVERAGEIF(F1032:F2381,F1032,L1032:L2381)</f>
        <v>4.1302325581395349</v>
      </c>
      <c r="O1032" s="4">
        <v>789</v>
      </c>
      <c r="P1032" s="4">
        <f t="shared" si="116"/>
        <v>11.96787375379494</v>
      </c>
      <c r="Q1032" s="18">
        <f t="shared" si="117"/>
        <v>177525</v>
      </c>
      <c r="R1032" s="18">
        <f>Table2[[#This Row],[actual_price]]-Table2[[#This Row],[discounted_price]]</f>
        <v>274</v>
      </c>
      <c r="S1032" s="15" t="str" cm="1">
        <f t="array" ref="S1032">_xlfn.IFS(H1032&lt;200,"&lt;₹200",H1032&lt;=500,"₹200-₹500",H1032&gt;500,"&gt;₹500")</f>
        <v>₹200-₹500</v>
      </c>
      <c r="T1032" t="s">
        <v>1746</v>
      </c>
      <c r="U1032" t="s">
        <v>1750</v>
      </c>
      <c r="V1032" t="s">
        <v>1751</v>
      </c>
    </row>
    <row r="1033" spans="1:22" x14ac:dyDescent="0.25">
      <c r="A1033" t="s">
        <v>11093</v>
      </c>
      <c r="B1033" t="s">
        <v>11094</v>
      </c>
      <c r="C1033" t="s">
        <v>13156</v>
      </c>
      <c r="D1033" t="s">
        <v>13247</v>
      </c>
      <c r="E1033" t="s">
        <v>13254</v>
      </c>
      <c r="F1033" t="s">
        <v>13255</v>
      </c>
      <c r="G1033" t="str">
        <f t="shared" si="114"/>
        <v>Irons,Steamers&amp;Accessories</v>
      </c>
      <c r="H1033" s="17">
        <v>299</v>
      </c>
      <c r="I1033" s="17">
        <v>499</v>
      </c>
      <c r="J1033" s="8">
        <v>0.4</v>
      </c>
      <c r="K1033" s="8" t="str">
        <f t="shared" si="115"/>
        <v>No</v>
      </c>
      <c r="L1033" s="9">
        <v>3.9</v>
      </c>
      <c r="M1033" s="9">
        <v>4</v>
      </c>
      <c r="N1033" s="9">
        <f>AVERAGEIF(F1033:F2382,F1033,L1033:L2382)</f>
        <v>3.9789473684210521</v>
      </c>
      <c r="O1033" s="4">
        <v>1015</v>
      </c>
      <c r="P1033" s="4">
        <f t="shared" si="116"/>
        <v>11.964271806361118</v>
      </c>
      <c r="Q1033" s="18">
        <f t="shared" si="117"/>
        <v>303485</v>
      </c>
      <c r="R1033" s="18">
        <f>Table2[[#This Row],[actual_price]]-Table2[[#This Row],[discounted_price]]</f>
        <v>200</v>
      </c>
      <c r="S1033" s="15" t="str" cm="1">
        <f t="array" ref="S1033">_xlfn.IFS(H1033&lt;200,"&lt;₹200",H1033&lt;=500,"₹200-₹500",H1033&gt;500,"&gt;₹500")</f>
        <v>₹200-₹500</v>
      </c>
      <c r="T1033" t="s">
        <v>11095</v>
      </c>
      <c r="U1033" t="s">
        <v>11099</v>
      </c>
      <c r="V1033" t="s">
        <v>11100</v>
      </c>
    </row>
    <row r="1034" spans="1:22" x14ac:dyDescent="0.25">
      <c r="A1034" t="s">
        <v>8926</v>
      </c>
      <c r="B1034" t="s">
        <v>8927</v>
      </c>
      <c r="C1034" t="s">
        <v>13156</v>
      </c>
      <c r="D1034" t="s">
        <v>13247</v>
      </c>
      <c r="E1034" t="s">
        <v>13248</v>
      </c>
      <c r="F1034" t="s">
        <v>13249</v>
      </c>
      <c r="G1034" t="str">
        <f t="shared" si="114"/>
        <v>Kettles&amp;HotWaterDispensers</v>
      </c>
      <c r="H1034" s="17">
        <v>809</v>
      </c>
      <c r="I1034" s="17">
        <v>1545</v>
      </c>
      <c r="J1034" s="8">
        <v>0.48</v>
      </c>
      <c r="K1034" s="8" t="str">
        <f t="shared" si="115"/>
        <v>No</v>
      </c>
      <c r="L1034" s="9">
        <v>3.7</v>
      </c>
      <c r="M1034" s="9">
        <v>4</v>
      </c>
      <c r="N1034" s="9">
        <f>AVERAGEIF(F1034:F2383,F1034,L1034:L2383)</f>
        <v>3.9125000000000001</v>
      </c>
      <c r="O1034" s="4">
        <v>976</v>
      </c>
      <c r="P1034" s="4">
        <f t="shared" si="116"/>
        <v>11.6979624805497</v>
      </c>
      <c r="Q1034" s="18">
        <f t="shared" si="117"/>
        <v>789584</v>
      </c>
      <c r="R1034" s="18">
        <f>Table2[[#This Row],[actual_price]]-Table2[[#This Row],[discounted_price]]</f>
        <v>736</v>
      </c>
      <c r="S1034" s="15" t="str" cm="1">
        <f t="array" ref="S1034">_xlfn.IFS(H1034&lt;200,"&lt;₹200",H1034&lt;=500,"₹200-₹500",H1034&gt;500,"&gt;₹500")</f>
        <v>&gt;₹500</v>
      </c>
      <c r="T1034" t="s">
        <v>8928</v>
      </c>
      <c r="U1034" t="s">
        <v>8932</v>
      </c>
      <c r="V1034" t="s">
        <v>8933</v>
      </c>
    </row>
    <row r="1035" spans="1:22" x14ac:dyDescent="0.25">
      <c r="A1035" t="s">
        <v>9304</v>
      </c>
      <c r="B1035" t="s">
        <v>9305</v>
      </c>
      <c r="C1035" t="s">
        <v>13156</v>
      </c>
      <c r="D1035" t="s">
        <v>13268</v>
      </c>
      <c r="E1035" t="s">
        <v>13269</v>
      </c>
      <c r="F1035" t="s">
        <v>13270</v>
      </c>
      <c r="G1035" t="str">
        <f t="shared" si="114"/>
        <v>LaundryBaskets</v>
      </c>
      <c r="H1035" s="17">
        <v>355</v>
      </c>
      <c r="I1035" s="17">
        <v>899</v>
      </c>
      <c r="J1035" s="8">
        <v>0.61</v>
      </c>
      <c r="K1035" s="8" t="str">
        <f t="shared" si="115"/>
        <v>Yes</v>
      </c>
      <c r="L1035" s="9">
        <v>4.0999999999999996</v>
      </c>
      <c r="M1035" s="9">
        <v>4</v>
      </c>
      <c r="N1035" s="9">
        <f>AVERAGEIF(F1035:F2384,F1035,L1035:L2384)</f>
        <v>3.95</v>
      </c>
      <c r="O1035" s="4">
        <v>1051</v>
      </c>
      <c r="P1035" s="4">
        <f t="shared" si="116"/>
        <v>11.936962172279994</v>
      </c>
      <c r="Q1035" s="18">
        <f t="shared" si="117"/>
        <v>373105</v>
      </c>
      <c r="R1035" s="18">
        <f>Table2[[#This Row],[actual_price]]-Table2[[#This Row],[discounted_price]]</f>
        <v>544</v>
      </c>
      <c r="S1035" s="15" t="str" cm="1">
        <f t="array" ref="S1035">_xlfn.IFS(H1035&lt;200,"&lt;₹200",H1035&lt;=500,"₹200-₹500",H1035&gt;500,"&gt;₹500")</f>
        <v>₹200-₹500</v>
      </c>
      <c r="T1035" t="s">
        <v>9306</v>
      </c>
      <c r="U1035" t="s">
        <v>9310</v>
      </c>
      <c r="V1035" t="s">
        <v>9311</v>
      </c>
    </row>
    <row r="1036" spans="1:22" x14ac:dyDescent="0.25">
      <c r="A1036" t="s">
        <v>8822</v>
      </c>
      <c r="B1036" t="s">
        <v>8823</v>
      </c>
      <c r="C1036" t="s">
        <v>13156</v>
      </c>
      <c r="D1036" t="s">
        <v>13250</v>
      </c>
      <c r="E1036" t="s">
        <v>13251</v>
      </c>
      <c r="F1036" t="s">
        <v>13252</v>
      </c>
      <c r="G1036" t="str">
        <f t="shared" si="114"/>
        <v>ElectricHeaters</v>
      </c>
      <c r="H1036" s="17">
        <v>999</v>
      </c>
      <c r="I1036" s="17">
        <v>2000</v>
      </c>
      <c r="J1036" s="8">
        <v>0.5</v>
      </c>
      <c r="K1036" s="8" t="str">
        <f t="shared" si="115"/>
        <v>Yes</v>
      </c>
      <c r="L1036" s="9">
        <v>3.8</v>
      </c>
      <c r="M1036" s="9">
        <v>4</v>
      </c>
      <c r="N1036" s="9">
        <f>AVERAGEIF(F1036:F2385,F1036,L1036:L2385)</f>
        <v>3.8933333333333326</v>
      </c>
      <c r="O1036" s="4">
        <v>1163</v>
      </c>
      <c r="P1036" s="4">
        <f t="shared" si="116"/>
        <v>11.936776936688664</v>
      </c>
      <c r="Q1036" s="18">
        <f t="shared" si="117"/>
        <v>1161837</v>
      </c>
      <c r="R1036" s="18">
        <f>Table2[[#This Row],[actual_price]]-Table2[[#This Row],[discounted_price]]</f>
        <v>1001</v>
      </c>
      <c r="S1036" s="15" t="str" cm="1">
        <f t="array" ref="S1036">_xlfn.IFS(H1036&lt;200,"&lt;₹200",H1036&lt;=500,"₹200-₹500",H1036&gt;500,"&gt;₹500")</f>
        <v>&gt;₹500</v>
      </c>
      <c r="T1036" t="s">
        <v>8824</v>
      </c>
      <c r="U1036" t="s">
        <v>8828</v>
      </c>
      <c r="V1036" t="s">
        <v>8829</v>
      </c>
    </row>
    <row r="1037" spans="1:22" x14ac:dyDescent="0.25">
      <c r="A1037" t="s">
        <v>11816</v>
      </c>
      <c r="B1037" t="s">
        <v>11817</v>
      </c>
      <c r="C1037" t="s">
        <v>13156</v>
      </c>
      <c r="D1037" t="s">
        <v>13247</v>
      </c>
      <c r="E1037" t="s">
        <v>13248</v>
      </c>
      <c r="F1037" t="s">
        <v>13303</v>
      </c>
      <c r="G1037" t="str">
        <f t="shared" si="114"/>
        <v>Mills&amp;Grinders</v>
      </c>
      <c r="H1037" s="17">
        <v>3710</v>
      </c>
      <c r="I1037" s="17">
        <v>4330</v>
      </c>
      <c r="J1037" s="8">
        <v>0.14000000000000001</v>
      </c>
      <c r="K1037" s="8" t="str">
        <f t="shared" si="115"/>
        <v>No</v>
      </c>
      <c r="L1037" s="9">
        <v>3.7</v>
      </c>
      <c r="M1037" s="9">
        <v>4</v>
      </c>
      <c r="N1037" s="9">
        <f>AVERAGEIF(F1037:F2387,F1037,L1037:L2387)</f>
        <v>3.7</v>
      </c>
      <c r="O1037" s="4">
        <v>1662</v>
      </c>
      <c r="P1037" s="4">
        <f t="shared" si="116"/>
        <v>11.917301322112221</v>
      </c>
      <c r="Q1037" s="18">
        <f t="shared" si="117"/>
        <v>6166020</v>
      </c>
      <c r="R1037" s="18">
        <f>Table2[[#This Row],[actual_price]]-Table2[[#This Row],[discounted_price]]</f>
        <v>620</v>
      </c>
      <c r="S1037" s="15" t="str" cm="1">
        <f t="array" ref="S1037">_xlfn.IFS(H1037&lt;200,"&lt;₹200",H1037&lt;=500,"₹200-₹500",H1037&gt;500,"&gt;₹500")</f>
        <v>&gt;₹500</v>
      </c>
      <c r="T1037" t="s">
        <v>11818</v>
      </c>
      <c r="U1037" t="s">
        <v>11822</v>
      </c>
      <c r="V1037" t="s">
        <v>11823</v>
      </c>
    </row>
    <row r="1038" spans="1:22" x14ac:dyDescent="0.25">
      <c r="A1038" t="s">
        <v>975</v>
      </c>
      <c r="B1038" t="s">
        <v>976</v>
      </c>
      <c r="C1038" t="s">
        <v>13084</v>
      </c>
      <c r="D1038" t="s">
        <v>13085</v>
      </c>
      <c r="E1038" t="s">
        <v>13086</v>
      </c>
      <c r="F1038" t="s">
        <v>13087</v>
      </c>
      <c r="G1038" t="str">
        <f t="shared" si="114"/>
        <v>Cables</v>
      </c>
      <c r="H1038" s="17">
        <v>299</v>
      </c>
      <c r="I1038" s="17">
        <v>999</v>
      </c>
      <c r="J1038" s="8">
        <v>0.7</v>
      </c>
      <c r="K1038" s="8" t="str">
        <f t="shared" si="115"/>
        <v>Yes</v>
      </c>
      <c r="L1038" s="9">
        <v>4.3</v>
      </c>
      <c r="M1038" s="9">
        <v>4</v>
      </c>
      <c r="N1038" s="9">
        <f>AVERAGEIF(F1038:F2387,F1038,L1038:L2387)</f>
        <v>4.1309523809523805</v>
      </c>
      <c r="O1038" s="4">
        <v>766</v>
      </c>
      <c r="P1038" s="4">
        <f t="shared" si="116"/>
        <v>11.916952277265432</v>
      </c>
      <c r="Q1038" s="18">
        <f t="shared" si="117"/>
        <v>229034</v>
      </c>
      <c r="R1038" s="18">
        <f>Table2[[#This Row],[actual_price]]-Table2[[#This Row],[discounted_price]]</f>
        <v>700</v>
      </c>
      <c r="S1038" s="15" t="str" cm="1">
        <f t="array" ref="S1038">_xlfn.IFS(H1038&lt;200,"&lt;₹200",H1038&lt;=500,"₹200-₹500",H1038&gt;500,"&gt;₹500")</f>
        <v>₹200-₹500</v>
      </c>
      <c r="T1038" t="s">
        <v>977</v>
      </c>
      <c r="U1038" t="s">
        <v>981</v>
      </c>
      <c r="V1038" t="s">
        <v>982</v>
      </c>
    </row>
    <row r="1039" spans="1:22" x14ac:dyDescent="0.25">
      <c r="A1039" t="s">
        <v>6994</v>
      </c>
      <c r="B1039" t="s">
        <v>6995</v>
      </c>
      <c r="C1039" t="s">
        <v>13084</v>
      </c>
      <c r="D1039" t="s">
        <v>13085</v>
      </c>
      <c r="E1039" t="s">
        <v>13136</v>
      </c>
      <c r="F1039" t="s">
        <v>13215</v>
      </c>
      <c r="G1039" t="str">
        <f t="shared" si="114"/>
        <v>LaptopChargers&amp;PowerSupplies</v>
      </c>
      <c r="H1039" s="17">
        <v>149</v>
      </c>
      <c r="I1039" s="17">
        <v>999</v>
      </c>
      <c r="J1039" s="8">
        <v>0.85</v>
      </c>
      <c r="K1039" s="8" t="str">
        <f t="shared" si="115"/>
        <v>Yes</v>
      </c>
      <c r="L1039" s="9">
        <v>3.5</v>
      </c>
      <c r="M1039" s="9">
        <v>4</v>
      </c>
      <c r="N1039" s="9">
        <f>AVERAGEIF(F1039:F2388,F1039,L1039:L2388)</f>
        <v>3.5</v>
      </c>
      <c r="O1039" s="4">
        <v>2523</v>
      </c>
      <c r="P1039" s="4">
        <f t="shared" si="116"/>
        <v>11.907312727002338</v>
      </c>
      <c r="Q1039" s="18">
        <f t="shared" si="117"/>
        <v>375927</v>
      </c>
      <c r="R1039" s="18">
        <f>Table2[[#This Row],[actual_price]]-Table2[[#This Row],[discounted_price]]</f>
        <v>850</v>
      </c>
      <c r="S1039" s="15" t="str" cm="1">
        <f t="array" ref="S1039">_xlfn.IFS(H1039&lt;200,"&lt;₹200",H1039&lt;=500,"₹200-₹500",H1039&gt;500,"&gt;₹500")</f>
        <v>&lt;₹200</v>
      </c>
      <c r="T1039" t="s">
        <v>6996</v>
      </c>
      <c r="U1039" t="s">
        <v>7000</v>
      </c>
      <c r="V1039" t="s">
        <v>7001</v>
      </c>
    </row>
    <row r="1040" spans="1:22" x14ac:dyDescent="0.25">
      <c r="A1040" t="s">
        <v>12261</v>
      </c>
      <c r="B1040" t="s">
        <v>12262</v>
      </c>
      <c r="C1040" t="s">
        <v>13156</v>
      </c>
      <c r="D1040" t="s">
        <v>13247</v>
      </c>
      <c r="E1040" t="s">
        <v>13248</v>
      </c>
      <c r="F1040" t="s">
        <v>13256</v>
      </c>
      <c r="G1040" t="str">
        <f t="shared" si="114"/>
        <v>DigitalKitchenScales</v>
      </c>
      <c r="H1040" s="17">
        <v>759</v>
      </c>
      <c r="I1040" s="17">
        <v>1999</v>
      </c>
      <c r="J1040" s="8">
        <v>0.62</v>
      </c>
      <c r="K1040" s="8" t="str">
        <f t="shared" si="115"/>
        <v>Yes</v>
      </c>
      <c r="L1040" s="9">
        <v>4.3</v>
      </c>
      <c r="M1040" s="9">
        <v>4</v>
      </c>
      <c r="N1040" s="9">
        <f>AVERAGEIF(F1040:F2390,F1040,L1040:L2390)</f>
        <v>4.25</v>
      </c>
      <c r="O1040" s="4">
        <v>532</v>
      </c>
      <c r="P1040" s="4">
        <f t="shared" si="116"/>
        <v>11.588590638362932</v>
      </c>
      <c r="Q1040" s="18">
        <f t="shared" si="117"/>
        <v>403788</v>
      </c>
      <c r="R1040" s="18">
        <f>Table2[[#This Row],[actual_price]]-Table2[[#This Row],[discounted_price]]</f>
        <v>1240</v>
      </c>
      <c r="S1040" s="15" t="str" cm="1">
        <f t="array" ref="S1040">_xlfn.IFS(H1040&lt;200,"&lt;₹200",H1040&lt;=500,"₹200-₹500",H1040&gt;500,"&gt;₹500")</f>
        <v>&gt;₹500</v>
      </c>
      <c r="T1040" t="s">
        <v>12263</v>
      </c>
      <c r="U1040" t="s">
        <v>12267</v>
      </c>
      <c r="V1040" t="s">
        <v>12268</v>
      </c>
    </row>
    <row r="1041" spans="1:22" x14ac:dyDescent="0.25">
      <c r="A1041" t="s">
        <v>12924</v>
      </c>
      <c r="B1041" t="s">
        <v>12925</v>
      </c>
      <c r="C1041" t="s">
        <v>13156</v>
      </c>
      <c r="D1041" t="s">
        <v>13250</v>
      </c>
      <c r="E1041" t="s">
        <v>13251</v>
      </c>
      <c r="F1041" t="s">
        <v>13252</v>
      </c>
      <c r="G1041" t="str">
        <f t="shared" si="114"/>
        <v>ElectricHeaters</v>
      </c>
      <c r="H1041" s="17">
        <v>3487.77</v>
      </c>
      <c r="I1041" s="17">
        <v>4990</v>
      </c>
      <c r="J1041" s="8">
        <v>0.3</v>
      </c>
      <c r="K1041" s="8" t="str">
        <f t="shared" si="115"/>
        <v>No</v>
      </c>
      <c r="L1041" s="9">
        <v>4.0999999999999996</v>
      </c>
      <c r="M1041" s="9">
        <v>4</v>
      </c>
      <c r="N1041" s="9">
        <f>AVERAGEIF(F1041:F2391,F1041,L1041:L2391)</f>
        <v>3.8999999999999995</v>
      </c>
      <c r="O1041" s="4">
        <v>1127</v>
      </c>
      <c r="P1041" s="4">
        <f t="shared" si="116"/>
        <v>11.904005488624559</v>
      </c>
      <c r="Q1041" s="18">
        <f t="shared" si="117"/>
        <v>3930716.79</v>
      </c>
      <c r="R1041" s="18">
        <f>Table2[[#This Row],[actual_price]]-Table2[[#This Row],[discounted_price]]</f>
        <v>1502.23</v>
      </c>
      <c r="S1041" s="15" t="str" cm="1">
        <f t="array" ref="S1041">_xlfn.IFS(H1041&lt;200,"&lt;₹200",H1041&lt;=500,"₹200-₹500",H1041&gt;500,"&gt;₹500")</f>
        <v>&gt;₹500</v>
      </c>
      <c r="T1041" t="s">
        <v>12926</v>
      </c>
      <c r="U1041" t="s">
        <v>12930</v>
      </c>
      <c r="V1041" t="s">
        <v>12931</v>
      </c>
    </row>
    <row r="1042" spans="1:22" x14ac:dyDescent="0.25">
      <c r="A1042" t="s">
        <v>10134</v>
      </c>
      <c r="B1042" t="s">
        <v>10135</v>
      </c>
      <c r="C1042" t="s">
        <v>13156</v>
      </c>
      <c r="D1042" t="s">
        <v>13247</v>
      </c>
      <c r="E1042" t="s">
        <v>13248</v>
      </c>
      <c r="F1042" t="s">
        <v>13271</v>
      </c>
      <c r="G1042" t="str">
        <f t="shared" si="114"/>
        <v>JuicerMixerGrinders</v>
      </c>
      <c r="H1042" s="17">
        <v>1199</v>
      </c>
      <c r="I1042" s="17">
        <v>1499</v>
      </c>
      <c r="J1042" s="8">
        <v>0.2</v>
      </c>
      <c r="K1042" s="8" t="str">
        <f t="shared" si="115"/>
        <v>No</v>
      </c>
      <c r="L1042" s="9">
        <v>3.8</v>
      </c>
      <c r="M1042" s="9">
        <v>4</v>
      </c>
      <c r="N1042" s="9">
        <f>AVERAGEIF(F1042:F2391,F1042,L1042:L2391)</f>
        <v>3.56</v>
      </c>
      <c r="O1042" s="4">
        <v>2206</v>
      </c>
      <c r="P1042" s="4">
        <f t="shared" si="116"/>
        <v>11.903936306055492</v>
      </c>
      <c r="Q1042" s="18">
        <f t="shared" si="117"/>
        <v>2644994</v>
      </c>
      <c r="R1042" s="18">
        <f>Table2[[#This Row],[actual_price]]-Table2[[#This Row],[discounted_price]]</f>
        <v>300</v>
      </c>
      <c r="S1042" s="15" t="str" cm="1">
        <f t="array" ref="S1042">_xlfn.IFS(H1042&lt;200,"&lt;₹200",H1042&lt;=500,"₹200-₹500",H1042&gt;500,"&gt;₹500")</f>
        <v>&gt;₹500</v>
      </c>
      <c r="T1042" t="s">
        <v>10136</v>
      </c>
      <c r="U1042" t="s">
        <v>10140</v>
      </c>
      <c r="V1042" t="s">
        <v>10141</v>
      </c>
    </row>
    <row r="1043" spans="1:22" x14ac:dyDescent="0.25">
      <c r="A1043" t="s">
        <v>12773</v>
      </c>
      <c r="B1043" t="s">
        <v>12774</v>
      </c>
      <c r="C1043" t="s">
        <v>13156</v>
      </c>
      <c r="D1043" t="s">
        <v>13247</v>
      </c>
      <c r="E1043" t="s">
        <v>13287</v>
      </c>
      <c r="F1043" t="s">
        <v>13288</v>
      </c>
      <c r="G1043" t="str">
        <f t="shared" si="114"/>
        <v>WaterPurifierAccessories</v>
      </c>
      <c r="H1043" s="17">
        <v>199</v>
      </c>
      <c r="I1043" s="17">
        <v>400</v>
      </c>
      <c r="J1043" s="8">
        <v>0.5</v>
      </c>
      <c r="K1043" s="8" t="str">
        <f t="shared" si="115"/>
        <v>Yes</v>
      </c>
      <c r="L1043" s="9">
        <v>4.0999999999999996</v>
      </c>
      <c r="M1043" s="9">
        <v>4</v>
      </c>
      <c r="N1043" s="9">
        <f>AVERAGEIF(F1043:F2393,F1043,L1043:L2393)</f>
        <v>3.7857142857142856</v>
      </c>
      <c r="O1043" s="4">
        <v>1379</v>
      </c>
      <c r="P1043" s="4">
        <f t="shared" si="116"/>
        <v>11.886685112804681</v>
      </c>
      <c r="Q1043" s="18">
        <f t="shared" si="117"/>
        <v>274421</v>
      </c>
      <c r="R1043" s="18">
        <f>Table2[[#This Row],[actual_price]]-Table2[[#This Row],[discounted_price]]</f>
        <v>201</v>
      </c>
      <c r="S1043" s="15" t="str" cm="1">
        <f t="array" ref="S1043">_xlfn.IFS(H1043&lt;200,"&lt;₹200",H1043&lt;=500,"₹200-₹500",H1043&gt;500,"&gt;₹500")</f>
        <v>&lt;₹200</v>
      </c>
      <c r="T1043" t="s">
        <v>12775</v>
      </c>
      <c r="U1043" t="s">
        <v>12779</v>
      </c>
      <c r="V1043" t="s">
        <v>12780</v>
      </c>
    </row>
    <row r="1044" spans="1:22" x14ac:dyDescent="0.25">
      <c r="A1044" t="s">
        <v>1302</v>
      </c>
      <c r="B1044" t="s">
        <v>1303</v>
      </c>
      <c r="C1044" t="s">
        <v>13075</v>
      </c>
      <c r="D1044" t="s">
        <v>13091</v>
      </c>
      <c r="E1044" t="s">
        <v>13092</v>
      </c>
      <c r="F1044" t="s">
        <v>13095</v>
      </c>
      <c r="G1044" t="str">
        <f t="shared" si="114"/>
        <v>RemoteControls</v>
      </c>
      <c r="H1044" s="17">
        <v>195</v>
      </c>
      <c r="I1044" s="17">
        <v>499</v>
      </c>
      <c r="J1044" s="8">
        <v>0.61</v>
      </c>
      <c r="K1044" s="8" t="str">
        <f t="shared" si="115"/>
        <v>Yes</v>
      </c>
      <c r="L1044" s="9">
        <v>3.7</v>
      </c>
      <c r="M1044" s="9">
        <v>4</v>
      </c>
      <c r="N1044" s="9">
        <f>AVERAGEIF(F1044:F2393,F1044,L1044:L2393)</f>
        <v>3.7720930232558145</v>
      </c>
      <c r="O1044" s="4">
        <v>1383</v>
      </c>
      <c r="P1044" s="4">
        <f t="shared" si="116"/>
        <v>11.848657530641486</v>
      </c>
      <c r="Q1044" s="18">
        <f t="shared" si="117"/>
        <v>269685</v>
      </c>
      <c r="R1044" s="18">
        <f>Table2[[#This Row],[actual_price]]-Table2[[#This Row],[discounted_price]]</f>
        <v>304</v>
      </c>
      <c r="S1044" s="15" t="str" cm="1">
        <f t="array" ref="S1044">_xlfn.IFS(H1044&lt;200,"&lt;₹200",H1044&lt;=500,"₹200-₹500",H1044&gt;500,"&gt;₹500")</f>
        <v>&lt;₹200</v>
      </c>
      <c r="T1044" t="s">
        <v>1304</v>
      </c>
      <c r="U1044" t="s">
        <v>1308</v>
      </c>
      <c r="V1044" t="s">
        <v>1309</v>
      </c>
    </row>
    <row r="1045" spans="1:22" x14ac:dyDescent="0.25">
      <c r="A1045" t="s">
        <v>768</v>
      </c>
      <c r="B1045" t="s">
        <v>769</v>
      </c>
      <c r="C1045" t="s">
        <v>13075</v>
      </c>
      <c r="D1045" t="s">
        <v>13091</v>
      </c>
      <c r="E1045" t="s">
        <v>13093</v>
      </c>
      <c r="F1045" t="s">
        <v>13094</v>
      </c>
      <c r="G1045" t="str">
        <f t="shared" si="114"/>
        <v>SmartTelevisions</v>
      </c>
      <c r="H1045" s="17">
        <v>7299</v>
      </c>
      <c r="I1045" s="17">
        <v>19125</v>
      </c>
      <c r="J1045" s="8">
        <v>0.62</v>
      </c>
      <c r="K1045" s="8" t="str">
        <f t="shared" si="115"/>
        <v>Yes</v>
      </c>
      <c r="L1045" s="9">
        <v>3.4</v>
      </c>
      <c r="M1045" s="9">
        <v>3</v>
      </c>
      <c r="N1045" s="9">
        <f>AVERAGEIF(F1045:F2394,F1045,L1045:L2394)</f>
        <v>4</v>
      </c>
      <c r="O1045" s="4">
        <v>902</v>
      </c>
      <c r="P1045" s="4">
        <f t="shared" si="116"/>
        <v>11.822751001254023</v>
      </c>
      <c r="Q1045" s="18">
        <f t="shared" si="117"/>
        <v>6583698</v>
      </c>
      <c r="R1045" s="18">
        <f>Table2[[#This Row],[actual_price]]-Table2[[#This Row],[discounted_price]]</f>
        <v>11826</v>
      </c>
      <c r="S1045" s="15" t="str" cm="1">
        <f t="array" ref="S1045">_xlfn.IFS(H1045&lt;200,"&lt;₹200",H1045&lt;=500,"₹200-₹500",H1045&gt;500,"&gt;₹500")</f>
        <v>&gt;₹500</v>
      </c>
      <c r="T1045" t="s">
        <v>770</v>
      </c>
      <c r="U1045" t="s">
        <v>774</v>
      </c>
      <c r="V1045" t="s">
        <v>775</v>
      </c>
    </row>
    <row r="1046" spans="1:22" x14ac:dyDescent="0.25">
      <c r="A1046" t="s">
        <v>9477</v>
      </c>
      <c r="B1046" t="s">
        <v>9478</v>
      </c>
      <c r="C1046" t="s">
        <v>13156</v>
      </c>
      <c r="D1046" t="s">
        <v>13250</v>
      </c>
      <c r="E1046" t="s">
        <v>13251</v>
      </c>
      <c r="F1046" t="s">
        <v>13282</v>
      </c>
      <c r="G1046" t="str">
        <f t="shared" si="114"/>
        <v>HeatConvectors</v>
      </c>
      <c r="H1046" s="17">
        <v>2199</v>
      </c>
      <c r="I1046" s="17">
        <v>2990</v>
      </c>
      <c r="J1046" s="8">
        <v>0.26</v>
      </c>
      <c r="K1046" s="8" t="str">
        <f t="shared" si="115"/>
        <v>No</v>
      </c>
      <c r="L1046" s="9">
        <v>3.8</v>
      </c>
      <c r="M1046" s="9">
        <v>4</v>
      </c>
      <c r="N1046" s="9">
        <f>AVERAGEIF(F1046:F2395,F1046,L1046:L2395)</f>
        <v>3.7</v>
      </c>
      <c r="O1046" s="4">
        <v>1558</v>
      </c>
      <c r="P1046" s="4">
        <f t="shared" si="116"/>
        <v>11.813530626198716</v>
      </c>
      <c r="Q1046" s="18">
        <f t="shared" si="117"/>
        <v>3426042</v>
      </c>
      <c r="R1046" s="18">
        <f>Table2[[#This Row],[actual_price]]-Table2[[#This Row],[discounted_price]]</f>
        <v>791</v>
      </c>
      <c r="S1046" s="15" t="str" cm="1">
        <f t="array" ref="S1046">_xlfn.IFS(H1046&lt;200,"&lt;₹200",H1046&lt;=500,"₹200-₹500",H1046&gt;500,"&gt;₹500")</f>
        <v>&gt;₹500</v>
      </c>
      <c r="T1046" t="s">
        <v>9480</v>
      </c>
      <c r="U1046" t="s">
        <v>9484</v>
      </c>
      <c r="V1046" t="s">
        <v>9485</v>
      </c>
    </row>
    <row r="1047" spans="1:22" x14ac:dyDescent="0.25">
      <c r="A1047" t="s">
        <v>2355</v>
      </c>
      <c r="B1047" t="s">
        <v>2356</v>
      </c>
      <c r="C1047" t="s">
        <v>13075</v>
      </c>
      <c r="D1047" t="s">
        <v>13091</v>
      </c>
      <c r="E1047" t="s">
        <v>13107</v>
      </c>
      <c r="F1047" t="s">
        <v>13107</v>
      </c>
      <c r="G1047" t="str">
        <f t="shared" si="114"/>
        <v>AVReceivers&amp;Amplifiers</v>
      </c>
      <c r="H1047" s="17">
        <v>1990</v>
      </c>
      <c r="I1047" s="17">
        <v>3100</v>
      </c>
      <c r="J1047" s="8">
        <v>0.36</v>
      </c>
      <c r="K1047" s="8" t="str">
        <f t="shared" si="115"/>
        <v>No</v>
      </c>
      <c r="L1047" s="9">
        <v>4</v>
      </c>
      <c r="M1047" s="9">
        <v>4</v>
      </c>
      <c r="N1047" s="9">
        <f>AVERAGEIF(F1047:F2396,F1047,L1047:L2396)</f>
        <v>4</v>
      </c>
      <c r="O1047" s="4">
        <v>897</v>
      </c>
      <c r="P1047" s="4">
        <f t="shared" si="116"/>
        <v>11.813105346669218</v>
      </c>
      <c r="Q1047" s="18">
        <f t="shared" si="117"/>
        <v>1785030</v>
      </c>
      <c r="R1047" s="18">
        <f>Table2[[#This Row],[actual_price]]-Table2[[#This Row],[discounted_price]]</f>
        <v>1110</v>
      </c>
      <c r="S1047" s="15" t="str" cm="1">
        <f t="array" ref="S1047">_xlfn.IFS(H1047&lt;200,"&lt;₹200",H1047&lt;=500,"₹200-₹500",H1047&gt;500,"&gt;₹500")</f>
        <v>&gt;₹500</v>
      </c>
      <c r="T1047" t="s">
        <v>2358</v>
      </c>
      <c r="U1047" t="s">
        <v>2362</v>
      </c>
      <c r="V1047" t="s">
        <v>2363</v>
      </c>
    </row>
    <row r="1048" spans="1:22" x14ac:dyDescent="0.25">
      <c r="A1048" t="s">
        <v>12019</v>
      </c>
      <c r="B1048" t="s">
        <v>12020</v>
      </c>
      <c r="C1048" t="s">
        <v>13156</v>
      </c>
      <c r="D1048" t="s">
        <v>13247</v>
      </c>
      <c r="E1048" t="s">
        <v>13248</v>
      </c>
      <c r="F1048" t="s">
        <v>13249</v>
      </c>
      <c r="G1048" t="str">
        <f t="shared" si="114"/>
        <v>Kettles&amp;HotWaterDispensers</v>
      </c>
      <c r="H1048" s="17">
        <v>479</v>
      </c>
      <c r="I1048" s="17">
        <v>1999</v>
      </c>
      <c r="J1048" s="8">
        <v>0.76</v>
      </c>
      <c r="K1048" s="8" t="str">
        <f t="shared" si="115"/>
        <v>Yes</v>
      </c>
      <c r="L1048" s="9">
        <v>3.4</v>
      </c>
      <c r="M1048" s="9">
        <v>3</v>
      </c>
      <c r="N1048" s="9">
        <f>AVERAGEIF(F1048:F2398,F1048,L1048:L2398)</f>
        <v>3.9428571428571431</v>
      </c>
      <c r="O1048" s="4">
        <v>1066</v>
      </c>
      <c r="P1048" s="4">
        <f t="shared" si="116"/>
        <v>11.939619710873624</v>
      </c>
      <c r="Q1048" s="18">
        <f t="shared" si="117"/>
        <v>510614</v>
      </c>
      <c r="R1048" s="18">
        <f>Table2[[#This Row],[actual_price]]-Table2[[#This Row],[discounted_price]]</f>
        <v>1520</v>
      </c>
      <c r="S1048" s="15" t="str" cm="1">
        <f t="array" ref="S1048">_xlfn.IFS(H1048&lt;200,"&lt;₹200",H1048&lt;=500,"₹200-₹500",H1048&gt;500,"&gt;₹500")</f>
        <v>₹200-₹500</v>
      </c>
      <c r="T1048" t="s">
        <v>12021</v>
      </c>
      <c r="U1048" t="s">
        <v>12025</v>
      </c>
      <c r="V1048" t="s">
        <v>12026</v>
      </c>
    </row>
    <row r="1049" spans="1:22" x14ac:dyDescent="0.25">
      <c r="A1049" t="s">
        <v>2600</v>
      </c>
      <c r="B1049" t="s">
        <v>2158</v>
      </c>
      <c r="C1049" t="s">
        <v>13075</v>
      </c>
      <c r="D1049" t="s">
        <v>13091</v>
      </c>
      <c r="E1049" t="s">
        <v>13092</v>
      </c>
      <c r="F1049" t="s">
        <v>13095</v>
      </c>
      <c r="G1049" t="str">
        <f t="shared" si="114"/>
        <v>RemoteControls</v>
      </c>
      <c r="H1049" s="17">
        <v>199</v>
      </c>
      <c r="I1049" s="17">
        <v>399</v>
      </c>
      <c r="J1049" s="8">
        <v>0.5</v>
      </c>
      <c r="K1049" s="8" t="str">
        <f t="shared" si="115"/>
        <v>Yes</v>
      </c>
      <c r="L1049" s="9">
        <v>4.2</v>
      </c>
      <c r="M1049" s="9">
        <v>4</v>
      </c>
      <c r="N1049" s="9">
        <f>AVERAGEIF(F1049:F2398,F1049,L1049:L2398)</f>
        <v>3.7738095238095251</v>
      </c>
      <c r="O1049" s="4">
        <v>1335</v>
      </c>
      <c r="P1049" s="4">
        <f t="shared" si="116"/>
        <v>11.796198181312267</v>
      </c>
      <c r="Q1049" s="18">
        <f t="shared" si="117"/>
        <v>265665</v>
      </c>
      <c r="R1049" s="18">
        <f>Table2[[#This Row],[actual_price]]-Table2[[#This Row],[discounted_price]]</f>
        <v>200</v>
      </c>
      <c r="S1049" s="15" t="str" cm="1">
        <f t="array" ref="S1049">_xlfn.IFS(H1049&lt;200,"&lt;₹200",H1049&lt;=500,"₹200-₹500",H1049&gt;500,"&gt;₹500")</f>
        <v>&lt;₹200</v>
      </c>
      <c r="T1049" t="s">
        <v>2159</v>
      </c>
      <c r="U1049" t="s">
        <v>2163</v>
      </c>
      <c r="V1049" t="s">
        <v>2164</v>
      </c>
    </row>
    <row r="1050" spans="1:22" x14ac:dyDescent="0.25">
      <c r="A1050" t="s">
        <v>8916</v>
      </c>
      <c r="B1050" t="s">
        <v>8917</v>
      </c>
      <c r="C1050" t="s">
        <v>13156</v>
      </c>
      <c r="D1050" t="s">
        <v>13247</v>
      </c>
      <c r="E1050" t="s">
        <v>13254</v>
      </c>
      <c r="F1050" t="s">
        <v>13255</v>
      </c>
      <c r="G1050" t="str">
        <f t="shared" si="114"/>
        <v>Irons,Steamers&amp;Accessories</v>
      </c>
      <c r="H1050" s="17">
        <v>678</v>
      </c>
      <c r="I1050" s="17">
        <v>1499</v>
      </c>
      <c r="J1050" s="8">
        <v>0.55000000000000004</v>
      </c>
      <c r="K1050" s="8" t="str">
        <f t="shared" si="115"/>
        <v>Yes</v>
      </c>
      <c r="L1050" s="9">
        <v>4.2</v>
      </c>
      <c r="M1050" s="9">
        <v>4</v>
      </c>
      <c r="N1050" s="9">
        <f>AVERAGEIF(F1050:F2399,F1050,L1050:L2399)</f>
        <v>3.9833333333333334</v>
      </c>
      <c r="O1050" s="4">
        <v>900</v>
      </c>
      <c r="P1050" s="4">
        <f t="shared" si="116"/>
        <v>11.769653750733267</v>
      </c>
      <c r="Q1050" s="18">
        <f t="shared" si="117"/>
        <v>610200</v>
      </c>
      <c r="R1050" s="18">
        <f>Table2[[#This Row],[actual_price]]-Table2[[#This Row],[discounted_price]]</f>
        <v>821</v>
      </c>
      <c r="S1050" s="15" t="str" cm="1">
        <f t="array" ref="S1050">_xlfn.IFS(H1050&lt;200,"&lt;₹200",H1050&lt;=500,"₹200-₹500",H1050&gt;500,"&gt;₹500")</f>
        <v>&gt;₹500</v>
      </c>
      <c r="T1050" t="s">
        <v>8918</v>
      </c>
      <c r="U1050" t="s">
        <v>8922</v>
      </c>
      <c r="V1050" t="s">
        <v>8923</v>
      </c>
    </row>
    <row r="1051" spans="1:22" x14ac:dyDescent="0.25">
      <c r="A1051" t="s">
        <v>2157</v>
      </c>
      <c r="B1051" t="s">
        <v>2158</v>
      </c>
      <c r="C1051" t="s">
        <v>13075</v>
      </c>
      <c r="D1051" t="s">
        <v>13091</v>
      </c>
      <c r="E1051" t="s">
        <v>13092</v>
      </c>
      <c r="F1051" t="s">
        <v>13095</v>
      </c>
      <c r="G1051" t="str">
        <f t="shared" si="114"/>
        <v>RemoteControls</v>
      </c>
      <c r="H1051" s="17">
        <v>199</v>
      </c>
      <c r="I1051" s="17">
        <v>399</v>
      </c>
      <c r="J1051" s="8">
        <v>0.5</v>
      </c>
      <c r="K1051" s="8" t="str">
        <f t="shared" si="115"/>
        <v>Yes</v>
      </c>
      <c r="L1051" s="9">
        <v>4.2</v>
      </c>
      <c r="M1051" s="9">
        <v>4</v>
      </c>
      <c r="N1051" s="9">
        <f>AVERAGEIF(F1051:F2400,F1051,L1051:L2400)</f>
        <v>3.7634146341463426</v>
      </c>
      <c r="O1051" s="4">
        <v>1335</v>
      </c>
      <c r="P1051" s="4">
        <f t="shared" si="116"/>
        <v>11.763705768071443</v>
      </c>
      <c r="Q1051" s="18">
        <f t="shared" si="117"/>
        <v>265665</v>
      </c>
      <c r="R1051" s="18">
        <f>Table2[[#This Row],[actual_price]]-Table2[[#This Row],[discounted_price]]</f>
        <v>200</v>
      </c>
      <c r="S1051" s="15" t="str" cm="1">
        <f t="array" ref="S1051">_xlfn.IFS(H1051&lt;200,"&lt;₹200",H1051&lt;=500,"₹200-₹500",H1051&gt;500,"&gt;₹500")</f>
        <v>&lt;₹200</v>
      </c>
      <c r="T1051" t="s">
        <v>2159</v>
      </c>
      <c r="U1051" t="s">
        <v>2163</v>
      </c>
      <c r="V1051" t="s">
        <v>2164</v>
      </c>
    </row>
    <row r="1052" spans="1:22" x14ac:dyDescent="0.25">
      <c r="A1052" t="s">
        <v>10680</v>
      </c>
      <c r="B1052" t="s">
        <v>10681</v>
      </c>
      <c r="C1052" t="s">
        <v>13156</v>
      </c>
      <c r="D1052" t="s">
        <v>13247</v>
      </c>
      <c r="E1052" t="s">
        <v>13248</v>
      </c>
      <c r="F1052" t="s">
        <v>13260</v>
      </c>
      <c r="G1052" t="str">
        <f t="shared" si="114"/>
        <v>InductionCooktop</v>
      </c>
      <c r="H1052" s="17">
        <v>1999</v>
      </c>
      <c r="I1052" s="17">
        <v>3300</v>
      </c>
      <c r="J1052" s="8">
        <v>0.39</v>
      </c>
      <c r="K1052" s="8" t="str">
        <f t="shared" si="115"/>
        <v>No</v>
      </c>
      <c r="L1052" s="9">
        <v>4.2</v>
      </c>
      <c r="M1052" s="9">
        <v>4</v>
      </c>
      <c r="N1052" s="9">
        <f>AVERAGEIF(F1052:F2401,F1052,L1052:L2401)</f>
        <v>4.0666666666666664</v>
      </c>
      <c r="O1052" s="4">
        <v>780</v>
      </c>
      <c r="P1052" s="4">
        <f t="shared" si="116"/>
        <v>11.763447537767687</v>
      </c>
      <c r="Q1052" s="18">
        <f t="shared" si="117"/>
        <v>1559220</v>
      </c>
      <c r="R1052" s="18">
        <f>Table2[[#This Row],[actual_price]]-Table2[[#This Row],[discounted_price]]</f>
        <v>1301</v>
      </c>
      <c r="S1052" s="15" t="str" cm="1">
        <f t="array" ref="S1052">_xlfn.IFS(H1052&lt;200,"&lt;₹200",H1052&lt;=500,"₹200-₹500",H1052&gt;500,"&gt;₹500")</f>
        <v>&gt;₹500</v>
      </c>
      <c r="T1052" t="s">
        <v>10682</v>
      </c>
      <c r="U1052" t="s">
        <v>10686</v>
      </c>
      <c r="V1052" t="s">
        <v>10687</v>
      </c>
    </row>
    <row r="1053" spans="1:22" x14ac:dyDescent="0.25">
      <c r="A1053" t="s">
        <v>10154</v>
      </c>
      <c r="B1053" t="s">
        <v>10155</v>
      </c>
      <c r="C1053" t="s">
        <v>13156</v>
      </c>
      <c r="D1053" t="s">
        <v>13247</v>
      </c>
      <c r="E1053" t="s">
        <v>13248</v>
      </c>
      <c r="F1053" t="s">
        <v>13256</v>
      </c>
      <c r="G1053" t="str">
        <f t="shared" si="114"/>
        <v>DigitalKitchenScales</v>
      </c>
      <c r="H1053" s="17">
        <v>599</v>
      </c>
      <c r="I1053" s="17">
        <v>2799</v>
      </c>
      <c r="J1053" s="8">
        <v>0.79</v>
      </c>
      <c r="K1053" s="8" t="str">
        <f t="shared" si="115"/>
        <v>Yes</v>
      </c>
      <c r="L1053" s="9">
        <v>3.9</v>
      </c>
      <c r="M1053" s="9">
        <v>4</v>
      </c>
      <c r="N1053" s="9">
        <f>AVERAGEIF(F1053:F2402,F1053,L1053:L2402)</f>
        <v>4.2333333333333334</v>
      </c>
      <c r="O1053" s="4">
        <v>578</v>
      </c>
      <c r="P1053" s="4">
        <f t="shared" si="116"/>
        <v>11.695339253112813</v>
      </c>
      <c r="Q1053" s="18">
        <f t="shared" si="117"/>
        <v>346222</v>
      </c>
      <c r="R1053" s="18">
        <f>Table2[[#This Row],[actual_price]]-Table2[[#This Row],[discounted_price]]</f>
        <v>2200</v>
      </c>
      <c r="S1053" s="15" t="str" cm="1">
        <f t="array" ref="S1053">_xlfn.IFS(H1053&lt;200,"&lt;₹200",H1053&lt;=500,"₹200-₹500",H1053&gt;500,"&gt;₹500")</f>
        <v>&gt;₹500</v>
      </c>
      <c r="T1053" t="s">
        <v>10156</v>
      </c>
      <c r="U1053" t="s">
        <v>10160</v>
      </c>
      <c r="V1053" t="s">
        <v>10161</v>
      </c>
    </row>
    <row r="1054" spans="1:22" x14ac:dyDescent="0.25">
      <c r="A1054" t="s">
        <v>12693</v>
      </c>
      <c r="B1054" t="s">
        <v>12694</v>
      </c>
      <c r="C1054" t="s">
        <v>13156</v>
      </c>
      <c r="D1054" t="s">
        <v>13247</v>
      </c>
      <c r="E1054" t="s">
        <v>13248</v>
      </c>
      <c r="F1054" t="s">
        <v>13325</v>
      </c>
      <c r="G1054" t="str">
        <f t="shared" si="114"/>
        <v>StandMixers</v>
      </c>
      <c r="H1054" s="17">
        <v>5999</v>
      </c>
      <c r="I1054" s="17">
        <v>11495</v>
      </c>
      <c r="J1054" s="8">
        <v>0.48</v>
      </c>
      <c r="K1054" s="8" t="str">
        <f t="shared" si="115"/>
        <v>No</v>
      </c>
      <c r="L1054" s="9">
        <v>4.3</v>
      </c>
      <c r="M1054" s="9">
        <v>4</v>
      </c>
      <c r="N1054" s="9">
        <f>AVERAGEIF(F1054:F2404,F1054,L1054:L2404)</f>
        <v>4.3</v>
      </c>
      <c r="O1054" s="4">
        <v>534</v>
      </c>
      <c r="P1054" s="4">
        <f t="shared" si="116"/>
        <v>11.731921262691282</v>
      </c>
      <c r="Q1054" s="18">
        <f t="shared" si="117"/>
        <v>3203466</v>
      </c>
      <c r="R1054" s="18">
        <f>Table2[[#This Row],[actual_price]]-Table2[[#This Row],[discounted_price]]</f>
        <v>5496</v>
      </c>
      <c r="S1054" s="15" t="str" cm="1">
        <f t="array" ref="S1054">_xlfn.IFS(H1054&lt;200,"&lt;₹200",H1054&lt;=500,"₹200-₹500",H1054&gt;500,"&gt;₹500")</f>
        <v>&gt;₹500</v>
      </c>
      <c r="T1054" t="s">
        <v>12696</v>
      </c>
      <c r="U1054" t="s">
        <v>12700</v>
      </c>
      <c r="V1054" t="s">
        <v>12701</v>
      </c>
    </row>
    <row r="1055" spans="1:22" x14ac:dyDescent="0.25">
      <c r="A1055" t="s">
        <v>10900</v>
      </c>
      <c r="B1055" t="s">
        <v>10901</v>
      </c>
      <c r="C1055" t="s">
        <v>13156</v>
      </c>
      <c r="D1055" t="s">
        <v>13247</v>
      </c>
      <c r="E1055" t="s">
        <v>13248</v>
      </c>
      <c r="F1055" t="s">
        <v>13273</v>
      </c>
      <c r="G1055" t="str">
        <f t="shared" si="114"/>
        <v>EggBoilers</v>
      </c>
      <c r="H1055" s="17">
        <v>1399</v>
      </c>
      <c r="I1055" s="17">
        <v>2290</v>
      </c>
      <c r="J1055" s="8">
        <v>0.39</v>
      </c>
      <c r="K1055" s="8" t="str">
        <f t="shared" si="115"/>
        <v>No</v>
      </c>
      <c r="L1055" s="9">
        <v>4.4000000000000004</v>
      </c>
      <c r="M1055" s="9">
        <v>4</v>
      </c>
      <c r="N1055" s="9">
        <f>AVERAGEIF(F1055:F2404,F1055,L1055:L2404)</f>
        <v>4.4000000000000004</v>
      </c>
      <c r="O1055" s="4">
        <v>461</v>
      </c>
      <c r="P1055" s="4">
        <f t="shared" si="116"/>
        <v>11.724424692446954</v>
      </c>
      <c r="Q1055" s="18">
        <f t="shared" si="117"/>
        <v>644939</v>
      </c>
      <c r="R1055" s="18">
        <f>Table2[[#This Row],[actual_price]]-Table2[[#This Row],[discounted_price]]</f>
        <v>891</v>
      </c>
      <c r="S1055" s="15" t="str" cm="1">
        <f t="array" ref="S1055">_xlfn.IFS(H1055&lt;200,"&lt;₹200",H1055&lt;=500,"₹200-₹500",H1055&gt;500,"&gt;₹500")</f>
        <v>&gt;₹500</v>
      </c>
      <c r="T1055" t="s">
        <v>10902</v>
      </c>
      <c r="U1055" t="s">
        <v>10906</v>
      </c>
      <c r="V1055" t="s">
        <v>10907</v>
      </c>
    </row>
    <row r="1056" spans="1:22" x14ac:dyDescent="0.25">
      <c r="A1056" t="s">
        <v>10950</v>
      </c>
      <c r="B1056" t="s">
        <v>10951</v>
      </c>
      <c r="C1056" t="s">
        <v>13156</v>
      </c>
      <c r="D1056" t="s">
        <v>13250</v>
      </c>
      <c r="E1056" t="s">
        <v>13263</v>
      </c>
      <c r="F1056" t="s">
        <v>13264</v>
      </c>
      <c r="G1056" t="str">
        <f t="shared" si="114"/>
        <v>InstantWaterHeaters</v>
      </c>
      <c r="H1056" s="17">
        <v>3599</v>
      </c>
      <c r="I1056" s="17">
        <v>7290</v>
      </c>
      <c r="J1056" s="8">
        <v>0.51</v>
      </c>
      <c r="K1056" s="8" t="str">
        <f t="shared" si="115"/>
        <v>Yes</v>
      </c>
      <c r="L1056" s="9">
        <v>3.9</v>
      </c>
      <c r="M1056" s="9">
        <v>4</v>
      </c>
      <c r="N1056" s="9">
        <f>AVERAGEIF(F1056:F2405,F1056,L1056:L2405)</f>
        <v>3.9363636363636361</v>
      </c>
      <c r="O1056" s="4">
        <v>942</v>
      </c>
      <c r="P1056" s="4">
        <f t="shared" si="116"/>
        <v>11.708759663229666</v>
      </c>
      <c r="Q1056" s="18">
        <f t="shared" si="117"/>
        <v>3390258</v>
      </c>
      <c r="R1056" s="18">
        <f>Table2[[#This Row],[actual_price]]-Table2[[#This Row],[discounted_price]]</f>
        <v>3691</v>
      </c>
      <c r="S1056" s="15" t="str" cm="1">
        <f t="array" ref="S1056">_xlfn.IFS(H1056&lt;200,"&lt;₹200",H1056&lt;=500,"₹200-₹500",H1056&gt;500,"&gt;₹500")</f>
        <v>&gt;₹500</v>
      </c>
      <c r="T1056" t="s">
        <v>10952</v>
      </c>
      <c r="U1056" t="s">
        <v>10956</v>
      </c>
      <c r="V1056" t="s">
        <v>10957</v>
      </c>
    </row>
    <row r="1057" spans="1:22" x14ac:dyDescent="0.25">
      <c r="A1057" t="s">
        <v>10489</v>
      </c>
      <c r="B1057" t="s">
        <v>10490</v>
      </c>
      <c r="C1057" t="s">
        <v>13156</v>
      </c>
      <c r="D1057" t="s">
        <v>13247</v>
      </c>
      <c r="E1057" t="s">
        <v>13248</v>
      </c>
      <c r="F1057" t="s">
        <v>13276</v>
      </c>
      <c r="G1057" t="str">
        <f t="shared" si="114"/>
        <v>VacuumSealers</v>
      </c>
      <c r="H1057" s="17">
        <v>1595</v>
      </c>
      <c r="I1057" s="17">
        <v>1799</v>
      </c>
      <c r="J1057" s="8">
        <v>0.11</v>
      </c>
      <c r="K1057" s="8" t="str">
        <f t="shared" si="115"/>
        <v>No</v>
      </c>
      <c r="L1057" s="9">
        <v>4</v>
      </c>
      <c r="M1057" s="9">
        <v>4</v>
      </c>
      <c r="N1057" s="9">
        <f>AVERAGEIF(F1057:F2406,F1057,L1057:L2406)</f>
        <v>3.38</v>
      </c>
      <c r="O1057" s="4">
        <v>2877</v>
      </c>
      <c r="P1057" s="4">
        <f t="shared" si="116"/>
        <v>11.691726868849981</v>
      </c>
      <c r="Q1057" s="18">
        <f t="shared" si="117"/>
        <v>4588815</v>
      </c>
      <c r="R1057" s="18">
        <f>Table2[[#This Row],[actual_price]]-Table2[[#This Row],[discounted_price]]</f>
        <v>204</v>
      </c>
      <c r="S1057" s="15" t="str" cm="1">
        <f t="array" ref="S1057">_xlfn.IFS(H1057&lt;200,"&lt;₹200",H1057&lt;=500,"₹200-₹500",H1057&gt;500,"&gt;₹500")</f>
        <v>&gt;₹500</v>
      </c>
      <c r="T1057" t="s">
        <v>10491</v>
      </c>
      <c r="U1057" t="s">
        <v>10495</v>
      </c>
      <c r="V1057" t="s">
        <v>10496</v>
      </c>
    </row>
    <row r="1058" spans="1:22" x14ac:dyDescent="0.25">
      <c r="A1058" t="s">
        <v>7629</v>
      </c>
      <c r="B1058" t="s">
        <v>7630</v>
      </c>
      <c r="C1058" t="s">
        <v>13075</v>
      </c>
      <c r="D1058" t="s">
        <v>13150</v>
      </c>
      <c r="E1058" t="s">
        <v>13328</v>
      </c>
      <c r="F1058" t="s">
        <v>13328</v>
      </c>
      <c r="G1058" t="str">
        <f t="shared" si="114"/>
        <v>Batteries</v>
      </c>
      <c r="H1058" s="17">
        <v>116</v>
      </c>
      <c r="I1058" s="17">
        <v>200</v>
      </c>
      <c r="J1058" s="8">
        <v>0.42</v>
      </c>
      <c r="K1058" s="8" t="str">
        <f t="shared" si="115"/>
        <v>No</v>
      </c>
      <c r="L1058" s="9">
        <v>4.3</v>
      </c>
      <c r="M1058" s="9">
        <v>4</v>
      </c>
      <c r="N1058" s="9">
        <f>AVERAGEIF(F1058:F2407,F1058,L1058:L2407)</f>
        <v>4.3499999999999996</v>
      </c>
      <c r="O1058" s="4">
        <v>485</v>
      </c>
      <c r="P1058" s="4">
        <f t="shared" si="116"/>
        <v>11.686867771290975</v>
      </c>
      <c r="Q1058" s="18">
        <f t="shared" si="117"/>
        <v>56260</v>
      </c>
      <c r="R1058" s="18">
        <f>Table2[[#This Row],[actual_price]]-Table2[[#This Row],[discounted_price]]</f>
        <v>84</v>
      </c>
      <c r="S1058" s="15" t="str" cm="1">
        <f t="array" ref="S1058">_xlfn.IFS(H1058&lt;200,"&lt;₹200",H1058&lt;=500,"₹200-₹500",H1058&gt;500,"&gt;₹500")</f>
        <v>&lt;₹200</v>
      </c>
      <c r="T1058" t="s">
        <v>7631</v>
      </c>
      <c r="U1058" t="s">
        <v>7635</v>
      </c>
      <c r="V1058" t="s">
        <v>7636</v>
      </c>
    </row>
    <row r="1059" spans="1:22" x14ac:dyDescent="0.25">
      <c r="A1059" t="s">
        <v>10051</v>
      </c>
      <c r="B1059" t="s">
        <v>10052</v>
      </c>
      <c r="C1059" t="s">
        <v>13156</v>
      </c>
      <c r="D1059" t="s">
        <v>13247</v>
      </c>
      <c r="E1059" t="s">
        <v>13248</v>
      </c>
      <c r="F1059" t="s">
        <v>13275</v>
      </c>
      <c r="G1059" t="str">
        <f t="shared" si="114"/>
        <v>MiniFoodProcessors&amp;Choppers</v>
      </c>
      <c r="H1059" s="17">
        <v>1414</v>
      </c>
      <c r="I1059" s="17">
        <v>2799</v>
      </c>
      <c r="J1059" s="8">
        <v>0.49</v>
      </c>
      <c r="K1059" s="8" t="str">
        <f t="shared" si="115"/>
        <v>No</v>
      </c>
      <c r="L1059" s="9">
        <v>4</v>
      </c>
      <c r="M1059" s="9">
        <v>4</v>
      </c>
      <c r="N1059" s="9">
        <f>AVERAGEIF(F1059:F2408,F1059,L1059:L2408)</f>
        <v>3.6666666666666665</v>
      </c>
      <c r="O1059" s="4">
        <v>1498</v>
      </c>
      <c r="P1059" s="4">
        <f t="shared" si="116"/>
        <v>11.644605987110358</v>
      </c>
      <c r="Q1059" s="18">
        <f t="shared" si="117"/>
        <v>2118172</v>
      </c>
      <c r="R1059" s="18">
        <f>Table2[[#This Row],[actual_price]]-Table2[[#This Row],[discounted_price]]</f>
        <v>1385</v>
      </c>
      <c r="S1059" s="15" t="str" cm="1">
        <f t="array" ref="S1059">_xlfn.IFS(H1059&lt;200,"&lt;₹200",H1059&lt;=500,"₹200-₹500",H1059&gt;500,"&gt;₹500")</f>
        <v>&gt;₹500</v>
      </c>
      <c r="T1059" t="s">
        <v>10053</v>
      </c>
      <c r="U1059" t="s">
        <v>10057</v>
      </c>
      <c r="V1059" t="s">
        <v>10058</v>
      </c>
    </row>
    <row r="1060" spans="1:22" x14ac:dyDescent="0.25">
      <c r="A1060" t="s">
        <v>12059</v>
      </c>
      <c r="B1060" t="s">
        <v>12060</v>
      </c>
      <c r="C1060" t="s">
        <v>13156</v>
      </c>
      <c r="D1060" t="s">
        <v>13247</v>
      </c>
      <c r="E1060" t="s">
        <v>13283</v>
      </c>
      <c r="F1060" t="s">
        <v>13319</v>
      </c>
      <c r="G1060" t="str">
        <f t="shared" si="114"/>
        <v>StovetopEspressoPots</v>
      </c>
      <c r="H1060" s="17">
        <v>599</v>
      </c>
      <c r="I1060" s="17">
        <v>1299</v>
      </c>
      <c r="J1060" s="8">
        <v>0.54</v>
      </c>
      <c r="K1060" s="8" t="str">
        <f t="shared" si="115"/>
        <v>Yes</v>
      </c>
      <c r="L1060" s="9">
        <v>4.2</v>
      </c>
      <c r="M1060" s="9">
        <v>4</v>
      </c>
      <c r="N1060" s="9">
        <f>AVERAGEIF(F1060:F2410,F1060,L1060:L2410)</f>
        <v>4.2</v>
      </c>
      <c r="O1060" s="4">
        <v>590</v>
      </c>
      <c r="P1060" s="4">
        <f t="shared" si="116"/>
        <v>11.640667419701273</v>
      </c>
      <c r="Q1060" s="18">
        <f t="shared" si="117"/>
        <v>353410</v>
      </c>
      <c r="R1060" s="18">
        <f>Table2[[#This Row],[actual_price]]-Table2[[#This Row],[discounted_price]]</f>
        <v>700</v>
      </c>
      <c r="S1060" s="15" t="str" cm="1">
        <f t="array" ref="S1060">_xlfn.IFS(H1060&lt;200,"&lt;₹200",H1060&lt;=500,"₹200-₹500",H1060&gt;500,"&gt;₹500")</f>
        <v>&gt;₹500</v>
      </c>
      <c r="T1060" t="s">
        <v>12062</v>
      </c>
      <c r="U1060" t="s">
        <v>12066</v>
      </c>
      <c r="V1060" t="s">
        <v>12067</v>
      </c>
    </row>
    <row r="1061" spans="1:22" x14ac:dyDescent="0.25">
      <c r="A1061" t="s">
        <v>12100</v>
      </c>
      <c r="B1061" t="s">
        <v>12101</v>
      </c>
      <c r="C1061" t="s">
        <v>13156</v>
      </c>
      <c r="D1061" t="s">
        <v>13247</v>
      </c>
      <c r="E1061" t="s">
        <v>13287</v>
      </c>
      <c r="F1061" t="s">
        <v>13288</v>
      </c>
      <c r="G1061" t="str">
        <f t="shared" si="114"/>
        <v>WaterPurifierAccessories</v>
      </c>
      <c r="H1061" s="17">
        <v>185</v>
      </c>
      <c r="I1061" s="17">
        <v>599</v>
      </c>
      <c r="J1061" s="8">
        <v>0.69</v>
      </c>
      <c r="K1061" s="8" t="str">
        <f t="shared" si="115"/>
        <v>Yes</v>
      </c>
      <c r="L1061" s="9">
        <v>3.9</v>
      </c>
      <c r="M1061" s="9">
        <v>4</v>
      </c>
      <c r="N1061" s="9">
        <f>AVERAGEIF(F1061:F2411,F1061,L1061:L2411)</f>
        <v>3.7333333333333338</v>
      </c>
      <c r="O1061" s="4">
        <v>1306</v>
      </c>
      <c r="P1061" s="4">
        <f t="shared" si="116"/>
        <v>11.634095526967366</v>
      </c>
      <c r="Q1061" s="18">
        <f t="shared" si="117"/>
        <v>241610</v>
      </c>
      <c r="R1061" s="18">
        <f>Table2[[#This Row],[actual_price]]-Table2[[#This Row],[discounted_price]]</f>
        <v>414</v>
      </c>
      <c r="S1061" s="15" t="str" cm="1">
        <f t="array" ref="S1061">_xlfn.IFS(H1061&lt;200,"&lt;₹200",H1061&lt;=500,"₹200-₹500",H1061&gt;500,"&gt;₹500")</f>
        <v>&lt;₹200</v>
      </c>
      <c r="T1061" t="s">
        <v>12102</v>
      </c>
      <c r="U1061" t="s">
        <v>12106</v>
      </c>
      <c r="V1061" t="s">
        <v>12107</v>
      </c>
    </row>
    <row r="1062" spans="1:22" x14ac:dyDescent="0.25">
      <c r="A1062" t="s">
        <v>11083</v>
      </c>
      <c r="B1062" t="s">
        <v>11084</v>
      </c>
      <c r="C1062" t="s">
        <v>13156</v>
      </c>
      <c r="D1062" t="s">
        <v>13250</v>
      </c>
      <c r="E1062" t="s">
        <v>13263</v>
      </c>
      <c r="F1062" t="s">
        <v>13265</v>
      </c>
      <c r="G1062" t="str">
        <f t="shared" si="114"/>
        <v>StorageWaterHeaters</v>
      </c>
      <c r="H1062" s="17">
        <v>5499</v>
      </c>
      <c r="I1062" s="17">
        <v>11500</v>
      </c>
      <c r="J1062" s="8">
        <v>0.52</v>
      </c>
      <c r="K1062" s="8" t="str">
        <f t="shared" si="115"/>
        <v>Yes</v>
      </c>
      <c r="L1062" s="9">
        <v>3.9</v>
      </c>
      <c r="M1062" s="9">
        <v>4</v>
      </c>
      <c r="N1062" s="9">
        <f>AVERAGEIF(F1062:F2411,F1062,L1062:L2411)</f>
        <v>3.9</v>
      </c>
      <c r="O1062" s="4">
        <v>959</v>
      </c>
      <c r="P1062" s="4">
        <f t="shared" si="116"/>
        <v>11.630857808854316</v>
      </c>
      <c r="Q1062" s="18">
        <f t="shared" si="117"/>
        <v>5273541</v>
      </c>
      <c r="R1062" s="18">
        <f>Table2[[#This Row],[actual_price]]-Table2[[#This Row],[discounted_price]]</f>
        <v>6001</v>
      </c>
      <c r="S1062" s="15" t="str" cm="1">
        <f t="array" ref="S1062">_xlfn.IFS(H1062&lt;200,"&lt;₹200",H1062&lt;=500,"₹200-₹500",H1062&gt;500,"&gt;₹500")</f>
        <v>&gt;₹500</v>
      </c>
      <c r="T1062" t="s">
        <v>11085</v>
      </c>
      <c r="U1062" t="s">
        <v>11089</v>
      </c>
      <c r="V1062" t="s">
        <v>11090</v>
      </c>
    </row>
    <row r="1063" spans="1:22" x14ac:dyDescent="0.25">
      <c r="A1063" t="s">
        <v>546</v>
      </c>
      <c r="B1063" t="s">
        <v>547</v>
      </c>
      <c r="C1063" t="s">
        <v>13084</v>
      </c>
      <c r="D1063" t="s">
        <v>13085</v>
      </c>
      <c r="E1063" t="s">
        <v>13086</v>
      </c>
      <c r="F1063" t="s">
        <v>13087</v>
      </c>
      <c r="G1063" t="str">
        <f t="shared" si="114"/>
        <v>Cables</v>
      </c>
      <c r="H1063" s="17">
        <v>348</v>
      </c>
      <c r="I1063" s="17">
        <v>1499</v>
      </c>
      <c r="J1063" s="8">
        <v>0.77</v>
      </c>
      <c r="K1063" s="8" t="str">
        <f t="shared" si="115"/>
        <v>Yes</v>
      </c>
      <c r="L1063" s="9">
        <v>4.2</v>
      </c>
      <c r="M1063" s="9">
        <v>4</v>
      </c>
      <c r="N1063" s="9">
        <f>AVERAGEIF(F1063:F2412,F1063,L1063:L2412)</f>
        <v>4.126829268292683</v>
      </c>
      <c r="O1063" s="4">
        <v>656</v>
      </c>
      <c r="P1063" s="4">
        <f t="shared" si="116"/>
        <v>11.627611232427192</v>
      </c>
      <c r="Q1063" s="18">
        <f t="shared" si="117"/>
        <v>228288</v>
      </c>
      <c r="R1063" s="18">
        <f>Table2[[#This Row],[actual_price]]-Table2[[#This Row],[discounted_price]]</f>
        <v>1151</v>
      </c>
      <c r="S1063" s="15" t="str" cm="1">
        <f t="array" ref="S1063">_xlfn.IFS(H1063&lt;200,"&lt;₹200",H1063&lt;=500,"₹200-₹500",H1063&gt;500,"&gt;₹500")</f>
        <v>₹200-₹500</v>
      </c>
      <c r="T1063" t="s">
        <v>548</v>
      </c>
      <c r="U1063" t="s">
        <v>552</v>
      </c>
      <c r="V1063" t="s">
        <v>553</v>
      </c>
    </row>
    <row r="1064" spans="1:22" x14ac:dyDescent="0.25">
      <c r="A1064" t="s">
        <v>9921</v>
      </c>
      <c r="B1064" t="s">
        <v>9922</v>
      </c>
      <c r="C1064" t="s">
        <v>13291</v>
      </c>
      <c r="D1064" t="s">
        <v>13292</v>
      </c>
      <c r="E1064" t="s">
        <v>13293</v>
      </c>
      <c r="F1064" t="s">
        <v>13294</v>
      </c>
      <c r="G1064" t="str">
        <f t="shared" si="114"/>
        <v>AirPurifiers&amp;Ionizers</v>
      </c>
      <c r="H1064" s="17">
        <v>2339</v>
      </c>
      <c r="I1064" s="17">
        <v>4000</v>
      </c>
      <c r="J1064" s="8">
        <v>0.42</v>
      </c>
      <c r="K1064" s="8" t="str">
        <f t="shared" si="115"/>
        <v>No</v>
      </c>
      <c r="L1064" s="9">
        <v>3.8</v>
      </c>
      <c r="M1064" s="9">
        <v>4</v>
      </c>
      <c r="N1064" s="9">
        <f>AVERAGEIF(F1064:F2413,F1064,L1064:L2413)</f>
        <v>3.8</v>
      </c>
      <c r="O1064" s="4">
        <v>1118</v>
      </c>
      <c r="P1064" s="4">
        <f t="shared" si="116"/>
        <v>11.58555432880773</v>
      </c>
      <c r="Q1064" s="18">
        <f t="shared" si="117"/>
        <v>2615002</v>
      </c>
      <c r="R1064" s="18">
        <f>Table2[[#This Row],[actual_price]]-Table2[[#This Row],[discounted_price]]</f>
        <v>1661</v>
      </c>
      <c r="S1064" s="15" t="str" cm="1">
        <f t="array" ref="S1064">_xlfn.IFS(H1064&lt;200,"&lt;₹200",H1064&lt;=500,"₹200-₹500",H1064&gt;500,"&gt;₹500")</f>
        <v>&gt;₹500</v>
      </c>
      <c r="T1064" t="s">
        <v>9924</v>
      </c>
      <c r="U1064" t="s">
        <v>9928</v>
      </c>
      <c r="V1064" t="s">
        <v>9929</v>
      </c>
    </row>
    <row r="1065" spans="1:22" x14ac:dyDescent="0.25">
      <c r="A1065" t="s">
        <v>12090</v>
      </c>
      <c r="B1065" t="s">
        <v>12091</v>
      </c>
      <c r="C1065" t="s">
        <v>13156</v>
      </c>
      <c r="D1065" t="s">
        <v>13247</v>
      </c>
      <c r="E1065" t="s">
        <v>13283</v>
      </c>
      <c r="F1065" t="s">
        <v>13286</v>
      </c>
      <c r="G1065" t="str">
        <f t="shared" si="114"/>
        <v>DripCoffeeMachines</v>
      </c>
      <c r="H1065" s="17">
        <v>249</v>
      </c>
      <c r="I1065" s="17">
        <v>400</v>
      </c>
      <c r="J1065" s="8">
        <v>0.38</v>
      </c>
      <c r="K1065" s="8" t="str">
        <f t="shared" si="115"/>
        <v>No</v>
      </c>
      <c r="L1065" s="9">
        <v>4.0999999999999996</v>
      </c>
      <c r="M1065" s="9">
        <v>4</v>
      </c>
      <c r="N1065" s="9">
        <f>AVERAGEIF(F1065:F2415,F1065,L1065:L2415)</f>
        <v>4.0666666666666664</v>
      </c>
      <c r="O1065" s="4">
        <v>693</v>
      </c>
      <c r="P1065" s="4">
        <f t="shared" si="116"/>
        <v>11.55486184651641</v>
      </c>
      <c r="Q1065" s="18">
        <f t="shared" si="117"/>
        <v>172557</v>
      </c>
      <c r="R1065" s="18">
        <f>Table2[[#This Row],[actual_price]]-Table2[[#This Row],[discounted_price]]</f>
        <v>151</v>
      </c>
      <c r="S1065" s="15" t="str" cm="1">
        <f t="array" ref="S1065">_xlfn.IFS(H1065&lt;200,"&lt;₹200",H1065&lt;=500,"₹200-₹500",H1065&gt;500,"&gt;₹500")</f>
        <v>₹200-₹500</v>
      </c>
      <c r="T1065" t="s">
        <v>12092</v>
      </c>
      <c r="U1065" t="s">
        <v>12096</v>
      </c>
      <c r="V1065" t="s">
        <v>12097</v>
      </c>
    </row>
    <row r="1066" spans="1:22" x14ac:dyDescent="0.25">
      <c r="A1066" t="s">
        <v>1476</v>
      </c>
      <c r="B1066" t="s">
        <v>1477</v>
      </c>
      <c r="C1066" t="s">
        <v>13075</v>
      </c>
      <c r="D1066" t="s">
        <v>13091</v>
      </c>
      <c r="E1066" t="s">
        <v>13092</v>
      </c>
      <c r="F1066" t="s">
        <v>13095</v>
      </c>
      <c r="G1066" t="str">
        <f t="shared" si="114"/>
        <v>RemoteControls</v>
      </c>
      <c r="H1066" s="17">
        <v>299</v>
      </c>
      <c r="I1066" s="17">
        <v>1199</v>
      </c>
      <c r="J1066" s="8">
        <v>0.75</v>
      </c>
      <c r="K1066" s="8" t="str">
        <f t="shared" si="115"/>
        <v>Yes</v>
      </c>
      <c r="L1066" s="9">
        <v>3.9</v>
      </c>
      <c r="M1066" s="9">
        <v>4</v>
      </c>
      <c r="N1066" s="9">
        <f>AVERAGEIF(F1066:F2415,F1066,L1066:L2415)</f>
        <v>3.7525000000000004</v>
      </c>
      <c r="O1066" s="4">
        <v>1193</v>
      </c>
      <c r="P1066" s="4">
        <f t="shared" si="116"/>
        <v>11.546458736292047</v>
      </c>
      <c r="Q1066" s="18">
        <f t="shared" si="117"/>
        <v>356707</v>
      </c>
      <c r="R1066" s="18">
        <f>Table2[[#This Row],[actual_price]]-Table2[[#This Row],[discounted_price]]</f>
        <v>900</v>
      </c>
      <c r="S1066" s="15" t="str" cm="1">
        <f t="array" ref="S1066">_xlfn.IFS(H1066&lt;200,"&lt;₹200",H1066&lt;=500,"₹200-₹500",H1066&gt;500,"&gt;₹500")</f>
        <v>₹200-₹500</v>
      </c>
      <c r="T1066" t="s">
        <v>1478</v>
      </c>
      <c r="U1066" t="s">
        <v>1482</v>
      </c>
      <c r="V1066" t="s">
        <v>1483</v>
      </c>
    </row>
    <row r="1067" spans="1:22" x14ac:dyDescent="0.25">
      <c r="A1067" t="s">
        <v>12914</v>
      </c>
      <c r="B1067" t="s">
        <v>12915</v>
      </c>
      <c r="C1067" t="s">
        <v>13156</v>
      </c>
      <c r="D1067" t="s">
        <v>13247</v>
      </c>
      <c r="E1067" t="s">
        <v>13299</v>
      </c>
      <c r="F1067" t="s">
        <v>13300</v>
      </c>
      <c r="G1067" t="str">
        <f t="shared" si="114"/>
        <v>Sewing&amp;EmbroideryMachines</v>
      </c>
      <c r="H1067" s="17">
        <v>1563</v>
      </c>
      <c r="I1067" s="17">
        <v>3098</v>
      </c>
      <c r="J1067" s="8">
        <v>0.5</v>
      </c>
      <c r="K1067" s="8" t="str">
        <f t="shared" si="115"/>
        <v>Yes</v>
      </c>
      <c r="L1067" s="9">
        <v>3.5</v>
      </c>
      <c r="M1067" s="9">
        <v>4</v>
      </c>
      <c r="N1067" s="9">
        <f>AVERAGEIF(F1067:F2417,F1067,L1067:L2417)</f>
        <v>3.4333333333333336</v>
      </c>
      <c r="O1067" s="4">
        <v>2283</v>
      </c>
      <c r="P1067" s="4">
        <f t="shared" si="116"/>
        <v>11.531523275203417</v>
      </c>
      <c r="Q1067" s="18">
        <f t="shared" si="117"/>
        <v>3568329</v>
      </c>
      <c r="R1067" s="18">
        <f>Table2[[#This Row],[actual_price]]-Table2[[#This Row],[discounted_price]]</f>
        <v>1535</v>
      </c>
      <c r="S1067" s="15" t="str" cm="1">
        <f t="array" ref="S1067">_xlfn.IFS(H1067&lt;200,"&lt;₹200",H1067&lt;=500,"₹200-₹500",H1067&gt;500,"&gt;₹500")</f>
        <v>&gt;₹500</v>
      </c>
      <c r="T1067" t="s">
        <v>12916</v>
      </c>
      <c r="U1067" t="s">
        <v>12920</v>
      </c>
      <c r="V1067" t="s">
        <v>12921</v>
      </c>
    </row>
    <row r="1068" spans="1:22" x14ac:dyDescent="0.25">
      <c r="A1068" t="s">
        <v>10870</v>
      </c>
      <c r="B1068" t="s">
        <v>10871</v>
      </c>
      <c r="C1068" t="s">
        <v>13156</v>
      </c>
      <c r="D1068" t="s">
        <v>13247</v>
      </c>
      <c r="E1068" t="s">
        <v>13299</v>
      </c>
      <c r="F1068" t="s">
        <v>13300</v>
      </c>
      <c r="G1068" t="str">
        <f t="shared" si="114"/>
        <v>Sewing&amp;EmbroideryMachines</v>
      </c>
      <c r="H1068" s="17">
        <v>721</v>
      </c>
      <c r="I1068" s="17">
        <v>1499</v>
      </c>
      <c r="J1068" s="8">
        <v>0.52</v>
      </c>
      <c r="K1068" s="8" t="str">
        <f t="shared" si="115"/>
        <v>Yes</v>
      </c>
      <c r="L1068" s="9">
        <v>3.1</v>
      </c>
      <c r="M1068" s="9">
        <v>3</v>
      </c>
      <c r="N1068" s="9">
        <f>AVERAGEIF(F1068:F2417,F1068,L1068:L2417)</f>
        <v>3.4000000000000004</v>
      </c>
      <c r="O1068" s="4">
        <v>2449</v>
      </c>
      <c r="P1068" s="4">
        <f t="shared" si="116"/>
        <v>11.523164686839412</v>
      </c>
      <c r="Q1068" s="18">
        <f t="shared" si="117"/>
        <v>1765729</v>
      </c>
      <c r="R1068" s="18">
        <f>Table2[[#This Row],[actual_price]]-Table2[[#This Row],[discounted_price]]</f>
        <v>778</v>
      </c>
      <c r="S1068" s="15" t="str" cm="1">
        <f t="array" ref="S1068">_xlfn.IFS(H1068&lt;200,"&lt;₹200",H1068&lt;=500,"₹200-₹500",H1068&gt;500,"&gt;₹500")</f>
        <v>&gt;₹500</v>
      </c>
      <c r="T1068" t="s">
        <v>10872</v>
      </c>
      <c r="U1068" t="s">
        <v>10876</v>
      </c>
      <c r="V1068" t="s">
        <v>10877</v>
      </c>
    </row>
    <row r="1069" spans="1:22" x14ac:dyDescent="0.25">
      <c r="A1069" t="s">
        <v>12704</v>
      </c>
      <c r="B1069" t="s">
        <v>12705</v>
      </c>
      <c r="C1069" t="s">
        <v>13156</v>
      </c>
      <c r="D1069" t="s">
        <v>13250</v>
      </c>
      <c r="E1069" t="s">
        <v>13277</v>
      </c>
      <c r="F1069" t="s">
        <v>13278</v>
      </c>
      <c r="G1069" t="str">
        <f t="shared" si="114"/>
        <v>CeilingFans</v>
      </c>
      <c r="H1069" s="17">
        <v>2599</v>
      </c>
      <c r="I1069" s="17">
        <v>4780</v>
      </c>
      <c r="J1069" s="8">
        <v>0.46</v>
      </c>
      <c r="K1069" s="8" t="str">
        <f t="shared" si="115"/>
        <v>No</v>
      </c>
      <c r="L1069" s="9">
        <v>3.9</v>
      </c>
      <c r="M1069" s="9">
        <v>4</v>
      </c>
      <c r="N1069" s="9">
        <f>AVERAGEIF(F1069:F2419,F1069,L1069:L2419)</f>
        <v>3.9</v>
      </c>
      <c r="O1069" s="4">
        <v>898</v>
      </c>
      <c r="P1069" s="4">
        <f t="shared" si="116"/>
        <v>11.519662797759592</v>
      </c>
      <c r="Q1069" s="18">
        <f t="shared" si="117"/>
        <v>2333902</v>
      </c>
      <c r="R1069" s="18">
        <f>Table2[[#This Row],[actual_price]]-Table2[[#This Row],[discounted_price]]</f>
        <v>2181</v>
      </c>
      <c r="S1069" s="15" t="str" cm="1">
        <f t="array" ref="S1069">_xlfn.IFS(H1069&lt;200,"&lt;₹200",H1069&lt;=500,"₹200-₹500",H1069&gt;500,"&gt;₹500")</f>
        <v>&gt;₹500</v>
      </c>
      <c r="T1069" t="s">
        <v>12706</v>
      </c>
      <c r="U1069" t="s">
        <v>12710</v>
      </c>
      <c r="V1069" t="s">
        <v>12711</v>
      </c>
    </row>
    <row r="1070" spans="1:22" x14ac:dyDescent="0.25">
      <c r="A1070" t="s">
        <v>12633</v>
      </c>
      <c r="B1070" t="s">
        <v>12634</v>
      </c>
      <c r="C1070" t="s">
        <v>13156</v>
      </c>
      <c r="D1070" t="s">
        <v>13247</v>
      </c>
      <c r="E1070" t="s">
        <v>13248</v>
      </c>
      <c r="F1070" t="s">
        <v>13249</v>
      </c>
      <c r="G1070" t="str">
        <f t="shared" si="114"/>
        <v>Kettles&amp;HotWaterDispensers</v>
      </c>
      <c r="H1070" s="17">
        <v>809</v>
      </c>
      <c r="I1070" s="17">
        <v>1950</v>
      </c>
      <c r="J1070" s="8">
        <v>0.59</v>
      </c>
      <c r="K1070" s="8" t="str">
        <f t="shared" si="115"/>
        <v>Yes</v>
      </c>
      <c r="L1070" s="9">
        <v>3.9</v>
      </c>
      <c r="M1070" s="9">
        <v>4</v>
      </c>
      <c r="N1070" s="9">
        <f>AVERAGEIF(F1070:F2420,F1070,L1070:L2420)</f>
        <v>4.0333333333333341</v>
      </c>
      <c r="O1070" s="4">
        <v>710</v>
      </c>
      <c r="P1070" s="4">
        <f t="shared" si="116"/>
        <v>11.502540722943392</v>
      </c>
      <c r="Q1070" s="18">
        <f t="shared" si="117"/>
        <v>574390</v>
      </c>
      <c r="R1070" s="18">
        <f>Table2[[#This Row],[actual_price]]-Table2[[#This Row],[discounted_price]]</f>
        <v>1141</v>
      </c>
      <c r="S1070" s="15" t="str" cm="1">
        <f t="array" ref="S1070">_xlfn.IFS(H1070&lt;200,"&lt;₹200",H1070&lt;=500,"₹200-₹500",H1070&gt;500,"&gt;₹500")</f>
        <v>&gt;₹500</v>
      </c>
      <c r="T1070" t="s">
        <v>12635</v>
      </c>
      <c r="U1070" t="s">
        <v>12639</v>
      </c>
      <c r="V1070" t="s">
        <v>12640</v>
      </c>
    </row>
    <row r="1071" spans="1:22" x14ac:dyDescent="0.25">
      <c r="A1071" t="s">
        <v>707</v>
      </c>
      <c r="B1071" t="s">
        <v>708</v>
      </c>
      <c r="C1071" t="s">
        <v>13084</v>
      </c>
      <c r="D1071" t="s">
        <v>13085</v>
      </c>
      <c r="E1071" t="s">
        <v>13086</v>
      </c>
      <c r="F1071" t="s">
        <v>13087</v>
      </c>
      <c r="G1071" t="str">
        <f t="shared" si="114"/>
        <v>Cables</v>
      </c>
      <c r="H1071" s="17">
        <v>199</v>
      </c>
      <c r="I1071" s="17">
        <v>499</v>
      </c>
      <c r="J1071" s="8">
        <v>0.6</v>
      </c>
      <c r="K1071" s="8" t="str">
        <f t="shared" si="115"/>
        <v>Yes</v>
      </c>
      <c r="L1071" s="9">
        <v>4.0999999999999996</v>
      </c>
      <c r="M1071" s="9">
        <v>4</v>
      </c>
      <c r="N1071" s="9">
        <f>AVERAGEIF(F1071:F2420,F1071,L1071:L2420)</f>
        <v>4.1249999999999991</v>
      </c>
      <c r="O1071" s="4">
        <v>602</v>
      </c>
      <c r="P1071" s="4">
        <f t="shared" si="116"/>
        <v>11.468808912578121</v>
      </c>
      <c r="Q1071" s="18">
        <f t="shared" si="117"/>
        <v>119798</v>
      </c>
      <c r="R1071" s="18">
        <f>Table2[[#This Row],[actual_price]]-Table2[[#This Row],[discounted_price]]</f>
        <v>300</v>
      </c>
      <c r="S1071" s="15" t="str" cm="1">
        <f t="array" ref="S1071">_xlfn.IFS(H1071&lt;200,"&lt;₹200",H1071&lt;=500,"₹200-₹500",H1071&gt;500,"&gt;₹500")</f>
        <v>&lt;₹200</v>
      </c>
      <c r="T1071" t="s">
        <v>709</v>
      </c>
      <c r="U1071" t="s">
        <v>713</v>
      </c>
      <c r="V1071" t="s">
        <v>714</v>
      </c>
    </row>
    <row r="1072" spans="1:22" x14ac:dyDescent="0.25">
      <c r="A1072" t="s">
        <v>12663</v>
      </c>
      <c r="B1072" t="s">
        <v>12664</v>
      </c>
      <c r="C1072" t="s">
        <v>13156</v>
      </c>
      <c r="D1072" t="s">
        <v>13247</v>
      </c>
      <c r="E1072" t="s">
        <v>13254</v>
      </c>
      <c r="F1072" t="s">
        <v>13255</v>
      </c>
      <c r="G1072" t="str">
        <f t="shared" si="114"/>
        <v>Irons,Steamers&amp;Accessories</v>
      </c>
      <c r="H1072" s="17">
        <v>1799</v>
      </c>
      <c r="I1072" s="17">
        <v>2599</v>
      </c>
      <c r="J1072" s="8">
        <v>0.31</v>
      </c>
      <c r="K1072" s="8" t="str">
        <f t="shared" si="115"/>
        <v>No</v>
      </c>
      <c r="L1072" s="9">
        <v>3.6</v>
      </c>
      <c r="M1072" s="9">
        <v>4</v>
      </c>
      <c r="N1072" s="9">
        <f>AVERAGEIF(F1072:F2422,F1072,L1072:L2422)</f>
        <v>3.9705882352941178</v>
      </c>
      <c r="O1072" s="4">
        <v>771</v>
      </c>
      <c r="P1072" s="4">
        <f t="shared" si="116"/>
        <v>11.465539280744833</v>
      </c>
      <c r="Q1072" s="18">
        <f t="shared" si="117"/>
        <v>1387029</v>
      </c>
      <c r="R1072" s="18">
        <f>Table2[[#This Row],[actual_price]]-Table2[[#This Row],[discounted_price]]</f>
        <v>800</v>
      </c>
      <c r="S1072" s="15" t="str" cm="1">
        <f t="array" ref="S1072">_xlfn.IFS(H1072&lt;200,"&lt;₹200",H1072&lt;=500,"₹200-₹500",H1072&gt;500,"&gt;₹500")</f>
        <v>&gt;₹500</v>
      </c>
      <c r="T1072" t="s">
        <v>12665</v>
      </c>
      <c r="U1072" t="s">
        <v>12669</v>
      </c>
      <c r="V1072" t="s">
        <v>12670</v>
      </c>
    </row>
    <row r="1073" spans="1:22" x14ac:dyDescent="0.25">
      <c r="A1073" t="s">
        <v>12201</v>
      </c>
      <c r="B1073" t="s">
        <v>12202</v>
      </c>
      <c r="C1073" t="s">
        <v>13156</v>
      </c>
      <c r="D1073" t="s">
        <v>13247</v>
      </c>
      <c r="E1073" t="s">
        <v>13248</v>
      </c>
      <c r="F1073" t="s">
        <v>13262</v>
      </c>
      <c r="G1073" t="str">
        <f t="shared" si="114"/>
        <v>MixerGrinders</v>
      </c>
      <c r="H1073" s="17">
        <v>2199</v>
      </c>
      <c r="I1073" s="17">
        <v>3895</v>
      </c>
      <c r="J1073" s="8">
        <v>0.44</v>
      </c>
      <c r="K1073" s="8" t="str">
        <f t="shared" si="115"/>
        <v>No</v>
      </c>
      <c r="L1073" s="9">
        <v>3.9</v>
      </c>
      <c r="M1073" s="9">
        <v>4</v>
      </c>
      <c r="N1073" s="9">
        <f>AVERAGEIF(F1073:F2423,F1073,L1073:L2423)</f>
        <v>3.7750000000000004</v>
      </c>
      <c r="O1073" s="4">
        <v>1085</v>
      </c>
      <c r="P1073" s="4">
        <f t="shared" si="116"/>
        <v>11.460257590329427</v>
      </c>
      <c r="Q1073" s="18">
        <f t="shared" si="117"/>
        <v>2385915</v>
      </c>
      <c r="R1073" s="18">
        <f>Table2[[#This Row],[actual_price]]-Table2[[#This Row],[discounted_price]]</f>
        <v>1696</v>
      </c>
      <c r="S1073" s="15" t="str" cm="1">
        <f t="array" ref="S1073">_xlfn.IFS(H1073&lt;200,"&lt;₹200",H1073&lt;=500,"₹200-₹500",H1073&gt;500,"&gt;₹500")</f>
        <v>&gt;₹500</v>
      </c>
      <c r="T1073" t="s">
        <v>12203</v>
      </c>
      <c r="U1073" t="s">
        <v>12207</v>
      </c>
      <c r="V1073" t="s">
        <v>12208</v>
      </c>
    </row>
    <row r="1074" spans="1:22" x14ac:dyDescent="0.25">
      <c r="A1074" t="s">
        <v>7920</v>
      </c>
      <c r="B1074" t="s">
        <v>7921</v>
      </c>
      <c r="C1074" t="s">
        <v>13084</v>
      </c>
      <c r="D1074" t="s">
        <v>13085</v>
      </c>
      <c r="E1074" t="s">
        <v>13192</v>
      </c>
      <c r="F1074" t="s">
        <v>13132</v>
      </c>
      <c r="G1074" t="str">
        <f t="shared" si="114"/>
        <v>ScreenProtectors</v>
      </c>
      <c r="H1074" s="17">
        <v>379</v>
      </c>
      <c r="I1074" s="17">
        <v>1499</v>
      </c>
      <c r="J1074" s="8">
        <v>0.75</v>
      </c>
      <c r="K1074" s="8" t="str">
        <f t="shared" si="115"/>
        <v>Yes</v>
      </c>
      <c r="L1074" s="9">
        <v>4.0999999999999996</v>
      </c>
      <c r="M1074" s="9">
        <v>4</v>
      </c>
      <c r="N1074" s="9">
        <f>AVERAGEIF(F1074:F2423,F1074,L1074:L2423)</f>
        <v>4.05</v>
      </c>
      <c r="O1074" s="4">
        <v>670</v>
      </c>
      <c r="P1074" s="4">
        <f t="shared" si="116"/>
        <v>11.448226206684417</v>
      </c>
      <c r="Q1074" s="18">
        <f t="shared" si="117"/>
        <v>253930</v>
      </c>
      <c r="R1074" s="18">
        <f>Table2[[#This Row],[actual_price]]-Table2[[#This Row],[discounted_price]]</f>
        <v>1120</v>
      </c>
      <c r="S1074" s="15" t="str" cm="1">
        <f t="array" ref="S1074">_xlfn.IFS(H1074&lt;200,"&lt;₹200",H1074&lt;=500,"₹200-₹500",H1074&gt;500,"&gt;₹500")</f>
        <v>₹200-₹500</v>
      </c>
      <c r="T1074" t="s">
        <v>7922</v>
      </c>
      <c r="U1074" t="s">
        <v>7926</v>
      </c>
      <c r="V1074" t="s">
        <v>7927</v>
      </c>
    </row>
    <row r="1075" spans="1:22" x14ac:dyDescent="0.25">
      <c r="A1075" t="s">
        <v>12552</v>
      </c>
      <c r="B1075" t="s">
        <v>12553</v>
      </c>
      <c r="C1075" t="s">
        <v>13156</v>
      </c>
      <c r="D1075" t="s">
        <v>13247</v>
      </c>
      <c r="E1075" t="s">
        <v>13248</v>
      </c>
      <c r="F1075" t="s">
        <v>13322</v>
      </c>
      <c r="G1075" t="str">
        <f t="shared" si="114"/>
        <v>RotiMakers</v>
      </c>
      <c r="H1075" s="17">
        <v>1999</v>
      </c>
      <c r="I1075" s="17">
        <v>2999</v>
      </c>
      <c r="J1075" s="8">
        <v>0.33</v>
      </c>
      <c r="K1075" s="8" t="str">
        <f t="shared" si="115"/>
        <v>No</v>
      </c>
      <c r="L1075" s="9">
        <v>4.4000000000000004</v>
      </c>
      <c r="M1075" s="9">
        <v>4</v>
      </c>
      <c r="N1075" s="9">
        <f>AVERAGEIF(F1075:F2425,F1075,L1075:L2425)</f>
        <v>4.4000000000000004</v>
      </c>
      <c r="O1075" s="4">
        <v>388</v>
      </c>
      <c r="P1075" s="4">
        <f t="shared" si="116"/>
        <v>11.395778245833116</v>
      </c>
      <c r="Q1075" s="18">
        <f t="shared" si="117"/>
        <v>775612</v>
      </c>
      <c r="R1075" s="18">
        <f>Table2[[#This Row],[actual_price]]-Table2[[#This Row],[discounted_price]]</f>
        <v>1000</v>
      </c>
      <c r="S1075" s="15" t="str" cm="1">
        <f t="array" ref="S1075">_xlfn.IFS(H1075&lt;200,"&lt;₹200",H1075&lt;=500,"₹200-₹500",H1075&gt;500,"&gt;₹500")</f>
        <v>&gt;₹500</v>
      </c>
      <c r="T1075" t="s">
        <v>12555</v>
      </c>
      <c r="U1075" t="s">
        <v>12559</v>
      </c>
      <c r="V1075" t="s">
        <v>12560</v>
      </c>
    </row>
    <row r="1076" spans="1:22" x14ac:dyDescent="0.25">
      <c r="A1076" t="s">
        <v>1466</v>
      </c>
      <c r="B1076" t="s">
        <v>1467</v>
      </c>
      <c r="C1076" t="s">
        <v>13084</v>
      </c>
      <c r="D1076" t="s">
        <v>13085</v>
      </c>
      <c r="E1076" t="s">
        <v>13086</v>
      </c>
      <c r="F1076" t="s">
        <v>13087</v>
      </c>
      <c r="G1076" t="str">
        <f t="shared" si="114"/>
        <v>Cables</v>
      </c>
      <c r="H1076" s="17">
        <v>599</v>
      </c>
      <c r="I1076" s="17">
        <v>849</v>
      </c>
      <c r="J1076" s="8">
        <v>0.28999999999999998</v>
      </c>
      <c r="K1076" s="8" t="str">
        <f t="shared" si="115"/>
        <v>No</v>
      </c>
      <c r="L1076" s="9">
        <v>4.5</v>
      </c>
      <c r="M1076" s="9">
        <v>5</v>
      </c>
      <c r="N1076" s="9">
        <f>AVERAGEIF(F1076:F2425,F1076,L1076:L2425)</f>
        <v>4.1256410256410252</v>
      </c>
      <c r="O1076" s="4">
        <v>577</v>
      </c>
      <c r="P1076" s="4">
        <f t="shared" si="116"/>
        <v>11.394722800047772</v>
      </c>
      <c r="Q1076" s="18">
        <f t="shared" si="117"/>
        <v>345623</v>
      </c>
      <c r="R1076" s="18">
        <f>Table2[[#This Row],[actual_price]]-Table2[[#This Row],[discounted_price]]</f>
        <v>250</v>
      </c>
      <c r="S1076" s="15" t="str" cm="1">
        <f t="array" ref="S1076">_xlfn.IFS(H1076&lt;200,"&lt;₹200",H1076&lt;=500,"₹200-₹500",H1076&gt;500,"&gt;₹500")</f>
        <v>&gt;₹500</v>
      </c>
      <c r="T1076" t="s">
        <v>1468</v>
      </c>
      <c r="U1076" t="s">
        <v>1472</v>
      </c>
      <c r="V1076" t="s">
        <v>1473</v>
      </c>
    </row>
    <row r="1077" spans="1:22" x14ac:dyDescent="0.25">
      <c r="A1077" t="s">
        <v>10840</v>
      </c>
      <c r="B1077" t="s">
        <v>10841</v>
      </c>
      <c r="C1077" t="s">
        <v>13156</v>
      </c>
      <c r="D1077" t="s">
        <v>13247</v>
      </c>
      <c r="E1077" t="s">
        <v>13248</v>
      </c>
      <c r="F1077" t="s">
        <v>13249</v>
      </c>
      <c r="G1077" t="str">
        <f t="shared" si="114"/>
        <v>Kettles&amp;HotWaterDispensers</v>
      </c>
      <c r="H1077" s="17">
        <v>1349</v>
      </c>
      <c r="I1077" s="17">
        <v>1850</v>
      </c>
      <c r="J1077" s="8">
        <v>0.27</v>
      </c>
      <c r="K1077" s="8" t="str">
        <f t="shared" si="115"/>
        <v>No</v>
      </c>
      <c r="L1077" s="9">
        <v>4.4000000000000004</v>
      </c>
      <c r="M1077" s="9">
        <v>4</v>
      </c>
      <c r="N1077" s="9">
        <f>AVERAGEIF(F1077:F2426,F1077,L1077:L2426)</f>
        <v>4.0600000000000005</v>
      </c>
      <c r="O1077" s="4">
        <v>638</v>
      </c>
      <c r="P1077" s="4">
        <f t="shared" si="116"/>
        <v>11.390333484123106</v>
      </c>
      <c r="Q1077" s="18">
        <f t="shared" si="117"/>
        <v>860662</v>
      </c>
      <c r="R1077" s="18">
        <f>Table2[[#This Row],[actual_price]]-Table2[[#This Row],[discounted_price]]</f>
        <v>501</v>
      </c>
      <c r="S1077" s="15" t="str" cm="1">
        <f t="array" ref="S1077">_xlfn.IFS(H1077&lt;200,"&lt;₹200",H1077&lt;=500,"₹200-₹500",H1077&gt;500,"&gt;₹500")</f>
        <v>&gt;₹500</v>
      </c>
      <c r="T1077" t="s">
        <v>10842</v>
      </c>
      <c r="U1077" t="s">
        <v>10846</v>
      </c>
      <c r="V1077" t="s">
        <v>10847</v>
      </c>
    </row>
    <row r="1078" spans="1:22" x14ac:dyDescent="0.25">
      <c r="A1078" t="s">
        <v>9579</v>
      </c>
      <c r="B1078" t="s">
        <v>9580</v>
      </c>
      <c r="C1078" t="s">
        <v>13156</v>
      </c>
      <c r="D1078" t="s">
        <v>13250</v>
      </c>
      <c r="E1078" t="s">
        <v>13251</v>
      </c>
      <c r="F1078" t="s">
        <v>13253</v>
      </c>
      <c r="G1078" t="str">
        <f t="shared" si="114"/>
        <v>FanHeaters</v>
      </c>
      <c r="H1078" s="17">
        <v>9590</v>
      </c>
      <c r="I1078" s="17">
        <v>15999</v>
      </c>
      <c r="J1078" s="8">
        <v>0.4</v>
      </c>
      <c r="K1078" s="8" t="str">
        <f t="shared" si="115"/>
        <v>No</v>
      </c>
      <c r="L1078" s="9">
        <v>4.0999999999999996</v>
      </c>
      <c r="M1078" s="9">
        <v>4</v>
      </c>
      <c r="N1078" s="9">
        <f>AVERAGEIF(F1078:F2427,F1078,L1078:L2427)</f>
        <v>3.7833333333333337</v>
      </c>
      <c r="O1078" s="4">
        <v>1017</v>
      </c>
      <c r="P1078" s="4">
        <f t="shared" si="116"/>
        <v>11.379312426769467</v>
      </c>
      <c r="Q1078" s="18">
        <f t="shared" si="117"/>
        <v>9753030</v>
      </c>
      <c r="R1078" s="18">
        <f>Table2[[#This Row],[actual_price]]-Table2[[#This Row],[discounted_price]]</f>
        <v>6409</v>
      </c>
      <c r="S1078" s="15" t="str" cm="1">
        <f t="array" ref="S1078">_xlfn.IFS(H1078&lt;200,"&lt;₹200",H1078&lt;=500,"₹200-₹500",H1078&gt;500,"&gt;₹500")</f>
        <v>&gt;₹500</v>
      </c>
      <c r="T1078" t="s">
        <v>9581</v>
      </c>
      <c r="U1078" t="s">
        <v>9585</v>
      </c>
      <c r="V1078" t="s">
        <v>9586</v>
      </c>
    </row>
    <row r="1079" spans="1:22" x14ac:dyDescent="0.25">
      <c r="A1079" t="s">
        <v>6360</v>
      </c>
      <c r="B1079" t="s">
        <v>6361</v>
      </c>
      <c r="C1079" t="s">
        <v>13084</v>
      </c>
      <c r="D1079" t="s">
        <v>13085</v>
      </c>
      <c r="E1079" t="s">
        <v>13196</v>
      </c>
      <c r="F1079" t="s">
        <v>13197</v>
      </c>
      <c r="G1079" t="str">
        <f t="shared" si="114"/>
        <v>PCMicrophones</v>
      </c>
      <c r="H1079" s="17">
        <v>199</v>
      </c>
      <c r="I1079" s="17">
        <v>499</v>
      </c>
      <c r="J1079" s="8">
        <v>0.6</v>
      </c>
      <c r="K1079" s="8" t="str">
        <f t="shared" si="115"/>
        <v>Yes</v>
      </c>
      <c r="L1079" s="9">
        <v>3.3</v>
      </c>
      <c r="M1079" s="9">
        <v>3</v>
      </c>
      <c r="N1079" s="9">
        <f>AVERAGEIF(F1079:F2428,F1079,L1079:L2428)</f>
        <v>3.3</v>
      </c>
      <c r="O1079" s="4">
        <v>2804</v>
      </c>
      <c r="P1079" s="4">
        <f t="shared" si="116"/>
        <v>11.378178456454195</v>
      </c>
      <c r="Q1079" s="18">
        <f t="shared" si="117"/>
        <v>557996</v>
      </c>
      <c r="R1079" s="18">
        <f>Table2[[#This Row],[actual_price]]-Table2[[#This Row],[discounted_price]]</f>
        <v>300</v>
      </c>
      <c r="S1079" s="15" t="str" cm="1">
        <f t="array" ref="S1079">_xlfn.IFS(H1079&lt;200,"&lt;₹200",H1079&lt;=500,"₹200-₹500",H1079&gt;500,"&gt;₹500")</f>
        <v>&lt;₹200</v>
      </c>
      <c r="T1079" t="s">
        <v>6362</v>
      </c>
      <c r="U1079" t="s">
        <v>6366</v>
      </c>
      <c r="V1079" t="s">
        <v>6367</v>
      </c>
    </row>
    <row r="1080" spans="1:22" x14ac:dyDescent="0.25">
      <c r="A1080" t="s">
        <v>877</v>
      </c>
      <c r="B1080" t="s">
        <v>878</v>
      </c>
      <c r="C1080" t="s">
        <v>13075</v>
      </c>
      <c r="D1080" t="s">
        <v>13091</v>
      </c>
      <c r="E1080" t="s">
        <v>13092</v>
      </c>
      <c r="F1080" t="s">
        <v>13095</v>
      </c>
      <c r="G1080" t="str">
        <f t="shared" si="114"/>
        <v>RemoteControls</v>
      </c>
      <c r="H1080" s="17">
        <v>249</v>
      </c>
      <c r="I1080" s="17">
        <v>799</v>
      </c>
      <c r="J1080" s="8">
        <v>0.69</v>
      </c>
      <c r="K1080" s="8" t="str">
        <f t="shared" si="115"/>
        <v>Yes</v>
      </c>
      <c r="L1080" s="9">
        <v>3.8</v>
      </c>
      <c r="M1080" s="9">
        <v>4</v>
      </c>
      <c r="N1080" s="9">
        <f>AVERAGEIF(F1080:F2429,F1080,L1080:L2429)</f>
        <v>3.7487179487179492</v>
      </c>
      <c r="O1080" s="4">
        <v>1079</v>
      </c>
      <c r="P1080" s="4">
        <f t="shared" si="116"/>
        <v>11.371450078261336</v>
      </c>
      <c r="Q1080" s="18">
        <f t="shared" si="117"/>
        <v>268671</v>
      </c>
      <c r="R1080" s="18">
        <f>Table2[[#This Row],[actual_price]]-Table2[[#This Row],[discounted_price]]</f>
        <v>550</v>
      </c>
      <c r="S1080" s="15" t="str" cm="1">
        <f t="array" ref="S1080">_xlfn.IFS(H1080&lt;200,"&lt;₹200",H1080&lt;=500,"₹200-₹500",H1080&gt;500,"&gt;₹500")</f>
        <v>₹200-₹500</v>
      </c>
      <c r="T1080" t="s">
        <v>879</v>
      </c>
      <c r="U1080" t="s">
        <v>883</v>
      </c>
      <c r="V1080" t="s">
        <v>884</v>
      </c>
    </row>
    <row r="1081" spans="1:22" x14ac:dyDescent="0.25">
      <c r="A1081" t="s">
        <v>11205</v>
      </c>
      <c r="B1081" t="s">
        <v>11206</v>
      </c>
      <c r="C1081" t="s">
        <v>13156</v>
      </c>
      <c r="D1081" t="s">
        <v>13247</v>
      </c>
      <c r="E1081" t="s">
        <v>13248</v>
      </c>
      <c r="F1081" t="s">
        <v>13274</v>
      </c>
      <c r="G1081" t="str">
        <f t="shared" si="114"/>
        <v>SandwichMakers</v>
      </c>
      <c r="H1081" s="17">
        <v>2092</v>
      </c>
      <c r="I1081" s="17">
        <v>4600</v>
      </c>
      <c r="J1081" s="8">
        <v>0.55000000000000004</v>
      </c>
      <c r="K1081" s="8" t="str">
        <f t="shared" si="115"/>
        <v>Yes</v>
      </c>
      <c r="L1081" s="9">
        <v>4.3</v>
      </c>
      <c r="M1081" s="9">
        <v>4</v>
      </c>
      <c r="N1081" s="9">
        <f>AVERAGEIF(F1081:F2431,F1081,L1081:L2431)</f>
        <v>4.1333333333333337</v>
      </c>
      <c r="O1081" s="4">
        <v>562</v>
      </c>
      <c r="P1081" s="4">
        <f t="shared" si="116"/>
        <v>11.368768032052232</v>
      </c>
      <c r="Q1081" s="18">
        <f t="shared" si="117"/>
        <v>1175704</v>
      </c>
      <c r="R1081" s="18">
        <f>Table2[[#This Row],[actual_price]]-Table2[[#This Row],[discounted_price]]</f>
        <v>2508</v>
      </c>
      <c r="S1081" s="15" t="str" cm="1">
        <f t="array" ref="S1081">_xlfn.IFS(H1081&lt;200,"&lt;₹200",H1081&lt;=500,"₹200-₹500",H1081&gt;500,"&gt;₹500")</f>
        <v>&gt;₹500</v>
      </c>
      <c r="T1081" t="s">
        <v>11207</v>
      </c>
      <c r="U1081" t="s">
        <v>11211</v>
      </c>
      <c r="V1081" t="s">
        <v>11212</v>
      </c>
    </row>
    <row r="1082" spans="1:22" x14ac:dyDescent="0.25">
      <c r="A1082" t="s">
        <v>366</v>
      </c>
      <c r="B1082" t="s">
        <v>367</v>
      </c>
      <c r="C1082" t="s">
        <v>13084</v>
      </c>
      <c r="D1082" t="s">
        <v>13085</v>
      </c>
      <c r="E1082" t="s">
        <v>13086</v>
      </c>
      <c r="F1082" t="s">
        <v>13087</v>
      </c>
      <c r="G1082" t="str">
        <f t="shared" si="114"/>
        <v>Cables</v>
      </c>
      <c r="H1082" s="17">
        <v>199</v>
      </c>
      <c r="I1082" s="17">
        <v>999</v>
      </c>
      <c r="J1082" s="8">
        <v>0.8</v>
      </c>
      <c r="K1082" s="8" t="str">
        <f t="shared" si="115"/>
        <v>Yes</v>
      </c>
      <c r="L1082" s="9">
        <v>4</v>
      </c>
      <c r="M1082" s="9">
        <v>4</v>
      </c>
      <c r="N1082" s="9">
        <f>AVERAGEIF(F1082:F2431,F1082,L1082:L2431)</f>
        <v>4.1157894736842096</v>
      </c>
      <c r="O1082" s="4">
        <v>576</v>
      </c>
      <c r="P1082" s="4">
        <f t="shared" si="116"/>
        <v>11.364418346777796</v>
      </c>
      <c r="Q1082" s="18">
        <f t="shared" si="117"/>
        <v>114624</v>
      </c>
      <c r="R1082" s="18">
        <f>Table2[[#This Row],[actual_price]]-Table2[[#This Row],[discounted_price]]</f>
        <v>800</v>
      </c>
      <c r="S1082" s="15" t="str" cm="1">
        <f t="array" ref="S1082">_xlfn.IFS(H1082&lt;200,"&lt;₹200",H1082&lt;=500,"₹200-₹500",H1082&gt;500,"&gt;₹500")</f>
        <v>&lt;₹200</v>
      </c>
      <c r="T1082" t="s">
        <v>368</v>
      </c>
      <c r="U1082" t="s">
        <v>372</v>
      </c>
      <c r="V1082" t="s">
        <v>373</v>
      </c>
    </row>
    <row r="1083" spans="1:22" x14ac:dyDescent="0.25">
      <c r="A1083" t="s">
        <v>8262</v>
      </c>
      <c r="B1083" t="s">
        <v>8263</v>
      </c>
      <c r="C1083" t="s">
        <v>13084</v>
      </c>
      <c r="D1083" t="s">
        <v>13085</v>
      </c>
      <c r="E1083" t="s">
        <v>13192</v>
      </c>
      <c r="F1083" t="s">
        <v>13132</v>
      </c>
      <c r="G1083" t="str">
        <f t="shared" si="114"/>
        <v>ScreenProtectors</v>
      </c>
      <c r="H1083" s="17">
        <v>399</v>
      </c>
      <c r="I1083" s="17">
        <v>1499</v>
      </c>
      <c r="J1083" s="8">
        <v>0.73</v>
      </c>
      <c r="K1083" s="8" t="str">
        <f t="shared" si="115"/>
        <v>Yes</v>
      </c>
      <c r="L1083" s="9">
        <v>4</v>
      </c>
      <c r="M1083" s="9">
        <v>4</v>
      </c>
      <c r="N1083" s="9">
        <f>AVERAGEIF(F1083:F2432,F1083,L1083:L2432)</f>
        <v>4</v>
      </c>
      <c r="O1083" s="4">
        <v>691</v>
      </c>
      <c r="P1083" s="4">
        <f t="shared" si="116"/>
        <v>11.360424377827032</v>
      </c>
      <c r="Q1083" s="18">
        <f t="shared" si="117"/>
        <v>275709</v>
      </c>
      <c r="R1083" s="18">
        <f>Table2[[#This Row],[actual_price]]-Table2[[#This Row],[discounted_price]]</f>
        <v>1100</v>
      </c>
      <c r="S1083" s="15" t="str" cm="1">
        <f t="array" ref="S1083">_xlfn.IFS(H1083&lt;200,"&lt;₹200",H1083&lt;=500,"₹200-₹500",H1083&gt;500,"&gt;₹500")</f>
        <v>₹200-₹500</v>
      </c>
      <c r="T1083" t="s">
        <v>8264</v>
      </c>
      <c r="U1083" t="s">
        <v>8268</v>
      </c>
      <c r="V1083" t="s">
        <v>8269</v>
      </c>
    </row>
    <row r="1084" spans="1:22" x14ac:dyDescent="0.25">
      <c r="A1084" t="s">
        <v>4874</v>
      </c>
      <c r="B1084" t="s">
        <v>4875</v>
      </c>
      <c r="C1084" t="s">
        <v>13084</v>
      </c>
      <c r="D1084" t="s">
        <v>13085</v>
      </c>
      <c r="E1084" t="s">
        <v>13136</v>
      </c>
      <c r="F1084" t="s">
        <v>13144</v>
      </c>
      <c r="G1084" t="str">
        <f t="shared" si="114"/>
        <v>Lapdesks</v>
      </c>
      <c r="H1084" s="17">
        <v>263</v>
      </c>
      <c r="I1084" s="17">
        <v>699</v>
      </c>
      <c r="J1084" s="8">
        <v>0.62</v>
      </c>
      <c r="K1084" s="8" t="str">
        <f t="shared" si="115"/>
        <v>Yes</v>
      </c>
      <c r="L1084" s="9">
        <v>3.5</v>
      </c>
      <c r="M1084" s="9">
        <v>4</v>
      </c>
      <c r="N1084" s="9">
        <f>AVERAGEIF(F1084:F2433,F1084,L1084:L2433)</f>
        <v>4</v>
      </c>
      <c r="O1084" s="4">
        <v>690</v>
      </c>
      <c r="P1084" s="4">
        <f t="shared" si="116"/>
        <v>11.357912189496794</v>
      </c>
      <c r="Q1084" s="18">
        <f t="shared" si="117"/>
        <v>181470</v>
      </c>
      <c r="R1084" s="18">
        <f>Table2[[#This Row],[actual_price]]-Table2[[#This Row],[discounted_price]]</f>
        <v>436</v>
      </c>
      <c r="S1084" s="15" t="str" cm="1">
        <f t="array" ref="S1084">_xlfn.IFS(H1084&lt;200,"&lt;₹200",H1084&lt;=500,"₹200-₹500",H1084&gt;500,"&gt;₹500")</f>
        <v>₹200-₹500</v>
      </c>
      <c r="T1084" t="s">
        <v>4877</v>
      </c>
      <c r="U1084" t="s">
        <v>4881</v>
      </c>
      <c r="V1084" t="s">
        <v>4882</v>
      </c>
    </row>
    <row r="1085" spans="1:22" x14ac:dyDescent="0.25">
      <c r="A1085" t="s">
        <v>1106</v>
      </c>
      <c r="B1085" t="s">
        <v>1107</v>
      </c>
      <c r="C1085" t="s">
        <v>13075</v>
      </c>
      <c r="D1085" t="s">
        <v>13091</v>
      </c>
      <c r="E1085" t="s">
        <v>13093</v>
      </c>
      <c r="F1085" t="s">
        <v>13094</v>
      </c>
      <c r="G1085" t="str">
        <f t="shared" si="114"/>
        <v>SmartTelevisions</v>
      </c>
      <c r="H1085" s="17">
        <v>8499</v>
      </c>
      <c r="I1085" s="17">
        <v>15999</v>
      </c>
      <c r="J1085" s="8">
        <v>0.47</v>
      </c>
      <c r="K1085" s="8" t="str">
        <f t="shared" si="115"/>
        <v>No</v>
      </c>
      <c r="L1085" s="9">
        <v>4.3</v>
      </c>
      <c r="M1085" s="9">
        <v>4</v>
      </c>
      <c r="N1085" s="9">
        <f>AVERAGEIF(F1085:F2434,F1085,L1085:L2434)</f>
        <v>4.0857142857142845</v>
      </c>
      <c r="O1085" s="4">
        <v>592</v>
      </c>
      <c r="P1085" s="4">
        <f t="shared" si="116"/>
        <v>11.329909175745412</v>
      </c>
      <c r="Q1085" s="18">
        <f t="shared" si="117"/>
        <v>5031408</v>
      </c>
      <c r="R1085" s="18">
        <f>Table2[[#This Row],[actual_price]]-Table2[[#This Row],[discounted_price]]</f>
        <v>7500</v>
      </c>
      <c r="S1085" s="15" t="str" cm="1">
        <f t="array" ref="S1085">_xlfn.IFS(H1085&lt;200,"&lt;₹200",H1085&lt;=500,"₹200-₹500",H1085&gt;500,"&gt;₹500")</f>
        <v>&gt;₹500</v>
      </c>
      <c r="T1085" t="s">
        <v>1108</v>
      </c>
      <c r="U1085" t="s">
        <v>1112</v>
      </c>
      <c r="V1085" t="s">
        <v>1113</v>
      </c>
    </row>
    <row r="1086" spans="1:22" x14ac:dyDescent="0.25">
      <c r="A1086" t="s">
        <v>11265</v>
      </c>
      <c r="B1086" t="s">
        <v>11266</v>
      </c>
      <c r="C1086" t="s">
        <v>13156</v>
      </c>
      <c r="D1086" t="s">
        <v>13247</v>
      </c>
      <c r="E1086" t="s">
        <v>13283</v>
      </c>
      <c r="F1086" t="s">
        <v>13286</v>
      </c>
      <c r="G1086" t="str">
        <f t="shared" si="114"/>
        <v>DripCoffeeMachines</v>
      </c>
      <c r="H1086" s="17">
        <v>1189</v>
      </c>
      <c r="I1086" s="17">
        <v>2400</v>
      </c>
      <c r="J1086" s="8">
        <v>0.5</v>
      </c>
      <c r="K1086" s="8" t="str">
        <f t="shared" si="115"/>
        <v>Yes</v>
      </c>
      <c r="L1086" s="9">
        <v>4.0999999999999996</v>
      </c>
      <c r="M1086" s="9">
        <v>4</v>
      </c>
      <c r="N1086" s="9">
        <f>AVERAGEIF(F1086:F2436,F1086,L1086:L2436)</f>
        <v>4.05</v>
      </c>
      <c r="O1086" s="4">
        <v>618</v>
      </c>
      <c r="P1086" s="4">
        <f t="shared" si="116"/>
        <v>11.306347128531478</v>
      </c>
      <c r="Q1086" s="18">
        <f t="shared" si="117"/>
        <v>734802</v>
      </c>
      <c r="R1086" s="18">
        <f>Table2[[#This Row],[actual_price]]-Table2[[#This Row],[discounted_price]]</f>
        <v>1211</v>
      </c>
      <c r="S1086" s="15" t="str" cm="1">
        <f t="array" ref="S1086">_xlfn.IFS(H1086&lt;200,"&lt;₹200",H1086&lt;=500,"₹200-₹500",H1086&gt;500,"&gt;₹500")</f>
        <v>&gt;₹500</v>
      </c>
      <c r="T1086" t="s">
        <v>11267</v>
      </c>
      <c r="U1086" t="s">
        <v>11271</v>
      </c>
      <c r="V1086" t="s">
        <v>11272</v>
      </c>
    </row>
    <row r="1087" spans="1:22" x14ac:dyDescent="0.25">
      <c r="A1087" t="s">
        <v>5356</v>
      </c>
      <c r="B1087" t="s">
        <v>5357</v>
      </c>
      <c r="C1087" t="s">
        <v>13084</v>
      </c>
      <c r="D1087" t="s">
        <v>13085</v>
      </c>
      <c r="E1087" t="s">
        <v>13141</v>
      </c>
      <c r="F1087" t="s">
        <v>13171</v>
      </c>
      <c r="G1087" t="str">
        <f t="shared" si="114"/>
        <v>Keyboard&amp;MiceAccessories</v>
      </c>
      <c r="H1087" s="17">
        <v>129</v>
      </c>
      <c r="I1087" s="17">
        <v>999</v>
      </c>
      <c r="J1087" s="8">
        <v>0.87</v>
      </c>
      <c r="K1087" s="8" t="str">
        <f t="shared" si="115"/>
        <v>Yes</v>
      </c>
      <c r="L1087" s="9">
        <v>4.2</v>
      </c>
      <c r="M1087" s="9">
        <v>4</v>
      </c>
      <c r="N1087" s="9">
        <f>AVERAGEIF(F1087:F2436,F1087,L1087:L2436)</f>
        <v>4.2</v>
      </c>
      <c r="O1087" s="4">
        <v>491</v>
      </c>
      <c r="P1087" s="4">
        <f t="shared" si="116"/>
        <v>11.306253431622913</v>
      </c>
      <c r="Q1087" s="18">
        <f t="shared" si="117"/>
        <v>63339</v>
      </c>
      <c r="R1087" s="18">
        <f>Table2[[#This Row],[actual_price]]-Table2[[#This Row],[discounted_price]]</f>
        <v>870</v>
      </c>
      <c r="S1087" s="15" t="str" cm="1">
        <f t="array" ref="S1087">_xlfn.IFS(H1087&lt;200,"&lt;₹200",H1087&lt;=500,"₹200-₹500",H1087&gt;500,"&gt;₹500")</f>
        <v>&lt;₹200</v>
      </c>
      <c r="T1087" t="s">
        <v>5359</v>
      </c>
      <c r="U1087" t="s">
        <v>5363</v>
      </c>
      <c r="V1087" t="s">
        <v>5364</v>
      </c>
    </row>
    <row r="1088" spans="1:22" x14ac:dyDescent="0.25">
      <c r="A1088" t="s">
        <v>11978</v>
      </c>
      <c r="B1088" t="s">
        <v>11979</v>
      </c>
      <c r="C1088" t="s">
        <v>13156</v>
      </c>
      <c r="D1088" t="s">
        <v>13250</v>
      </c>
      <c r="E1088" t="s">
        <v>13263</v>
      </c>
      <c r="F1088" t="s">
        <v>13264</v>
      </c>
      <c r="G1088" t="str">
        <f t="shared" si="114"/>
        <v>InstantWaterHeaters</v>
      </c>
      <c r="H1088" s="17">
        <v>2699</v>
      </c>
      <c r="I1088" s="17">
        <v>3799</v>
      </c>
      <c r="J1088" s="8">
        <v>0.28999999999999998</v>
      </c>
      <c r="K1088" s="8" t="str">
        <f t="shared" si="115"/>
        <v>No</v>
      </c>
      <c r="L1088" s="9">
        <v>4</v>
      </c>
      <c r="M1088" s="9">
        <v>4</v>
      </c>
      <c r="N1088" s="9">
        <f>AVERAGEIF(F1088:F2438,F1088,L1088:L2438)</f>
        <v>3.94</v>
      </c>
      <c r="O1088" s="4">
        <v>727</v>
      </c>
      <c r="P1088" s="4">
        <f t="shared" si="116"/>
        <v>11.276797634493366</v>
      </c>
      <c r="Q1088" s="18">
        <f t="shared" si="117"/>
        <v>1962173</v>
      </c>
      <c r="R1088" s="18">
        <f>Table2[[#This Row],[actual_price]]-Table2[[#This Row],[discounted_price]]</f>
        <v>1100</v>
      </c>
      <c r="S1088" s="15" t="str" cm="1">
        <f t="array" ref="S1088">_xlfn.IFS(H1088&lt;200,"&lt;₹200",H1088&lt;=500,"₹200-₹500",H1088&gt;500,"&gt;₹500")</f>
        <v>&gt;₹500</v>
      </c>
      <c r="T1088" t="s">
        <v>11980</v>
      </c>
      <c r="U1088" t="s">
        <v>11984</v>
      </c>
      <c r="V1088" t="s">
        <v>11985</v>
      </c>
    </row>
    <row r="1089" spans="1:22" x14ac:dyDescent="0.25">
      <c r="A1089" t="s">
        <v>11716</v>
      </c>
      <c r="B1089" t="s">
        <v>11717</v>
      </c>
      <c r="C1089" t="s">
        <v>13156</v>
      </c>
      <c r="D1089" t="s">
        <v>13247</v>
      </c>
      <c r="E1089" t="s">
        <v>13248</v>
      </c>
      <c r="F1089" t="s">
        <v>13315</v>
      </c>
      <c r="G1089" t="str">
        <f t="shared" si="114"/>
        <v>YogurtMakers</v>
      </c>
      <c r="H1089" s="17">
        <v>587</v>
      </c>
      <c r="I1089" s="17">
        <v>1295</v>
      </c>
      <c r="J1089" s="8">
        <v>0.55000000000000004</v>
      </c>
      <c r="K1089" s="8" t="str">
        <f t="shared" si="115"/>
        <v>Yes</v>
      </c>
      <c r="L1089" s="9">
        <v>4.0999999999999996</v>
      </c>
      <c r="M1089" s="9">
        <v>4</v>
      </c>
      <c r="N1089" s="9">
        <f>AVERAGEIF(F1089:F2439,F1089,L1089:L2439)</f>
        <v>4.0999999999999996</v>
      </c>
      <c r="O1089" s="4">
        <v>557</v>
      </c>
      <c r="P1089" s="4">
        <f t="shared" si="116"/>
        <v>11.261200215644072</v>
      </c>
      <c r="Q1089" s="18">
        <f t="shared" si="117"/>
        <v>326959</v>
      </c>
      <c r="R1089" s="18">
        <f>Table2[[#This Row],[actual_price]]-Table2[[#This Row],[discounted_price]]</f>
        <v>708</v>
      </c>
      <c r="S1089" s="15" t="str" cm="1">
        <f t="array" ref="S1089">_xlfn.IFS(H1089&lt;200,"&lt;₹200",H1089&lt;=500,"₹200-₹500",H1089&gt;500,"&gt;₹500")</f>
        <v>&gt;₹500</v>
      </c>
      <c r="T1089" t="s">
        <v>11719</v>
      </c>
      <c r="U1089" t="s">
        <v>11723</v>
      </c>
      <c r="V1089" t="s">
        <v>11724</v>
      </c>
    </row>
    <row r="1090" spans="1:22" x14ac:dyDescent="0.25">
      <c r="A1090" t="s">
        <v>4461</v>
      </c>
      <c r="B1090" t="s">
        <v>4462</v>
      </c>
      <c r="C1090" t="s">
        <v>13075</v>
      </c>
      <c r="D1090" t="s">
        <v>13113</v>
      </c>
      <c r="E1090" t="s">
        <v>13117</v>
      </c>
      <c r="F1090" t="s">
        <v>13121</v>
      </c>
      <c r="G1090" t="str">
        <f t="shared" ref="G1090:G1153" si="118">IF(F1090=" ","Unknown", F1090)</f>
        <v>BasicMobiles</v>
      </c>
      <c r="H1090" s="17">
        <v>3799</v>
      </c>
      <c r="I1090" s="17">
        <v>5299</v>
      </c>
      <c r="J1090" s="8">
        <v>0.28000000000000003</v>
      </c>
      <c r="K1090" s="8" t="str">
        <f t="shared" ref="K1090:K1153" si="119">IF(J1090&gt;=50%,"Yes","No")</f>
        <v>No</v>
      </c>
      <c r="L1090" s="9">
        <v>3.5</v>
      </c>
      <c r="M1090" s="9">
        <v>4</v>
      </c>
      <c r="N1090" s="9">
        <f>AVERAGEIF(F1090:F2439,F1090,L1090:L2439)</f>
        <v>3.5</v>
      </c>
      <c r="O1090" s="4">
        <v>1641</v>
      </c>
      <c r="P1090" s="4">
        <f t="shared" ref="P1090:P1153" si="120">N1090*LOG10(O1090+1)</f>
        <v>11.253806034741977</v>
      </c>
      <c r="Q1090" s="18">
        <f t="shared" ref="Q1090:Q1153" si="121">H1090*O1090</f>
        <v>6234159</v>
      </c>
      <c r="R1090" s="18">
        <f>Table2[[#This Row],[actual_price]]-Table2[[#This Row],[discounted_price]]</f>
        <v>1500</v>
      </c>
      <c r="S1090" s="15" t="str" cm="1">
        <f t="array" ref="S1090">_xlfn.IFS(H1090&lt;200,"&lt;₹200",H1090&lt;=500,"₹200-₹500",H1090&gt;500,"&gt;₹500")</f>
        <v>&gt;₹500</v>
      </c>
      <c r="T1090" t="s">
        <v>4463</v>
      </c>
      <c r="U1090" t="s">
        <v>4467</v>
      </c>
      <c r="V1090" t="s">
        <v>4468</v>
      </c>
    </row>
    <row r="1091" spans="1:22" x14ac:dyDescent="0.25">
      <c r="A1091" t="s">
        <v>736</v>
      </c>
      <c r="B1091" t="s">
        <v>737</v>
      </c>
      <c r="C1091" t="s">
        <v>13084</v>
      </c>
      <c r="D1091" t="s">
        <v>13085</v>
      </c>
      <c r="E1091" t="s">
        <v>13086</v>
      </c>
      <c r="F1091" t="s">
        <v>13087</v>
      </c>
      <c r="G1091" t="str">
        <f t="shared" si="118"/>
        <v>Cables</v>
      </c>
      <c r="H1091" s="17">
        <v>209</v>
      </c>
      <c r="I1091" s="17">
        <v>499</v>
      </c>
      <c r="J1091" s="8">
        <v>0.57999999999999996</v>
      </c>
      <c r="K1091" s="8" t="str">
        <f t="shared" si="119"/>
        <v>Yes</v>
      </c>
      <c r="L1091" s="9">
        <v>3.9</v>
      </c>
      <c r="M1091" s="9">
        <v>4</v>
      </c>
      <c r="N1091" s="9">
        <f>AVERAGEIF(F1091:F2440,F1091,L1091:L2440)</f>
        <v>4.1189189189189195</v>
      </c>
      <c r="O1091" s="4">
        <v>536</v>
      </c>
      <c r="P1091" s="4">
        <f t="shared" si="120"/>
        <v>11.244542733530063</v>
      </c>
      <c r="Q1091" s="18">
        <f t="shared" si="121"/>
        <v>112024</v>
      </c>
      <c r="R1091" s="18">
        <f>Table2[[#This Row],[actual_price]]-Table2[[#This Row],[discounted_price]]</f>
        <v>290</v>
      </c>
      <c r="S1091" s="15" t="str" cm="1">
        <f t="array" ref="S1091">_xlfn.IFS(H1091&lt;200,"&lt;₹200",H1091&lt;=500,"₹200-₹500",H1091&gt;500,"&gt;₹500")</f>
        <v>₹200-₹500</v>
      </c>
      <c r="T1091" t="s">
        <v>738</v>
      </c>
      <c r="U1091" t="s">
        <v>742</v>
      </c>
      <c r="V1091" t="s">
        <v>743</v>
      </c>
    </row>
    <row r="1092" spans="1:22" x14ac:dyDescent="0.25">
      <c r="A1092" t="s">
        <v>12974</v>
      </c>
      <c r="B1092" t="s">
        <v>12975</v>
      </c>
      <c r="C1092" t="s">
        <v>13156</v>
      </c>
      <c r="D1092" t="s">
        <v>13247</v>
      </c>
      <c r="E1092" t="s">
        <v>13287</v>
      </c>
      <c r="F1092" t="s">
        <v>13288</v>
      </c>
      <c r="G1092" t="str">
        <f t="shared" si="118"/>
        <v>WaterPurifierAccessories</v>
      </c>
      <c r="H1092" s="17">
        <v>379</v>
      </c>
      <c r="I1092" s="17">
        <v>919</v>
      </c>
      <c r="J1092" s="8">
        <v>0.59</v>
      </c>
      <c r="K1092" s="8" t="str">
        <f t="shared" si="119"/>
        <v>Yes</v>
      </c>
      <c r="L1092" s="9">
        <v>4</v>
      </c>
      <c r="M1092" s="9">
        <v>4</v>
      </c>
      <c r="N1092" s="9">
        <f>AVERAGEIF(F1092:F2442,F1092,L1092:L2442)</f>
        <v>3.7</v>
      </c>
      <c r="O1092" s="4">
        <v>1090</v>
      </c>
      <c r="P1092" s="4">
        <f t="shared" si="120"/>
        <v>11.239951577176866</v>
      </c>
      <c r="Q1092" s="18">
        <f t="shared" si="121"/>
        <v>413110</v>
      </c>
      <c r="R1092" s="18">
        <f>Table2[[#This Row],[actual_price]]-Table2[[#This Row],[discounted_price]]</f>
        <v>540</v>
      </c>
      <c r="S1092" s="15" t="str" cm="1">
        <f t="array" ref="S1092">_xlfn.IFS(H1092&lt;200,"&lt;₹200",H1092&lt;=500,"₹200-₹500",H1092&gt;500,"&gt;₹500")</f>
        <v>₹200-₹500</v>
      </c>
      <c r="T1092" t="s">
        <v>12976</v>
      </c>
      <c r="U1092" t="s">
        <v>12980</v>
      </c>
      <c r="V1092" t="s">
        <v>12981</v>
      </c>
    </row>
    <row r="1093" spans="1:22" x14ac:dyDescent="0.25">
      <c r="A1093" t="s">
        <v>10356</v>
      </c>
      <c r="B1093" t="s">
        <v>10357</v>
      </c>
      <c r="C1093" t="s">
        <v>13156</v>
      </c>
      <c r="D1093" t="s">
        <v>13247</v>
      </c>
      <c r="E1093" t="s">
        <v>13248</v>
      </c>
      <c r="F1093" t="s">
        <v>13302</v>
      </c>
      <c r="G1093" t="str">
        <f t="shared" si="118"/>
        <v>HandMixers</v>
      </c>
      <c r="H1093" s="17">
        <v>474</v>
      </c>
      <c r="I1093" s="17">
        <v>1299</v>
      </c>
      <c r="J1093" s="8">
        <v>0.64</v>
      </c>
      <c r="K1093" s="8" t="str">
        <f t="shared" si="119"/>
        <v>Yes</v>
      </c>
      <c r="L1093" s="9">
        <v>4.0999999999999996</v>
      </c>
      <c r="M1093" s="9">
        <v>4</v>
      </c>
      <c r="N1093" s="9">
        <f t="shared" ref="N1093:N1107" si="122">AVERAGEIF(F1093:F2442,F1093,L1093:L2442)</f>
        <v>4.0999999999999996</v>
      </c>
      <c r="O1093" s="4">
        <v>550</v>
      </c>
      <c r="P1093" s="4">
        <f t="shared" si="120"/>
        <v>11.238721555292317</v>
      </c>
      <c r="Q1093" s="18">
        <f t="shared" si="121"/>
        <v>260700</v>
      </c>
      <c r="R1093" s="18">
        <f>Table2[[#This Row],[actual_price]]-Table2[[#This Row],[discounted_price]]</f>
        <v>825</v>
      </c>
      <c r="S1093" s="15" t="str" cm="1">
        <f t="array" ref="S1093">_xlfn.IFS(H1093&lt;200,"&lt;₹200",H1093&lt;=500,"₹200-₹500",H1093&gt;500,"&gt;₹500")</f>
        <v>₹200-₹500</v>
      </c>
      <c r="T1093" t="s">
        <v>10359</v>
      </c>
      <c r="U1093" t="s">
        <v>10363</v>
      </c>
      <c r="V1093" t="s">
        <v>10364</v>
      </c>
    </row>
    <row r="1094" spans="1:22" x14ac:dyDescent="0.25">
      <c r="A1094" t="s">
        <v>7539</v>
      </c>
      <c r="B1094" t="s">
        <v>7540</v>
      </c>
      <c r="C1094" t="s">
        <v>13075</v>
      </c>
      <c r="D1094" t="s">
        <v>13150</v>
      </c>
      <c r="E1094" t="s">
        <v>13328</v>
      </c>
      <c r="F1094" t="s">
        <v>13328</v>
      </c>
      <c r="G1094" t="str">
        <f t="shared" si="118"/>
        <v>Batteries</v>
      </c>
      <c r="H1094" s="17">
        <v>116</v>
      </c>
      <c r="I1094" s="17">
        <v>200</v>
      </c>
      <c r="J1094" s="8">
        <v>0.42</v>
      </c>
      <c r="K1094" s="8" t="str">
        <f t="shared" si="119"/>
        <v>No</v>
      </c>
      <c r="L1094" s="9">
        <v>4.4000000000000004</v>
      </c>
      <c r="M1094" s="9">
        <v>4</v>
      </c>
      <c r="N1094" s="9">
        <f t="shared" si="122"/>
        <v>4.4000000000000004</v>
      </c>
      <c r="O1094" s="4">
        <v>357</v>
      </c>
      <c r="P1094" s="4">
        <f t="shared" si="120"/>
        <v>11.237085317233049</v>
      </c>
      <c r="Q1094" s="18">
        <f t="shared" si="121"/>
        <v>41412</v>
      </c>
      <c r="R1094" s="18">
        <f>Table2[[#This Row],[actual_price]]-Table2[[#This Row],[discounted_price]]</f>
        <v>84</v>
      </c>
      <c r="S1094" s="15" t="str" cm="1">
        <f t="array" ref="S1094">_xlfn.IFS(H1094&lt;200,"&lt;₹200",H1094&lt;=500,"₹200-₹500",H1094&gt;500,"&gt;₹500")</f>
        <v>&lt;₹200</v>
      </c>
      <c r="T1094" t="s">
        <v>7541</v>
      </c>
      <c r="U1094" t="s">
        <v>7545</v>
      </c>
      <c r="V1094" t="s">
        <v>7546</v>
      </c>
    </row>
    <row r="1095" spans="1:22" x14ac:dyDescent="0.25">
      <c r="A1095" t="s">
        <v>8387</v>
      </c>
      <c r="B1095" t="s">
        <v>8388</v>
      </c>
      <c r="C1095" t="s">
        <v>13084</v>
      </c>
      <c r="D1095" t="s">
        <v>13085</v>
      </c>
      <c r="E1095" t="s">
        <v>13172</v>
      </c>
      <c r="F1095" t="s">
        <v>13224</v>
      </c>
      <c r="G1095" t="str">
        <f t="shared" si="118"/>
        <v>GamingKeyboards</v>
      </c>
      <c r="H1095" s="17">
        <v>1519</v>
      </c>
      <c r="I1095" s="17">
        <v>3499</v>
      </c>
      <c r="J1095" s="8">
        <v>0.56999999999999995</v>
      </c>
      <c r="K1095" s="8" t="str">
        <f t="shared" si="119"/>
        <v>Yes</v>
      </c>
      <c r="L1095" s="9">
        <v>4.3</v>
      </c>
      <c r="M1095" s="9">
        <v>4</v>
      </c>
      <c r="N1095" s="9">
        <f t="shared" si="122"/>
        <v>4.3</v>
      </c>
      <c r="O1095" s="4">
        <v>408</v>
      </c>
      <c r="P1095" s="4">
        <f t="shared" si="120"/>
        <v>11.230410224431569</v>
      </c>
      <c r="Q1095" s="18">
        <f t="shared" si="121"/>
        <v>619752</v>
      </c>
      <c r="R1095" s="18">
        <f>Table2[[#This Row],[actual_price]]-Table2[[#This Row],[discounted_price]]</f>
        <v>1980</v>
      </c>
      <c r="S1095" s="15" t="str" cm="1">
        <f t="array" ref="S1095">_xlfn.IFS(H1095&lt;200,"&lt;₹200",H1095&lt;=500,"₹200-₹500",H1095&gt;500,"&gt;₹500")</f>
        <v>&gt;₹500</v>
      </c>
      <c r="T1095" t="s">
        <v>8389</v>
      </c>
      <c r="U1095" t="s">
        <v>8393</v>
      </c>
      <c r="V1095" t="s">
        <v>8394</v>
      </c>
    </row>
    <row r="1096" spans="1:22" x14ac:dyDescent="0.25">
      <c r="A1096" t="s">
        <v>2467</v>
      </c>
      <c r="B1096" t="s">
        <v>2468</v>
      </c>
      <c r="C1096" t="s">
        <v>13084</v>
      </c>
      <c r="D1096" t="s">
        <v>13085</v>
      </c>
      <c r="E1096" t="s">
        <v>13086</v>
      </c>
      <c r="F1096" t="s">
        <v>13087</v>
      </c>
      <c r="G1096" t="str">
        <f t="shared" si="118"/>
        <v>Cables</v>
      </c>
      <c r="H1096" s="17">
        <v>417.44</v>
      </c>
      <c r="I1096" s="17">
        <v>670</v>
      </c>
      <c r="J1096" s="8">
        <v>0.38</v>
      </c>
      <c r="K1096" s="8" t="str">
        <f t="shared" si="119"/>
        <v>No</v>
      </c>
      <c r="L1096" s="9">
        <v>3.9</v>
      </c>
      <c r="M1096" s="9">
        <v>4</v>
      </c>
      <c r="N1096" s="9">
        <f t="shared" si="122"/>
        <v>4.125</v>
      </c>
      <c r="O1096" s="4">
        <v>523</v>
      </c>
      <c r="P1096" s="4">
        <f t="shared" si="120"/>
        <v>11.217241558807872</v>
      </c>
      <c r="Q1096" s="18">
        <f t="shared" si="121"/>
        <v>218321.12</v>
      </c>
      <c r="R1096" s="18">
        <f>Table2[[#This Row],[actual_price]]-Table2[[#This Row],[discounted_price]]</f>
        <v>252.56</v>
      </c>
      <c r="S1096" s="15" t="str" cm="1">
        <f t="array" ref="S1096">_xlfn.IFS(H1096&lt;200,"&lt;₹200",H1096&lt;=500,"₹200-₹500",H1096&gt;500,"&gt;₹500")</f>
        <v>₹200-₹500</v>
      </c>
      <c r="T1096" t="s">
        <v>2469</v>
      </c>
      <c r="U1096" t="s">
        <v>2473</v>
      </c>
      <c r="V1096" t="s">
        <v>2474</v>
      </c>
    </row>
    <row r="1097" spans="1:22" x14ac:dyDescent="0.25">
      <c r="A1097" t="s">
        <v>10264</v>
      </c>
      <c r="B1097" t="s">
        <v>10265</v>
      </c>
      <c r="C1097" t="s">
        <v>13156</v>
      </c>
      <c r="D1097" t="s">
        <v>13247</v>
      </c>
      <c r="E1097" t="s">
        <v>13299</v>
      </c>
      <c r="F1097" t="s">
        <v>13300</v>
      </c>
      <c r="G1097" t="str">
        <f t="shared" si="118"/>
        <v>Sewing&amp;EmbroideryMachines</v>
      </c>
      <c r="H1097" s="17">
        <v>1484</v>
      </c>
      <c r="I1097" s="17">
        <v>2499</v>
      </c>
      <c r="J1097" s="8">
        <v>0.41</v>
      </c>
      <c r="K1097" s="8" t="str">
        <f t="shared" si="119"/>
        <v>No</v>
      </c>
      <c r="L1097" s="9">
        <v>3.7</v>
      </c>
      <c r="M1097" s="9">
        <v>4</v>
      </c>
      <c r="N1097" s="9">
        <f t="shared" si="122"/>
        <v>3.7</v>
      </c>
      <c r="O1097" s="4">
        <v>1067</v>
      </c>
      <c r="P1097" s="4">
        <f t="shared" si="120"/>
        <v>11.20571363496239</v>
      </c>
      <c r="Q1097" s="18">
        <f t="shared" si="121"/>
        <v>1583428</v>
      </c>
      <c r="R1097" s="18">
        <f>Table2[[#This Row],[actual_price]]-Table2[[#This Row],[discounted_price]]</f>
        <v>1015</v>
      </c>
      <c r="S1097" s="15" t="str" cm="1">
        <f t="array" ref="S1097">_xlfn.IFS(H1097&lt;200,"&lt;₹200",H1097&lt;=500,"₹200-₹500",H1097&gt;500,"&gt;₹500")</f>
        <v>&gt;₹500</v>
      </c>
      <c r="T1097" t="s">
        <v>10267</v>
      </c>
      <c r="U1097" t="s">
        <v>10271</v>
      </c>
      <c r="V1097" t="s">
        <v>10272</v>
      </c>
    </row>
    <row r="1098" spans="1:22" x14ac:dyDescent="0.25">
      <c r="A1098" t="s">
        <v>10930</v>
      </c>
      <c r="B1098" t="s">
        <v>10931</v>
      </c>
      <c r="C1098" t="s">
        <v>13156</v>
      </c>
      <c r="D1098" t="s">
        <v>13247</v>
      </c>
      <c r="E1098" t="s">
        <v>13254</v>
      </c>
      <c r="F1098" t="s">
        <v>13272</v>
      </c>
      <c r="G1098" t="str">
        <f t="shared" si="118"/>
        <v>Vacuums&amp;FloorCare</v>
      </c>
      <c r="H1098" s="17">
        <v>3179</v>
      </c>
      <c r="I1098" s="17">
        <v>6999</v>
      </c>
      <c r="J1098" s="8">
        <v>0.55000000000000004</v>
      </c>
      <c r="K1098" s="8" t="str">
        <f t="shared" si="119"/>
        <v>Yes</v>
      </c>
      <c r="L1098" s="9">
        <v>4</v>
      </c>
      <c r="M1098" s="9">
        <v>4</v>
      </c>
      <c r="N1098" s="9">
        <f t="shared" si="122"/>
        <v>3.9</v>
      </c>
      <c r="O1098" s="4">
        <v>743</v>
      </c>
      <c r="P1098" s="4">
        <f t="shared" si="120"/>
        <v>11.199134448628927</v>
      </c>
      <c r="Q1098" s="18">
        <f t="shared" si="121"/>
        <v>2361997</v>
      </c>
      <c r="R1098" s="18">
        <f>Table2[[#This Row],[actual_price]]-Table2[[#This Row],[discounted_price]]</f>
        <v>3820</v>
      </c>
      <c r="S1098" s="15" t="str" cm="1">
        <f t="array" ref="S1098">_xlfn.IFS(H1098&lt;200,"&lt;₹200",H1098&lt;=500,"₹200-₹500",H1098&gt;500,"&gt;₹500")</f>
        <v>&gt;₹500</v>
      </c>
      <c r="T1098" t="s">
        <v>10932</v>
      </c>
      <c r="U1098" t="s">
        <v>10936</v>
      </c>
      <c r="V1098" t="s">
        <v>10937</v>
      </c>
    </row>
    <row r="1099" spans="1:22" x14ac:dyDescent="0.25">
      <c r="A1099" t="s">
        <v>4776</v>
      </c>
      <c r="B1099" t="s">
        <v>4777</v>
      </c>
      <c r="C1099" t="s">
        <v>13075</v>
      </c>
      <c r="D1099" t="s">
        <v>13111</v>
      </c>
      <c r="E1099" t="s">
        <v>13112</v>
      </c>
      <c r="F1099" t="s">
        <v>13112</v>
      </c>
      <c r="G1099" t="str">
        <f t="shared" si="118"/>
        <v>SmartWatches</v>
      </c>
      <c r="H1099" s="17">
        <v>2999</v>
      </c>
      <c r="I1099" s="17">
        <v>11999</v>
      </c>
      <c r="J1099" s="8">
        <v>0.75</v>
      </c>
      <c r="K1099" s="8" t="str">
        <f t="shared" si="119"/>
        <v>Yes</v>
      </c>
      <c r="L1099" s="9">
        <v>4.4000000000000004</v>
      </c>
      <c r="M1099" s="9">
        <v>4</v>
      </c>
      <c r="N1099" s="9">
        <f t="shared" si="122"/>
        <v>3.8769230769230769</v>
      </c>
      <c r="O1099" s="4">
        <v>768</v>
      </c>
      <c r="P1099" s="4">
        <f t="shared" si="120"/>
        <v>11.188514425076317</v>
      </c>
      <c r="Q1099" s="18">
        <f t="shared" si="121"/>
        <v>2303232</v>
      </c>
      <c r="R1099" s="18">
        <f>Table2[[#This Row],[actual_price]]-Table2[[#This Row],[discounted_price]]</f>
        <v>9000</v>
      </c>
      <c r="S1099" s="15" t="str" cm="1">
        <f t="array" ref="S1099">_xlfn.IFS(H1099&lt;200,"&lt;₹200",H1099&lt;=500,"₹200-₹500",H1099&gt;500,"&gt;₹500")</f>
        <v>&gt;₹500</v>
      </c>
      <c r="T1099" t="s">
        <v>4778</v>
      </c>
      <c r="U1099" t="s">
        <v>4782</v>
      </c>
      <c r="V1099" t="s">
        <v>13043</v>
      </c>
    </row>
    <row r="1100" spans="1:22" x14ac:dyDescent="0.25">
      <c r="A1100" t="s">
        <v>4251</v>
      </c>
      <c r="B1100" t="s">
        <v>4252</v>
      </c>
      <c r="C1100" t="s">
        <v>13075</v>
      </c>
      <c r="D1100" t="s">
        <v>13111</v>
      </c>
      <c r="E1100" t="s">
        <v>13112</v>
      </c>
      <c r="F1100" t="s">
        <v>13112</v>
      </c>
      <c r="G1100" t="str">
        <f t="shared" si="118"/>
        <v>SmartWatches</v>
      </c>
      <c r="H1100" s="17">
        <v>2499</v>
      </c>
      <c r="I1100" s="17">
        <v>5999</v>
      </c>
      <c r="J1100" s="8">
        <v>0.57999999999999996</v>
      </c>
      <c r="K1100" s="8" t="str">
        <f t="shared" si="119"/>
        <v>Yes</v>
      </c>
      <c r="L1100" s="9">
        <v>3.7</v>
      </c>
      <c r="M1100" s="9">
        <v>4</v>
      </c>
      <c r="N1100" s="9">
        <f t="shared" si="122"/>
        <v>3.8333333333333326</v>
      </c>
      <c r="O1100" s="4">
        <v>828</v>
      </c>
      <c r="P1100" s="4">
        <f t="shared" si="120"/>
        <v>11.187792367109379</v>
      </c>
      <c r="Q1100" s="18">
        <f t="shared" si="121"/>
        <v>2069172</v>
      </c>
      <c r="R1100" s="18">
        <f>Table2[[#This Row],[actual_price]]-Table2[[#This Row],[discounted_price]]</f>
        <v>3500</v>
      </c>
      <c r="S1100" s="15" t="str" cm="1">
        <f t="array" ref="S1100">_xlfn.IFS(H1100&lt;200,"&lt;₹200",H1100&lt;=500,"₹200-₹500",H1100&gt;500,"&gt;₹500")</f>
        <v>&gt;₹500</v>
      </c>
      <c r="T1100" t="s">
        <v>4253</v>
      </c>
      <c r="U1100" t="s">
        <v>4257</v>
      </c>
      <c r="V1100" t="s">
        <v>4258</v>
      </c>
    </row>
    <row r="1101" spans="1:22" x14ac:dyDescent="0.25">
      <c r="A1101" t="s">
        <v>7152</v>
      </c>
      <c r="B1101" t="s">
        <v>7153</v>
      </c>
      <c r="C1101" t="s">
        <v>13075</v>
      </c>
      <c r="D1101" t="s">
        <v>13122</v>
      </c>
      <c r="E1101" t="s">
        <v>13123</v>
      </c>
      <c r="F1101" t="s">
        <v>13124</v>
      </c>
      <c r="G1101" t="str">
        <f t="shared" si="118"/>
        <v>In-Ear</v>
      </c>
      <c r="H1101" s="17">
        <v>1599</v>
      </c>
      <c r="I1101" s="17">
        <v>3490</v>
      </c>
      <c r="J1101" s="8">
        <v>0.54</v>
      </c>
      <c r="K1101" s="8" t="str">
        <f t="shared" si="119"/>
        <v>Yes</v>
      </c>
      <c r="L1101" s="9">
        <v>3.7</v>
      </c>
      <c r="M1101" s="9">
        <v>4</v>
      </c>
      <c r="N1101" s="9">
        <f t="shared" si="122"/>
        <v>3.95</v>
      </c>
      <c r="O1101" s="4">
        <v>676</v>
      </c>
      <c r="P1101" s="4">
        <f t="shared" si="120"/>
        <v>11.180825241306321</v>
      </c>
      <c r="Q1101" s="18">
        <f t="shared" si="121"/>
        <v>1080924</v>
      </c>
      <c r="R1101" s="18">
        <f>Table2[[#This Row],[actual_price]]-Table2[[#This Row],[discounted_price]]</f>
        <v>1891</v>
      </c>
      <c r="S1101" s="15" t="str" cm="1">
        <f t="array" ref="S1101">_xlfn.IFS(H1101&lt;200,"&lt;₹200",H1101&lt;=500,"₹200-₹500",H1101&gt;500,"&gt;₹500")</f>
        <v>&gt;₹500</v>
      </c>
      <c r="T1101" t="s">
        <v>7154</v>
      </c>
      <c r="U1101" t="s">
        <v>7158</v>
      </c>
      <c r="V1101" t="s">
        <v>7159</v>
      </c>
    </row>
    <row r="1102" spans="1:22" x14ac:dyDescent="0.25">
      <c r="A1102" t="s">
        <v>2065</v>
      </c>
      <c r="B1102" t="s">
        <v>2066</v>
      </c>
      <c r="C1102" t="s">
        <v>13075</v>
      </c>
      <c r="D1102" t="s">
        <v>13091</v>
      </c>
      <c r="E1102" t="s">
        <v>13093</v>
      </c>
      <c r="F1102" t="s">
        <v>13094</v>
      </c>
      <c r="G1102" t="str">
        <f t="shared" si="118"/>
        <v>SmartTelevisions</v>
      </c>
      <c r="H1102" s="17">
        <v>32990</v>
      </c>
      <c r="I1102" s="17">
        <v>56790</v>
      </c>
      <c r="J1102" s="8">
        <v>0.42</v>
      </c>
      <c r="K1102" s="8" t="str">
        <f t="shared" si="119"/>
        <v>No</v>
      </c>
      <c r="L1102" s="9">
        <v>4.3</v>
      </c>
      <c r="M1102" s="9">
        <v>4</v>
      </c>
      <c r="N1102" s="9">
        <f t="shared" si="122"/>
        <v>4.05</v>
      </c>
      <c r="O1102" s="4">
        <v>567</v>
      </c>
      <c r="P1102" s="4">
        <f t="shared" si="120"/>
        <v>11.155110759629626</v>
      </c>
      <c r="Q1102" s="18">
        <f t="shared" si="121"/>
        <v>18705330</v>
      </c>
      <c r="R1102" s="18">
        <f>Table2[[#This Row],[actual_price]]-Table2[[#This Row],[discounted_price]]</f>
        <v>23800</v>
      </c>
      <c r="S1102" s="15" t="str" cm="1">
        <f t="array" ref="S1102">_xlfn.IFS(H1102&lt;200,"&lt;₹200",H1102&lt;=500,"₹200-₹500",H1102&gt;500,"&gt;₹500")</f>
        <v>&gt;₹500</v>
      </c>
      <c r="T1102" t="s">
        <v>2067</v>
      </c>
      <c r="U1102" t="s">
        <v>2071</v>
      </c>
      <c r="V1102" t="s">
        <v>2072</v>
      </c>
    </row>
    <row r="1103" spans="1:22" x14ac:dyDescent="0.25">
      <c r="A1103" t="s">
        <v>6710</v>
      </c>
      <c r="B1103" t="s">
        <v>6711</v>
      </c>
      <c r="C1103" t="s">
        <v>13152</v>
      </c>
      <c r="D1103" t="s">
        <v>13153</v>
      </c>
      <c r="E1103" t="s">
        <v>13154</v>
      </c>
      <c r="F1103" t="s">
        <v>13211</v>
      </c>
      <c r="G1103" t="str">
        <f t="shared" si="118"/>
        <v>Copy&amp;PrintingPaper</v>
      </c>
      <c r="H1103" s="17">
        <v>99</v>
      </c>
      <c r="I1103" s="17">
        <v>99</v>
      </c>
      <c r="J1103" s="8">
        <v>0</v>
      </c>
      <c r="K1103" s="8" t="str">
        <f t="shared" si="119"/>
        <v>No</v>
      </c>
      <c r="L1103" s="9">
        <v>4.3</v>
      </c>
      <c r="M1103" s="9">
        <v>4</v>
      </c>
      <c r="N1103" s="9">
        <f t="shared" si="122"/>
        <v>4.3</v>
      </c>
      <c r="O1103" s="4">
        <v>388</v>
      </c>
      <c r="P1103" s="4">
        <f t="shared" si="120"/>
        <v>11.136783285700544</v>
      </c>
      <c r="Q1103" s="18">
        <f t="shared" si="121"/>
        <v>38412</v>
      </c>
      <c r="R1103" s="18">
        <f>Table2[[#This Row],[actual_price]]-Table2[[#This Row],[discounted_price]]</f>
        <v>0</v>
      </c>
      <c r="S1103" s="15" t="str" cm="1">
        <f t="array" ref="S1103">_xlfn.IFS(H1103&lt;200,"&lt;₹200",H1103&lt;=500,"₹200-₹500",H1103&gt;500,"&gt;₹500")</f>
        <v>&lt;₹200</v>
      </c>
      <c r="T1103" t="s">
        <v>6713</v>
      </c>
      <c r="U1103" t="s">
        <v>6717</v>
      </c>
      <c r="V1103" t="s">
        <v>6718</v>
      </c>
    </row>
    <row r="1104" spans="1:22" x14ac:dyDescent="0.25">
      <c r="A1104" t="s">
        <v>9774</v>
      </c>
      <c r="B1104" t="s">
        <v>9775</v>
      </c>
      <c r="C1104" t="s">
        <v>13156</v>
      </c>
      <c r="D1104" t="s">
        <v>13247</v>
      </c>
      <c r="E1104" t="s">
        <v>13254</v>
      </c>
      <c r="F1104" t="s">
        <v>13255</v>
      </c>
      <c r="G1104" t="str">
        <f t="shared" si="118"/>
        <v>Irons,Steamers&amp;Accessories</v>
      </c>
      <c r="H1104" s="17">
        <v>453</v>
      </c>
      <c r="I1104" s="17">
        <v>999</v>
      </c>
      <c r="J1104" s="8">
        <v>0.55000000000000004</v>
      </c>
      <c r="K1104" s="8" t="str">
        <f t="shared" si="119"/>
        <v>Yes</v>
      </c>
      <c r="L1104" s="9">
        <v>4.3</v>
      </c>
      <c r="M1104" s="9">
        <v>4</v>
      </c>
      <c r="N1104" s="9">
        <f t="shared" si="122"/>
        <v>3.9937500000000008</v>
      </c>
      <c r="O1104" s="4">
        <v>610</v>
      </c>
      <c r="P1104" s="4">
        <f t="shared" si="120"/>
        <v>11.126752083406203</v>
      </c>
      <c r="Q1104" s="18">
        <f t="shared" si="121"/>
        <v>276330</v>
      </c>
      <c r="R1104" s="18">
        <f>Table2[[#This Row],[actual_price]]-Table2[[#This Row],[discounted_price]]</f>
        <v>546</v>
      </c>
      <c r="S1104" s="15" t="str" cm="1">
        <f t="array" ref="S1104">_xlfn.IFS(H1104&lt;200,"&lt;₹200",H1104&lt;=500,"₹200-₹500",H1104&gt;500,"&gt;₹500")</f>
        <v>₹200-₹500</v>
      </c>
      <c r="T1104" t="s">
        <v>9776</v>
      </c>
      <c r="U1104" t="s">
        <v>9780</v>
      </c>
      <c r="V1104" t="s">
        <v>9781</v>
      </c>
    </row>
    <row r="1105" spans="1:22" x14ac:dyDescent="0.25">
      <c r="A1105" t="s">
        <v>1888</v>
      </c>
      <c r="B1105" t="s">
        <v>1889</v>
      </c>
      <c r="C1105" t="s">
        <v>13075</v>
      </c>
      <c r="D1105" t="s">
        <v>13091</v>
      </c>
      <c r="E1105" t="s">
        <v>13092</v>
      </c>
      <c r="F1105" t="s">
        <v>13095</v>
      </c>
      <c r="G1105" t="str">
        <f t="shared" si="118"/>
        <v>RemoteControls</v>
      </c>
      <c r="H1105" s="17">
        <v>299</v>
      </c>
      <c r="I1105" s="17">
        <v>999</v>
      </c>
      <c r="J1105" s="8">
        <v>0.7</v>
      </c>
      <c r="K1105" s="8" t="str">
        <f t="shared" si="119"/>
        <v>Yes</v>
      </c>
      <c r="L1105" s="9">
        <v>3.8</v>
      </c>
      <c r="M1105" s="9">
        <v>4</v>
      </c>
      <c r="N1105" s="9">
        <f t="shared" si="122"/>
        <v>3.7473684210526326</v>
      </c>
      <c r="O1105" s="4">
        <v>928</v>
      </c>
      <c r="P1105" s="4">
        <f t="shared" si="120"/>
        <v>11.122248359807756</v>
      </c>
      <c r="Q1105" s="18">
        <f t="shared" si="121"/>
        <v>277472</v>
      </c>
      <c r="R1105" s="18">
        <f>Table2[[#This Row],[actual_price]]-Table2[[#This Row],[discounted_price]]</f>
        <v>700</v>
      </c>
      <c r="S1105" s="15" t="str" cm="1">
        <f t="array" ref="S1105">_xlfn.IFS(H1105&lt;200,"&lt;₹200",H1105&lt;=500,"₹200-₹500",H1105&gt;500,"&gt;₹500")</f>
        <v>₹200-₹500</v>
      </c>
      <c r="T1105" t="s">
        <v>1890</v>
      </c>
      <c r="U1105" t="s">
        <v>1894</v>
      </c>
      <c r="V1105" t="s">
        <v>1895</v>
      </c>
    </row>
    <row r="1106" spans="1:22" x14ac:dyDescent="0.25">
      <c r="A1106" t="s">
        <v>1704</v>
      </c>
      <c r="B1106" t="s">
        <v>1705</v>
      </c>
      <c r="C1106" t="s">
        <v>13084</v>
      </c>
      <c r="D1106" t="s">
        <v>13085</v>
      </c>
      <c r="E1106" t="s">
        <v>13086</v>
      </c>
      <c r="F1106" t="s">
        <v>13087</v>
      </c>
      <c r="G1106" t="str">
        <f t="shared" si="118"/>
        <v>Cables</v>
      </c>
      <c r="H1106" s="17">
        <v>320</v>
      </c>
      <c r="I1106" s="17">
        <v>599</v>
      </c>
      <c r="J1106" s="8">
        <v>0.47</v>
      </c>
      <c r="K1106" s="8" t="str">
        <f t="shared" si="119"/>
        <v>No</v>
      </c>
      <c r="L1106" s="9">
        <v>4.0999999999999996</v>
      </c>
      <c r="M1106" s="9">
        <v>4</v>
      </c>
      <c r="N1106" s="9">
        <f t="shared" si="122"/>
        <v>4.1314285714285717</v>
      </c>
      <c r="O1106" s="4">
        <v>491</v>
      </c>
      <c r="P1106" s="4">
        <f t="shared" si="120"/>
        <v>11.121661538861723</v>
      </c>
      <c r="Q1106" s="18">
        <f t="shared" si="121"/>
        <v>157120</v>
      </c>
      <c r="R1106" s="18">
        <f>Table2[[#This Row],[actual_price]]-Table2[[#This Row],[discounted_price]]</f>
        <v>279</v>
      </c>
      <c r="S1106" s="15" t="str" cm="1">
        <f t="array" ref="S1106">_xlfn.IFS(H1106&lt;200,"&lt;₹200",H1106&lt;=500,"₹200-₹500",H1106&gt;500,"&gt;₹500")</f>
        <v>₹200-₹500</v>
      </c>
      <c r="T1106" t="s">
        <v>1706</v>
      </c>
      <c r="U1106" t="s">
        <v>1710</v>
      </c>
      <c r="V1106" t="s">
        <v>1711</v>
      </c>
    </row>
    <row r="1107" spans="1:22" x14ac:dyDescent="0.25">
      <c r="A1107" t="s">
        <v>4239</v>
      </c>
      <c r="B1107" t="s">
        <v>4240</v>
      </c>
      <c r="C1107" t="s">
        <v>13075</v>
      </c>
      <c r="D1107" t="s">
        <v>13111</v>
      </c>
      <c r="E1107" t="s">
        <v>13112</v>
      </c>
      <c r="F1107" t="s">
        <v>13112</v>
      </c>
      <c r="G1107" t="str">
        <f t="shared" si="118"/>
        <v>SmartWatches</v>
      </c>
      <c r="H1107" s="17">
        <v>4999</v>
      </c>
      <c r="I1107" s="17">
        <v>6999</v>
      </c>
      <c r="J1107" s="8">
        <v>0.28999999999999998</v>
      </c>
      <c r="K1107" s="8" t="str">
        <f t="shared" si="119"/>
        <v>No</v>
      </c>
      <c r="L1107" s="9">
        <v>3.8</v>
      </c>
      <c r="M1107" s="9">
        <v>4</v>
      </c>
      <c r="N1107" s="9">
        <f t="shared" si="122"/>
        <v>3.8454545454545452</v>
      </c>
      <c r="O1107" s="4">
        <v>758</v>
      </c>
      <c r="P1107" s="4">
        <f t="shared" si="120"/>
        <v>11.075838829125345</v>
      </c>
      <c r="Q1107" s="18">
        <f t="shared" si="121"/>
        <v>3789242</v>
      </c>
      <c r="R1107" s="18">
        <f>Table2[[#This Row],[actual_price]]-Table2[[#This Row],[discounted_price]]</f>
        <v>2000</v>
      </c>
      <c r="S1107" s="15" t="str" cm="1">
        <f t="array" ref="S1107">_xlfn.IFS(H1107&lt;200,"&lt;₹200",H1107&lt;=500,"₹200-₹500",H1107&gt;500,"&gt;₹500")</f>
        <v>&gt;₹500</v>
      </c>
      <c r="T1107" t="s">
        <v>4241</v>
      </c>
      <c r="U1107" t="s">
        <v>4245</v>
      </c>
      <c r="V1107" t="s">
        <v>4246</v>
      </c>
    </row>
    <row r="1108" spans="1:22" x14ac:dyDescent="0.25">
      <c r="A1108" t="s">
        <v>11666</v>
      </c>
      <c r="B1108" t="s">
        <v>11667</v>
      </c>
      <c r="C1108" t="s">
        <v>13156</v>
      </c>
      <c r="D1108" t="s">
        <v>13247</v>
      </c>
      <c r="E1108" t="s">
        <v>13254</v>
      </c>
      <c r="F1108" t="s">
        <v>13255</v>
      </c>
      <c r="G1108" t="str">
        <f t="shared" si="118"/>
        <v>Irons,Steamers&amp;Accessories</v>
      </c>
      <c r="H1108" s="17">
        <v>2575</v>
      </c>
      <c r="I1108" s="17">
        <v>6700</v>
      </c>
      <c r="J1108" s="8">
        <v>0.62</v>
      </c>
      <c r="K1108" s="8" t="str">
        <f t="shared" si="119"/>
        <v>Yes</v>
      </c>
      <c r="L1108" s="9">
        <v>4.2</v>
      </c>
      <c r="M1108" s="9">
        <v>4</v>
      </c>
      <c r="N1108" s="9">
        <f>AVERAGEIF(F1108:F2458,F1108,L1108:L2458)</f>
        <v>3.973333333333334</v>
      </c>
      <c r="O1108" s="4">
        <v>611</v>
      </c>
      <c r="P1108" s="4">
        <f t="shared" si="120"/>
        <v>11.072692317325032</v>
      </c>
      <c r="Q1108" s="18">
        <f t="shared" si="121"/>
        <v>1573325</v>
      </c>
      <c r="R1108" s="18">
        <f>Table2[[#This Row],[actual_price]]-Table2[[#This Row],[discounted_price]]</f>
        <v>4125</v>
      </c>
      <c r="S1108" s="15" t="str" cm="1">
        <f t="array" ref="S1108">_xlfn.IFS(H1108&lt;200,"&lt;₹200",H1108&lt;=500,"₹200-₹500",H1108&gt;500,"&gt;₹500")</f>
        <v>&gt;₹500</v>
      </c>
      <c r="T1108" t="s">
        <v>11668</v>
      </c>
      <c r="U1108" t="s">
        <v>11672</v>
      </c>
      <c r="V1108" t="s">
        <v>11673</v>
      </c>
    </row>
    <row r="1109" spans="1:22" x14ac:dyDescent="0.25">
      <c r="A1109" t="s">
        <v>2089</v>
      </c>
      <c r="B1109" t="s">
        <v>2090</v>
      </c>
      <c r="C1109" t="s">
        <v>13084</v>
      </c>
      <c r="D1109" t="s">
        <v>13085</v>
      </c>
      <c r="E1109" t="s">
        <v>13086</v>
      </c>
      <c r="F1109" t="s">
        <v>13087</v>
      </c>
      <c r="G1109" t="str">
        <f t="shared" si="118"/>
        <v>Cables</v>
      </c>
      <c r="H1109" s="17">
        <v>599</v>
      </c>
      <c r="I1109" s="17">
        <v>849</v>
      </c>
      <c r="J1109" s="8">
        <v>0.28999999999999998</v>
      </c>
      <c r="K1109" s="8" t="str">
        <f t="shared" si="119"/>
        <v>No</v>
      </c>
      <c r="L1109" s="9">
        <v>4.5</v>
      </c>
      <c r="M1109" s="9">
        <v>5</v>
      </c>
      <c r="N1109" s="9">
        <f t="shared" ref="N1109:N1114" si="123">AVERAGEIF(F1109:F2458,F1109,L1109:L2458)</f>
        <v>4.132352941176471</v>
      </c>
      <c r="O1109" s="4">
        <v>474</v>
      </c>
      <c r="P1109" s="4">
        <f t="shared" si="120"/>
        <v>11.061042710361582</v>
      </c>
      <c r="Q1109" s="18">
        <f t="shared" si="121"/>
        <v>283926</v>
      </c>
      <c r="R1109" s="18">
        <f>Table2[[#This Row],[actual_price]]-Table2[[#This Row],[discounted_price]]</f>
        <v>250</v>
      </c>
      <c r="S1109" s="15" t="str" cm="1">
        <f t="array" ref="S1109">_xlfn.IFS(H1109&lt;200,"&lt;₹200",H1109&lt;=500,"₹200-₹500",H1109&gt;500,"&gt;₹500")</f>
        <v>&gt;₹500</v>
      </c>
      <c r="T1109" t="s">
        <v>1468</v>
      </c>
      <c r="U1109" t="s">
        <v>2094</v>
      </c>
      <c r="V1109" t="s">
        <v>2095</v>
      </c>
    </row>
    <row r="1110" spans="1:22" x14ac:dyDescent="0.25">
      <c r="A1110" t="s">
        <v>10651</v>
      </c>
      <c r="B1110" t="s">
        <v>10652</v>
      </c>
      <c r="C1110" t="s">
        <v>13156</v>
      </c>
      <c r="D1110" t="s">
        <v>13250</v>
      </c>
      <c r="E1110" t="s">
        <v>13263</v>
      </c>
      <c r="F1110" t="s">
        <v>13264</v>
      </c>
      <c r="G1110" t="str">
        <f t="shared" si="118"/>
        <v>InstantWaterHeaters</v>
      </c>
      <c r="H1110" s="17">
        <v>2599</v>
      </c>
      <c r="I1110" s="17">
        <v>4560</v>
      </c>
      <c r="J1110" s="8">
        <v>0.43</v>
      </c>
      <c r="K1110" s="8" t="str">
        <f t="shared" si="119"/>
        <v>No</v>
      </c>
      <c r="L1110" s="9">
        <v>4.4000000000000004</v>
      </c>
      <c r="M1110" s="9">
        <v>4</v>
      </c>
      <c r="N1110" s="9">
        <f t="shared" si="123"/>
        <v>3.933333333333334</v>
      </c>
      <c r="O1110" s="4">
        <v>646</v>
      </c>
      <c r="P1110" s="4">
        <f t="shared" si="120"/>
        <v>11.056223503963558</v>
      </c>
      <c r="Q1110" s="18">
        <f t="shared" si="121"/>
        <v>1678954</v>
      </c>
      <c r="R1110" s="18">
        <f>Table2[[#This Row],[actual_price]]-Table2[[#This Row],[discounted_price]]</f>
        <v>1961</v>
      </c>
      <c r="S1110" s="15" t="str" cm="1">
        <f t="array" ref="S1110">_xlfn.IFS(H1110&lt;200,"&lt;₹200",H1110&lt;=500,"₹200-₹500",H1110&gt;500,"&gt;₹500")</f>
        <v>&gt;₹500</v>
      </c>
      <c r="T1110" t="s">
        <v>10653</v>
      </c>
      <c r="U1110" t="s">
        <v>10657</v>
      </c>
      <c r="V1110" t="s">
        <v>10658</v>
      </c>
    </row>
    <row r="1111" spans="1:22" x14ac:dyDescent="0.25">
      <c r="A1111" t="s">
        <v>7952</v>
      </c>
      <c r="B1111" t="s">
        <v>7953</v>
      </c>
      <c r="C1111" t="s">
        <v>13152</v>
      </c>
      <c r="D1111" t="s">
        <v>13153</v>
      </c>
      <c r="E1111" t="s">
        <v>13154</v>
      </c>
      <c r="F1111" t="s">
        <v>13155</v>
      </c>
      <c r="G1111" t="str">
        <f t="shared" si="118"/>
        <v>Stationery</v>
      </c>
      <c r="H1111" s="17">
        <v>300</v>
      </c>
      <c r="I1111" s="17">
        <v>300</v>
      </c>
      <c r="J1111" s="8">
        <v>0</v>
      </c>
      <c r="K1111" s="8" t="str">
        <f t="shared" si="119"/>
        <v>No</v>
      </c>
      <c r="L1111" s="9">
        <v>4.2</v>
      </c>
      <c r="M1111" s="9">
        <v>4</v>
      </c>
      <c r="N1111" s="9">
        <f t="shared" si="123"/>
        <v>4.2</v>
      </c>
      <c r="O1111" s="4">
        <v>419</v>
      </c>
      <c r="P1111" s="4">
        <f t="shared" si="120"/>
        <v>11.017647019671182</v>
      </c>
      <c r="Q1111" s="18">
        <f t="shared" si="121"/>
        <v>125700</v>
      </c>
      <c r="R1111" s="18">
        <f>Table2[[#This Row],[actual_price]]-Table2[[#This Row],[discounted_price]]</f>
        <v>0</v>
      </c>
      <c r="S1111" s="15" t="str" cm="1">
        <f t="array" ref="S1111">_xlfn.IFS(H1111&lt;200,"&lt;₹200",H1111&lt;=500,"₹200-₹500",H1111&gt;500,"&gt;₹500")</f>
        <v>₹200-₹500</v>
      </c>
      <c r="T1111" t="s">
        <v>7954</v>
      </c>
      <c r="U1111" t="s">
        <v>7958</v>
      </c>
      <c r="V1111" t="s">
        <v>7959</v>
      </c>
    </row>
    <row r="1112" spans="1:22" x14ac:dyDescent="0.25">
      <c r="A1112" t="s">
        <v>1560</v>
      </c>
      <c r="B1112" t="s">
        <v>1561</v>
      </c>
      <c r="C1112" t="s">
        <v>13084</v>
      </c>
      <c r="D1112" t="s">
        <v>13088</v>
      </c>
      <c r="E1112" t="s">
        <v>13089</v>
      </c>
      <c r="F1112" t="s">
        <v>13090</v>
      </c>
      <c r="G1112" t="str">
        <f t="shared" si="118"/>
        <v>WirelessUSBAdapters</v>
      </c>
      <c r="H1112" s="17">
        <v>199</v>
      </c>
      <c r="I1112" s="17">
        <v>499</v>
      </c>
      <c r="J1112" s="8">
        <v>0.6</v>
      </c>
      <c r="K1112" s="8" t="str">
        <f t="shared" si="119"/>
        <v>Yes</v>
      </c>
      <c r="L1112" s="9">
        <v>3.7</v>
      </c>
      <c r="M1112" s="9">
        <v>4</v>
      </c>
      <c r="N1112" s="9">
        <f t="shared" si="123"/>
        <v>3.95</v>
      </c>
      <c r="O1112" s="4">
        <v>612</v>
      </c>
      <c r="P1112" s="4">
        <f t="shared" si="120"/>
        <v>11.01046887434774</v>
      </c>
      <c r="Q1112" s="18">
        <f t="shared" si="121"/>
        <v>121788</v>
      </c>
      <c r="R1112" s="18">
        <f>Table2[[#This Row],[actual_price]]-Table2[[#This Row],[discounted_price]]</f>
        <v>300</v>
      </c>
      <c r="S1112" s="15" t="str" cm="1">
        <f t="array" ref="S1112">_xlfn.IFS(H1112&lt;200,"&lt;₹200",H1112&lt;=500,"₹200-₹500",H1112&gt;500,"&gt;₹500")</f>
        <v>&lt;₹200</v>
      </c>
      <c r="T1112" t="s">
        <v>1562</v>
      </c>
      <c r="U1112" t="s">
        <v>1566</v>
      </c>
      <c r="V1112" t="s">
        <v>1567</v>
      </c>
    </row>
    <row r="1113" spans="1:22" x14ac:dyDescent="0.25">
      <c r="A1113" t="s">
        <v>9100</v>
      </c>
      <c r="B1113" t="s">
        <v>9101</v>
      </c>
      <c r="C1113" t="s">
        <v>13156</v>
      </c>
      <c r="D1113" t="s">
        <v>13247</v>
      </c>
      <c r="E1113" t="s">
        <v>13254</v>
      </c>
      <c r="F1113" t="s">
        <v>13255</v>
      </c>
      <c r="G1113" t="str">
        <f t="shared" si="118"/>
        <v>Irons,Steamers&amp;Accessories</v>
      </c>
      <c r="H1113" s="17">
        <v>1099</v>
      </c>
      <c r="I1113" s="17">
        <v>1999</v>
      </c>
      <c r="J1113" s="8">
        <v>0.45</v>
      </c>
      <c r="K1113" s="8" t="str">
        <f t="shared" si="119"/>
        <v>No</v>
      </c>
      <c r="L1113" s="9">
        <v>4</v>
      </c>
      <c r="M1113" s="9">
        <v>4</v>
      </c>
      <c r="N1113" s="9">
        <f t="shared" si="123"/>
        <v>3.9571428571428577</v>
      </c>
      <c r="O1113" s="4">
        <v>604</v>
      </c>
      <c r="P1113" s="4">
        <f t="shared" si="120"/>
        <v>11.007803411124772</v>
      </c>
      <c r="Q1113" s="18">
        <f t="shared" si="121"/>
        <v>663796</v>
      </c>
      <c r="R1113" s="18">
        <f>Table2[[#This Row],[actual_price]]-Table2[[#This Row],[discounted_price]]</f>
        <v>900</v>
      </c>
      <c r="S1113" s="15" t="str" cm="1">
        <f t="array" ref="S1113">_xlfn.IFS(H1113&lt;200,"&lt;₹200",H1113&lt;=500,"₹200-₹500",H1113&gt;500,"&gt;₹500")</f>
        <v>&gt;₹500</v>
      </c>
      <c r="T1113" t="s">
        <v>9102</v>
      </c>
      <c r="U1113" t="s">
        <v>9106</v>
      </c>
      <c r="V1113" t="s">
        <v>9107</v>
      </c>
    </row>
    <row r="1114" spans="1:22" x14ac:dyDescent="0.25">
      <c r="A1114" t="s">
        <v>4701</v>
      </c>
      <c r="B1114" t="s">
        <v>4702</v>
      </c>
      <c r="C1114" t="s">
        <v>13075</v>
      </c>
      <c r="D1114" t="s">
        <v>13113</v>
      </c>
      <c r="E1114" t="s">
        <v>13114</v>
      </c>
      <c r="F1114" t="s">
        <v>13127</v>
      </c>
      <c r="G1114" t="str">
        <f t="shared" si="118"/>
        <v>Photo&amp;VideoAccessories</v>
      </c>
      <c r="H1114" s="17">
        <v>1799</v>
      </c>
      <c r="I1114" s="17">
        <v>3999</v>
      </c>
      <c r="J1114" s="8">
        <v>0.55000000000000004</v>
      </c>
      <c r="K1114" s="8" t="str">
        <f t="shared" si="119"/>
        <v>Yes</v>
      </c>
      <c r="L1114" s="9">
        <v>4.5999999999999996</v>
      </c>
      <c r="M1114" s="9">
        <v>5</v>
      </c>
      <c r="N1114" s="9">
        <f t="shared" si="123"/>
        <v>4.5999999999999996</v>
      </c>
      <c r="O1114" s="4">
        <v>245</v>
      </c>
      <c r="P1114" s="4">
        <f t="shared" si="120"/>
        <v>10.998301492675544</v>
      </c>
      <c r="Q1114" s="18">
        <f t="shared" si="121"/>
        <v>440755</v>
      </c>
      <c r="R1114" s="18">
        <f>Table2[[#This Row],[actual_price]]-Table2[[#This Row],[discounted_price]]</f>
        <v>2200</v>
      </c>
      <c r="S1114" s="15" t="str" cm="1">
        <f t="array" ref="S1114">_xlfn.IFS(H1114&lt;200,"&lt;₹200",H1114&lt;=500,"₹200-₹500",H1114&gt;500,"&gt;₹500")</f>
        <v>&gt;₹500</v>
      </c>
      <c r="T1114" t="s">
        <v>4703</v>
      </c>
      <c r="U1114" t="s">
        <v>4707</v>
      </c>
      <c r="V1114" t="s">
        <v>4708</v>
      </c>
    </row>
    <row r="1115" spans="1:22" x14ac:dyDescent="0.25">
      <c r="A1115" t="s">
        <v>11506</v>
      </c>
      <c r="B1115" t="s">
        <v>11507</v>
      </c>
      <c r="C1115" t="s">
        <v>13156</v>
      </c>
      <c r="D1115" t="s">
        <v>13247</v>
      </c>
      <c r="E1115" t="s">
        <v>13248</v>
      </c>
      <c r="F1115" t="s">
        <v>13305</v>
      </c>
      <c r="G1115" t="str">
        <f t="shared" si="118"/>
        <v>Juicers</v>
      </c>
      <c r="H1115" s="17">
        <v>499</v>
      </c>
      <c r="I1115" s="17">
        <v>2199</v>
      </c>
      <c r="J1115" s="8">
        <v>0.77</v>
      </c>
      <c r="K1115" s="8" t="str">
        <f t="shared" si="119"/>
        <v>Yes</v>
      </c>
      <c r="L1115" s="9">
        <v>3.1</v>
      </c>
      <c r="M1115" s="9">
        <v>3</v>
      </c>
      <c r="N1115" s="9">
        <f>AVERAGEIF(F1115:F2465,F1115,L1115:L2465)</f>
        <v>3.1</v>
      </c>
      <c r="O1115" s="4">
        <v>3527</v>
      </c>
      <c r="P1115" s="4">
        <f t="shared" si="120"/>
        <v>10.997338587025324</v>
      </c>
      <c r="Q1115" s="18">
        <f t="shared" si="121"/>
        <v>1759973</v>
      </c>
      <c r="R1115" s="18">
        <f>Table2[[#This Row],[actual_price]]-Table2[[#This Row],[discounted_price]]</f>
        <v>1700</v>
      </c>
      <c r="S1115" s="15" t="str" cm="1">
        <f t="array" ref="S1115">_xlfn.IFS(H1115&lt;200,"&lt;₹200",H1115&lt;=500,"₹200-₹500",H1115&gt;500,"&gt;₹500")</f>
        <v>₹200-₹500</v>
      </c>
      <c r="T1115" t="s">
        <v>11508</v>
      </c>
      <c r="U1115" t="s">
        <v>11512</v>
      </c>
      <c r="V1115" t="s">
        <v>11513</v>
      </c>
    </row>
    <row r="1116" spans="1:22" x14ac:dyDescent="0.25">
      <c r="A1116" t="s">
        <v>11596</v>
      </c>
      <c r="B1116" t="s">
        <v>11597</v>
      </c>
      <c r="C1116" t="s">
        <v>13156</v>
      </c>
      <c r="D1116" t="s">
        <v>13247</v>
      </c>
      <c r="E1116" t="s">
        <v>13254</v>
      </c>
      <c r="F1116" t="s">
        <v>13272</v>
      </c>
      <c r="G1116" t="str">
        <f t="shared" si="118"/>
        <v>Vacuums&amp;FloorCare</v>
      </c>
      <c r="H1116" s="17">
        <v>1799</v>
      </c>
      <c r="I1116" s="17">
        <v>3295</v>
      </c>
      <c r="J1116" s="8">
        <v>0.45</v>
      </c>
      <c r="K1116" s="8" t="str">
        <f t="shared" si="119"/>
        <v>No</v>
      </c>
      <c r="L1116" s="9">
        <v>3.8</v>
      </c>
      <c r="M1116" s="9">
        <v>4</v>
      </c>
      <c r="N1116" s="9">
        <f>AVERAGEIF(F1116:F2466,F1116,L1116:L2466)</f>
        <v>3.875</v>
      </c>
      <c r="O1116" s="4">
        <v>687</v>
      </c>
      <c r="P1116" s="4">
        <f t="shared" si="120"/>
        <v>10.995655198162606</v>
      </c>
      <c r="Q1116" s="18">
        <f t="shared" si="121"/>
        <v>1235913</v>
      </c>
      <c r="R1116" s="18">
        <f>Table2[[#This Row],[actual_price]]-Table2[[#This Row],[discounted_price]]</f>
        <v>1496</v>
      </c>
      <c r="S1116" s="15" t="str" cm="1">
        <f t="array" ref="S1116">_xlfn.IFS(H1116&lt;200,"&lt;₹200",H1116&lt;=500,"₹200-₹500",H1116&gt;500,"&gt;₹500")</f>
        <v>&gt;₹500</v>
      </c>
      <c r="T1116" t="s">
        <v>11598</v>
      </c>
      <c r="U1116" t="s">
        <v>11602</v>
      </c>
      <c r="V1116" t="s">
        <v>11603</v>
      </c>
    </row>
    <row r="1117" spans="1:22" x14ac:dyDescent="0.25">
      <c r="A1117" t="s">
        <v>7429</v>
      </c>
      <c r="B1117" t="s">
        <v>7430</v>
      </c>
      <c r="C1117" t="s">
        <v>13084</v>
      </c>
      <c r="D1117" t="s">
        <v>13085</v>
      </c>
      <c r="E1117" t="s">
        <v>13136</v>
      </c>
      <c r="F1117" t="s">
        <v>13144</v>
      </c>
      <c r="G1117" t="str">
        <f t="shared" si="118"/>
        <v>Lapdesks</v>
      </c>
      <c r="H1117" s="17">
        <v>499</v>
      </c>
      <c r="I1117" s="17">
        <v>1299</v>
      </c>
      <c r="J1117" s="8">
        <v>0.62</v>
      </c>
      <c r="K1117" s="8" t="str">
        <f t="shared" si="119"/>
        <v>Yes</v>
      </c>
      <c r="L1117" s="9">
        <v>4.5</v>
      </c>
      <c r="M1117" s="9">
        <v>5</v>
      </c>
      <c r="N1117" s="9">
        <f>AVERAGEIF(F1117:F2466,F1117,L1117:L2466)</f>
        <v>4.166666666666667</v>
      </c>
      <c r="O1117" s="4">
        <v>434</v>
      </c>
      <c r="P1117" s="4">
        <f t="shared" si="120"/>
        <v>10.993705237310991</v>
      </c>
      <c r="Q1117" s="18">
        <f t="shared" si="121"/>
        <v>216566</v>
      </c>
      <c r="R1117" s="18">
        <f>Table2[[#This Row],[actual_price]]-Table2[[#This Row],[discounted_price]]</f>
        <v>800</v>
      </c>
      <c r="S1117" s="15" t="str" cm="1">
        <f t="array" ref="S1117">_xlfn.IFS(H1117&lt;200,"&lt;₹200",H1117&lt;=500,"₹200-₹500",H1117&gt;500,"&gt;₹500")</f>
        <v>₹200-₹500</v>
      </c>
      <c r="T1117" t="s">
        <v>7431</v>
      </c>
      <c r="U1117" t="s">
        <v>7435</v>
      </c>
      <c r="V1117" t="s">
        <v>7436</v>
      </c>
    </row>
    <row r="1118" spans="1:22" x14ac:dyDescent="0.25">
      <c r="A1118" t="s">
        <v>9814</v>
      </c>
      <c r="B1118" t="s">
        <v>9815</v>
      </c>
      <c r="C1118" t="s">
        <v>13156</v>
      </c>
      <c r="D1118" t="s">
        <v>13247</v>
      </c>
      <c r="E1118" t="s">
        <v>13248</v>
      </c>
      <c r="F1118" t="s">
        <v>13261</v>
      </c>
      <c r="G1118" t="str">
        <f t="shared" si="118"/>
        <v>HandBlenders</v>
      </c>
      <c r="H1118" s="17">
        <v>2799</v>
      </c>
      <c r="I1118" s="17">
        <v>3499</v>
      </c>
      <c r="J1118" s="8">
        <v>0.2</v>
      </c>
      <c r="K1118" s="8" t="str">
        <f t="shared" si="119"/>
        <v>No</v>
      </c>
      <c r="L1118" s="9">
        <v>4.5</v>
      </c>
      <c r="M1118" s="9">
        <v>5</v>
      </c>
      <c r="N1118" s="9">
        <f>AVERAGEIF(F1118:F2467,F1118,L1118:L2467)</f>
        <v>4.0125000000000002</v>
      </c>
      <c r="O1118" s="4">
        <v>546</v>
      </c>
      <c r="P1118" s="4">
        <f t="shared" si="120"/>
        <v>10.986174146912893</v>
      </c>
      <c r="Q1118" s="18">
        <f t="shared" si="121"/>
        <v>1528254</v>
      </c>
      <c r="R1118" s="18">
        <f>Table2[[#This Row],[actual_price]]-Table2[[#This Row],[discounted_price]]</f>
        <v>700</v>
      </c>
      <c r="S1118" s="15" t="str" cm="1">
        <f t="array" ref="S1118">_xlfn.IFS(H1118&lt;200,"&lt;₹200",H1118&lt;=500,"₹200-₹500",H1118&gt;500,"&gt;₹500")</f>
        <v>&gt;₹500</v>
      </c>
      <c r="T1118" t="s">
        <v>9816</v>
      </c>
      <c r="U1118" t="s">
        <v>9820</v>
      </c>
      <c r="V1118" t="s">
        <v>9821</v>
      </c>
    </row>
    <row r="1119" spans="1:22" x14ac:dyDescent="0.25">
      <c r="A1119" t="s">
        <v>386</v>
      </c>
      <c r="B1119" t="s">
        <v>387</v>
      </c>
      <c r="C1119" t="s">
        <v>13084</v>
      </c>
      <c r="D1119" t="s">
        <v>13085</v>
      </c>
      <c r="E1119" t="s">
        <v>13086</v>
      </c>
      <c r="F1119" t="s">
        <v>13087</v>
      </c>
      <c r="G1119" t="str">
        <f t="shared" si="118"/>
        <v>Cables</v>
      </c>
      <c r="H1119" s="17">
        <v>970</v>
      </c>
      <c r="I1119" s="17">
        <v>1999</v>
      </c>
      <c r="J1119" s="8">
        <v>0.51</v>
      </c>
      <c r="K1119" s="8" t="str">
        <f t="shared" si="119"/>
        <v>Yes</v>
      </c>
      <c r="L1119" s="9">
        <v>4.2</v>
      </c>
      <c r="M1119" s="9">
        <v>4</v>
      </c>
      <c r="N1119" s="9">
        <f>AVERAGEIF(F1119:F2468,F1119,L1119:L2468)</f>
        <v>4.1212121212121211</v>
      </c>
      <c r="O1119" s="4">
        <v>462</v>
      </c>
      <c r="P1119" s="4">
        <f t="shared" si="120"/>
        <v>10.985424690255808</v>
      </c>
      <c r="Q1119" s="18">
        <f t="shared" si="121"/>
        <v>448140</v>
      </c>
      <c r="R1119" s="18">
        <f>Table2[[#This Row],[actual_price]]-Table2[[#This Row],[discounted_price]]</f>
        <v>1029</v>
      </c>
      <c r="S1119" s="15" t="str" cm="1">
        <f t="array" ref="S1119">_xlfn.IFS(H1119&lt;200,"&lt;₹200",H1119&lt;=500,"₹200-₹500",H1119&gt;500,"&gt;₹500")</f>
        <v>&gt;₹500</v>
      </c>
      <c r="T1119" t="s">
        <v>388</v>
      </c>
      <c r="U1119" t="s">
        <v>392</v>
      </c>
      <c r="V1119" t="s">
        <v>393</v>
      </c>
    </row>
    <row r="1120" spans="1:22" x14ac:dyDescent="0.25">
      <c r="A1120" t="s">
        <v>12532</v>
      </c>
      <c r="B1120" t="s">
        <v>12533</v>
      </c>
      <c r="C1120" t="s">
        <v>13156</v>
      </c>
      <c r="D1120" t="s">
        <v>13247</v>
      </c>
      <c r="E1120" t="s">
        <v>13287</v>
      </c>
      <c r="F1120" t="s">
        <v>13297</v>
      </c>
      <c r="G1120" t="str">
        <f t="shared" si="118"/>
        <v>WaterFilters&amp;Purifiers</v>
      </c>
      <c r="H1120" s="17">
        <v>4999</v>
      </c>
      <c r="I1120" s="17">
        <v>24999</v>
      </c>
      <c r="J1120" s="8">
        <v>0.8</v>
      </c>
      <c r="K1120" s="8" t="str">
        <f t="shared" si="119"/>
        <v>Yes</v>
      </c>
      <c r="L1120" s="9">
        <v>4.5</v>
      </c>
      <c r="M1120" s="9">
        <v>5</v>
      </c>
      <c r="N1120" s="9">
        <f>AVERAGEIF(F1120:F2470,F1120,L1120:L2470)</f>
        <v>4.4666666666666659</v>
      </c>
      <c r="O1120" s="4">
        <v>287</v>
      </c>
      <c r="P1120" s="4">
        <f t="shared" si="120"/>
        <v>10.985286445324563</v>
      </c>
      <c r="Q1120" s="18">
        <f t="shared" si="121"/>
        <v>1434713</v>
      </c>
      <c r="R1120" s="18">
        <f>Table2[[#This Row],[actual_price]]-Table2[[#This Row],[discounted_price]]</f>
        <v>20000</v>
      </c>
      <c r="S1120" s="15" t="str" cm="1">
        <f t="array" ref="S1120">_xlfn.IFS(H1120&lt;200,"&lt;₹200",H1120&lt;=500,"₹200-₹500",H1120&gt;500,"&gt;₹500")</f>
        <v>&gt;₹500</v>
      </c>
      <c r="T1120" t="s">
        <v>12534</v>
      </c>
      <c r="U1120" t="s">
        <v>12538</v>
      </c>
      <c r="V1120" t="s">
        <v>12539</v>
      </c>
    </row>
    <row r="1121" spans="1:22" x14ac:dyDescent="0.25">
      <c r="A1121" t="s">
        <v>1784</v>
      </c>
      <c r="B1121" t="s">
        <v>1785</v>
      </c>
      <c r="C1121" t="s">
        <v>13075</v>
      </c>
      <c r="D1121" t="s">
        <v>13091</v>
      </c>
      <c r="E1121" t="s">
        <v>13092</v>
      </c>
      <c r="F1121" t="s">
        <v>13095</v>
      </c>
      <c r="G1121" t="str">
        <f t="shared" si="118"/>
        <v>RemoteControls</v>
      </c>
      <c r="H1121" s="17">
        <v>349</v>
      </c>
      <c r="I1121" s="17">
        <v>999</v>
      </c>
      <c r="J1121" s="8">
        <v>0.65</v>
      </c>
      <c r="K1121" s="8" t="str">
        <f t="shared" si="119"/>
        <v>Yes</v>
      </c>
      <c r="L1121" s="9">
        <v>4</v>
      </c>
      <c r="M1121" s="9">
        <v>4</v>
      </c>
      <c r="N1121" s="9">
        <f>AVERAGEIF(F1121:F2470,F1121,L1121:L2470)</f>
        <v>3.7459459459459468</v>
      </c>
      <c r="O1121" s="4">
        <v>839</v>
      </c>
      <c r="P1121" s="4">
        <f t="shared" si="120"/>
        <v>10.954192136437213</v>
      </c>
      <c r="Q1121" s="18">
        <f t="shared" si="121"/>
        <v>292811</v>
      </c>
      <c r="R1121" s="18">
        <f>Table2[[#This Row],[actual_price]]-Table2[[#This Row],[discounted_price]]</f>
        <v>650</v>
      </c>
      <c r="S1121" s="15" t="str" cm="1">
        <f t="array" ref="S1121">_xlfn.IFS(H1121&lt;200,"&lt;₹200",H1121&lt;=500,"₹200-₹500",H1121&gt;500,"&gt;₹500")</f>
        <v>₹200-₹500</v>
      </c>
      <c r="T1121" t="s">
        <v>1786</v>
      </c>
      <c r="U1121" t="s">
        <v>1790</v>
      </c>
      <c r="V1121" t="s">
        <v>1791</v>
      </c>
    </row>
    <row r="1122" spans="1:22" x14ac:dyDescent="0.25">
      <c r="A1122" t="s">
        <v>4609</v>
      </c>
      <c r="B1122" t="s">
        <v>4610</v>
      </c>
      <c r="C1122" t="s">
        <v>13075</v>
      </c>
      <c r="D1122" t="s">
        <v>13113</v>
      </c>
      <c r="E1122" t="s">
        <v>13114</v>
      </c>
      <c r="F1122" t="s">
        <v>13138</v>
      </c>
      <c r="G1122" t="str">
        <f t="shared" si="118"/>
        <v>PhoneCharms</v>
      </c>
      <c r="H1122" s="17">
        <v>99</v>
      </c>
      <c r="I1122" s="17">
        <v>999</v>
      </c>
      <c r="J1122" s="8">
        <v>0.9</v>
      </c>
      <c r="K1122" s="8" t="str">
        <f t="shared" si="119"/>
        <v>Yes</v>
      </c>
      <c r="L1122" s="9">
        <v>4.4000000000000004</v>
      </c>
      <c r="M1122" s="9">
        <v>4</v>
      </c>
      <c r="N1122" s="9">
        <f>AVERAGEIF(F1122:F2471,F1122,L1122:L2471)</f>
        <v>4.4000000000000004</v>
      </c>
      <c r="O1122" s="4">
        <v>305</v>
      </c>
      <c r="P1122" s="4">
        <f t="shared" si="120"/>
        <v>10.937174276518954</v>
      </c>
      <c r="Q1122" s="18">
        <f t="shared" si="121"/>
        <v>30195</v>
      </c>
      <c r="R1122" s="18">
        <f>Table2[[#This Row],[actual_price]]-Table2[[#This Row],[discounted_price]]</f>
        <v>900</v>
      </c>
      <c r="S1122" s="15" t="str" cm="1">
        <f t="array" ref="S1122">_xlfn.IFS(H1122&lt;200,"&lt;₹200",H1122&lt;=500,"₹200-₹500",H1122&gt;500,"&gt;₹500")</f>
        <v>&lt;₹200</v>
      </c>
      <c r="T1122" t="s">
        <v>4612</v>
      </c>
      <c r="U1122" t="s">
        <v>4616</v>
      </c>
      <c r="V1122" t="s">
        <v>4617</v>
      </c>
    </row>
    <row r="1123" spans="1:22" x14ac:dyDescent="0.25">
      <c r="A1123" t="s">
        <v>621</v>
      </c>
      <c r="B1123" t="s">
        <v>622</v>
      </c>
      <c r="C1123" t="s">
        <v>13084</v>
      </c>
      <c r="D1123" t="s">
        <v>13085</v>
      </c>
      <c r="E1123" t="s">
        <v>13086</v>
      </c>
      <c r="F1123" t="s">
        <v>13087</v>
      </c>
      <c r="G1123" t="str">
        <f t="shared" si="118"/>
        <v>Cables</v>
      </c>
      <c r="H1123" s="17">
        <v>263</v>
      </c>
      <c r="I1123" s="17">
        <v>699</v>
      </c>
      <c r="J1123" s="8">
        <v>0.62</v>
      </c>
      <c r="K1123" s="8" t="str">
        <f t="shared" si="119"/>
        <v>Yes</v>
      </c>
      <c r="L1123" s="9">
        <v>4.0999999999999996</v>
      </c>
      <c r="M1123" s="9">
        <v>4</v>
      </c>
      <c r="N1123" s="9">
        <f>AVERAGEIF(F1123:F2472,F1123,L1123:L2472)</f>
        <v>4.1187500000000004</v>
      </c>
      <c r="O1123" s="4">
        <v>450</v>
      </c>
      <c r="P1123" s="4">
        <f t="shared" si="120"/>
        <v>10.93188963185985</v>
      </c>
      <c r="Q1123" s="18">
        <f t="shared" si="121"/>
        <v>118350</v>
      </c>
      <c r="R1123" s="18">
        <f>Table2[[#This Row],[actual_price]]-Table2[[#This Row],[discounted_price]]</f>
        <v>436</v>
      </c>
      <c r="S1123" s="15" t="str" cm="1">
        <f t="array" ref="S1123">_xlfn.IFS(H1123&lt;200,"&lt;₹200",H1123&lt;=500,"₹200-₹500",H1123&gt;500,"&gt;₹500")</f>
        <v>₹200-₹500</v>
      </c>
      <c r="T1123" t="s">
        <v>623</v>
      </c>
      <c r="U1123" t="s">
        <v>627</v>
      </c>
      <c r="V1123" t="s">
        <v>628</v>
      </c>
    </row>
    <row r="1124" spans="1:22" x14ac:dyDescent="0.25">
      <c r="A1124" t="s">
        <v>4551</v>
      </c>
      <c r="B1124" t="s">
        <v>4552</v>
      </c>
      <c r="C1124" t="s">
        <v>13075</v>
      </c>
      <c r="D1124" t="s">
        <v>13111</v>
      </c>
      <c r="E1124" t="s">
        <v>13112</v>
      </c>
      <c r="F1124" t="s">
        <v>13112</v>
      </c>
      <c r="G1124" t="str">
        <f t="shared" si="118"/>
        <v>SmartWatches</v>
      </c>
      <c r="H1124" s="17">
        <v>899</v>
      </c>
      <c r="I1124" s="17">
        <v>3499</v>
      </c>
      <c r="J1124" s="8">
        <v>0.74</v>
      </c>
      <c r="K1124" s="8" t="str">
        <f t="shared" si="119"/>
        <v>Yes</v>
      </c>
      <c r="L1124" s="9">
        <v>3</v>
      </c>
      <c r="M1124" s="9">
        <v>3</v>
      </c>
      <c r="N1124" s="9">
        <f>AVERAGEIF(F1124:F2473,F1124,L1124:L2473)</f>
        <v>3.85</v>
      </c>
      <c r="O1124" s="4">
        <v>681</v>
      </c>
      <c r="P1124" s="4">
        <f t="shared" si="120"/>
        <v>10.910069842427443</v>
      </c>
      <c r="Q1124" s="18">
        <f t="shared" si="121"/>
        <v>612219</v>
      </c>
      <c r="R1124" s="18">
        <f>Table2[[#This Row],[actual_price]]-Table2[[#This Row],[discounted_price]]</f>
        <v>2600</v>
      </c>
      <c r="S1124" s="15" t="str" cm="1">
        <f t="array" ref="S1124">_xlfn.IFS(H1124&lt;200,"&lt;₹200",H1124&lt;=500,"₹200-₹500",H1124&gt;500,"&gt;₹500")</f>
        <v>&gt;₹500</v>
      </c>
      <c r="T1124" t="s">
        <v>4553</v>
      </c>
      <c r="U1124" t="s">
        <v>4557</v>
      </c>
      <c r="V1124" t="s">
        <v>4558</v>
      </c>
    </row>
    <row r="1125" spans="1:22" x14ac:dyDescent="0.25">
      <c r="A1125" t="s">
        <v>12131</v>
      </c>
      <c r="B1125" t="s">
        <v>12132</v>
      </c>
      <c r="C1125" t="s">
        <v>13156</v>
      </c>
      <c r="D1125" t="s">
        <v>13247</v>
      </c>
      <c r="E1125" t="s">
        <v>13287</v>
      </c>
      <c r="F1125" t="s">
        <v>13288</v>
      </c>
      <c r="G1125" t="str">
        <f t="shared" si="118"/>
        <v>WaterPurifierAccessories</v>
      </c>
      <c r="H1125" s="17">
        <v>215</v>
      </c>
      <c r="I1125" s="17">
        <v>1499</v>
      </c>
      <c r="J1125" s="8">
        <v>0.86</v>
      </c>
      <c r="K1125" s="8" t="str">
        <f t="shared" si="119"/>
        <v>Yes</v>
      </c>
      <c r="L1125" s="9">
        <v>3.9</v>
      </c>
      <c r="M1125" s="9">
        <v>4</v>
      </c>
      <c r="N1125" s="9">
        <f>AVERAGEIF(F1125:F2475,F1125,L1125:L2475)</f>
        <v>3.625</v>
      </c>
      <c r="O1125" s="4">
        <v>1004</v>
      </c>
      <c r="P1125" s="4">
        <f t="shared" si="120"/>
        <v>10.882851973867341</v>
      </c>
      <c r="Q1125" s="18">
        <f t="shared" si="121"/>
        <v>215860</v>
      </c>
      <c r="R1125" s="18">
        <f>Table2[[#This Row],[actual_price]]-Table2[[#This Row],[discounted_price]]</f>
        <v>1284</v>
      </c>
      <c r="S1125" s="15" t="str" cm="1">
        <f t="array" ref="S1125">_xlfn.IFS(H1125&lt;200,"&lt;₹200",H1125&lt;=500,"₹200-₹500",H1125&gt;500,"&gt;₹500")</f>
        <v>₹200-₹500</v>
      </c>
      <c r="T1125" t="s">
        <v>12133</v>
      </c>
      <c r="U1125" t="s">
        <v>12137</v>
      </c>
      <c r="V1125" t="s">
        <v>12138</v>
      </c>
    </row>
    <row r="1126" spans="1:22" x14ac:dyDescent="0.25">
      <c r="A1126" t="s">
        <v>11477</v>
      </c>
      <c r="B1126" t="s">
        <v>11478</v>
      </c>
      <c r="C1126" t="s">
        <v>13156</v>
      </c>
      <c r="D1126" t="s">
        <v>13250</v>
      </c>
      <c r="E1126" t="s">
        <v>13263</v>
      </c>
      <c r="F1126" t="s">
        <v>13264</v>
      </c>
      <c r="G1126" t="str">
        <f t="shared" si="118"/>
        <v>InstantWaterHeaters</v>
      </c>
      <c r="H1126" s="17">
        <v>1049</v>
      </c>
      <c r="I1126" s="17">
        <v>2499</v>
      </c>
      <c r="J1126" s="8">
        <v>0.57999999999999996</v>
      </c>
      <c r="K1126" s="8" t="str">
        <f t="shared" si="119"/>
        <v>Yes</v>
      </c>
      <c r="L1126" s="9">
        <v>3.7</v>
      </c>
      <c r="M1126" s="9">
        <v>4</v>
      </c>
      <c r="N1126" s="9">
        <f>AVERAGEIF(F1126:F2476,F1126,L1126:L2476)</f>
        <v>3.875</v>
      </c>
      <c r="O1126" s="4">
        <v>638</v>
      </c>
      <c r="P1126" s="4">
        <f t="shared" si="120"/>
        <v>10.871315825363801</v>
      </c>
      <c r="Q1126" s="18">
        <f t="shared" si="121"/>
        <v>669262</v>
      </c>
      <c r="R1126" s="18">
        <f>Table2[[#This Row],[actual_price]]-Table2[[#This Row],[discounted_price]]</f>
        <v>1450</v>
      </c>
      <c r="S1126" s="15" t="str" cm="1">
        <f t="array" ref="S1126">_xlfn.IFS(H1126&lt;200,"&lt;₹200",H1126&lt;=500,"₹200-₹500",H1126&gt;500,"&gt;₹500")</f>
        <v>&gt;₹500</v>
      </c>
      <c r="T1126" t="s">
        <v>10942</v>
      </c>
      <c r="U1126" t="s">
        <v>11482</v>
      </c>
      <c r="V1126" t="s">
        <v>11483</v>
      </c>
    </row>
    <row r="1127" spans="1:22" x14ac:dyDescent="0.25">
      <c r="A1127" t="s">
        <v>847</v>
      </c>
      <c r="B1127" t="s">
        <v>848</v>
      </c>
      <c r="C1127" t="s">
        <v>13084</v>
      </c>
      <c r="D1127" t="s">
        <v>13085</v>
      </c>
      <c r="E1127" t="s">
        <v>13086</v>
      </c>
      <c r="F1127" t="s">
        <v>13087</v>
      </c>
      <c r="G1127" t="str">
        <f t="shared" si="118"/>
        <v>Cables</v>
      </c>
      <c r="H1127" s="17">
        <v>199</v>
      </c>
      <c r="I1127" s="17">
        <v>999</v>
      </c>
      <c r="J1127" s="8">
        <v>0.8</v>
      </c>
      <c r="K1127" s="8" t="str">
        <f t="shared" si="119"/>
        <v>Yes</v>
      </c>
      <c r="L1127" s="9">
        <v>4.0999999999999996</v>
      </c>
      <c r="M1127" s="9">
        <v>4</v>
      </c>
      <c r="N1127" s="9">
        <f>AVERAGEIF(F1127:F2476,F1127,L1127:L2476)</f>
        <v>4.1193548387096781</v>
      </c>
      <c r="O1127" s="4">
        <v>425</v>
      </c>
      <c r="P1127" s="4">
        <f t="shared" si="120"/>
        <v>10.83147115501346</v>
      </c>
      <c r="Q1127" s="18">
        <f t="shared" si="121"/>
        <v>84575</v>
      </c>
      <c r="R1127" s="18">
        <f>Table2[[#This Row],[actual_price]]-Table2[[#This Row],[discounted_price]]</f>
        <v>800</v>
      </c>
      <c r="S1127" s="15" t="str" cm="1">
        <f t="array" ref="S1127">_xlfn.IFS(H1127&lt;200,"&lt;₹200",H1127&lt;=500,"₹200-₹500",H1127&gt;500,"&gt;₹500")</f>
        <v>&lt;₹200</v>
      </c>
      <c r="T1127" t="s">
        <v>849</v>
      </c>
      <c r="U1127" t="s">
        <v>853</v>
      </c>
      <c r="V1127" t="s">
        <v>854</v>
      </c>
    </row>
    <row r="1128" spans="1:22" x14ac:dyDescent="0.25">
      <c r="A1128" t="s">
        <v>11866</v>
      </c>
      <c r="B1128" t="s">
        <v>11867</v>
      </c>
      <c r="C1128" t="s">
        <v>13156</v>
      </c>
      <c r="D1128" t="s">
        <v>13250</v>
      </c>
      <c r="E1128" t="s">
        <v>13263</v>
      </c>
      <c r="F1128" t="s">
        <v>13264</v>
      </c>
      <c r="G1128" t="str">
        <f t="shared" si="118"/>
        <v>InstantWaterHeaters</v>
      </c>
      <c r="H1128" s="17">
        <v>2790</v>
      </c>
      <c r="I1128" s="17">
        <v>4890</v>
      </c>
      <c r="J1128" s="8">
        <v>0.43</v>
      </c>
      <c r="K1128" s="8" t="str">
        <f t="shared" si="119"/>
        <v>No</v>
      </c>
      <c r="L1128" s="9">
        <v>3.9</v>
      </c>
      <c r="M1128" s="9">
        <v>4</v>
      </c>
      <c r="N1128" s="9">
        <f>AVERAGEIF(F1128:F2478,F1128,L1128:L2478)</f>
        <v>3.9</v>
      </c>
      <c r="O1128" s="4">
        <v>588</v>
      </c>
      <c r="P1128" s="4">
        <f t="shared" si="120"/>
        <v>10.803449649669696</v>
      </c>
      <c r="Q1128" s="18">
        <f t="shared" si="121"/>
        <v>1640520</v>
      </c>
      <c r="R1128" s="18">
        <f>Table2[[#This Row],[actual_price]]-Table2[[#This Row],[discounted_price]]</f>
        <v>2100</v>
      </c>
      <c r="S1128" s="15" t="str" cm="1">
        <f t="array" ref="S1128">_xlfn.IFS(H1128&lt;200,"&lt;₹200",H1128&lt;=500,"₹200-₹500",H1128&gt;500,"&gt;₹500")</f>
        <v>&gt;₹500</v>
      </c>
      <c r="T1128" t="s">
        <v>11868</v>
      </c>
      <c r="U1128" t="s">
        <v>11872</v>
      </c>
      <c r="V1128" t="s">
        <v>11873</v>
      </c>
    </row>
    <row r="1129" spans="1:22" x14ac:dyDescent="0.25">
      <c r="A1129" t="s">
        <v>12502</v>
      </c>
      <c r="B1129" t="s">
        <v>12503</v>
      </c>
      <c r="C1129" t="s">
        <v>13156</v>
      </c>
      <c r="D1129" t="s">
        <v>13247</v>
      </c>
      <c r="E1129" t="s">
        <v>13248</v>
      </c>
      <c r="F1129" t="s">
        <v>13262</v>
      </c>
      <c r="G1129" t="str">
        <f t="shared" si="118"/>
        <v>MixerGrinders</v>
      </c>
      <c r="H1129" s="17">
        <v>3041.67</v>
      </c>
      <c r="I1129" s="17">
        <v>5999</v>
      </c>
      <c r="J1129" s="8">
        <v>0.49</v>
      </c>
      <c r="K1129" s="8" t="str">
        <f t="shared" si="119"/>
        <v>No</v>
      </c>
      <c r="L1129" s="9">
        <v>4</v>
      </c>
      <c r="M1129" s="9">
        <v>4</v>
      </c>
      <c r="N1129" s="9">
        <f>AVERAGEIF(F1129:F2479,F1129,L1129:L2479)</f>
        <v>3.7333333333333329</v>
      </c>
      <c r="O1129" s="4">
        <v>777</v>
      </c>
      <c r="P1129" s="4">
        <f t="shared" si="120"/>
        <v>10.792990495428171</v>
      </c>
      <c r="Q1129" s="18">
        <f t="shared" si="121"/>
        <v>2363377.59</v>
      </c>
      <c r="R1129" s="18">
        <f>Table2[[#This Row],[actual_price]]-Table2[[#This Row],[discounted_price]]</f>
        <v>2957.33</v>
      </c>
      <c r="S1129" s="15" t="str" cm="1">
        <f t="array" ref="S1129">_xlfn.IFS(H1129&lt;200,"&lt;₹200",H1129&lt;=500,"₹200-₹500",H1129&gt;500,"&gt;₹500")</f>
        <v>&gt;₹500</v>
      </c>
      <c r="T1129" t="s">
        <v>12504</v>
      </c>
      <c r="U1129" t="s">
        <v>12508</v>
      </c>
      <c r="V1129" t="s">
        <v>12509</v>
      </c>
    </row>
    <row r="1130" spans="1:22" x14ac:dyDescent="0.25">
      <c r="A1130" t="s">
        <v>631</v>
      </c>
      <c r="B1130" t="s">
        <v>632</v>
      </c>
      <c r="C1130" t="s">
        <v>13075</v>
      </c>
      <c r="D1130" t="s">
        <v>13091</v>
      </c>
      <c r="E1130" t="s">
        <v>13093</v>
      </c>
      <c r="F1130" t="s">
        <v>13096</v>
      </c>
      <c r="G1130" t="str">
        <f t="shared" si="118"/>
        <v>StandardTelevisions</v>
      </c>
      <c r="H1130" s="17">
        <v>7999</v>
      </c>
      <c r="I1130" s="17">
        <v>14990</v>
      </c>
      <c r="J1130" s="8">
        <v>0.47</v>
      </c>
      <c r="K1130" s="8" t="str">
        <f t="shared" si="119"/>
        <v>No</v>
      </c>
      <c r="L1130" s="9">
        <v>4.3</v>
      </c>
      <c r="M1130" s="9">
        <v>4</v>
      </c>
      <c r="N1130" s="9">
        <f>AVERAGEIF(F1130:F2479,F1130,L1130:L2479)</f>
        <v>4.05</v>
      </c>
      <c r="O1130" s="4">
        <v>457</v>
      </c>
      <c r="P1130" s="4">
        <f t="shared" si="120"/>
        <v>10.776505185915669</v>
      </c>
      <c r="Q1130" s="18">
        <f t="shared" si="121"/>
        <v>3655543</v>
      </c>
      <c r="R1130" s="18">
        <f>Table2[[#This Row],[actual_price]]-Table2[[#This Row],[discounted_price]]</f>
        <v>6991</v>
      </c>
      <c r="S1130" s="15" t="str" cm="1">
        <f t="array" ref="S1130">_xlfn.IFS(H1130&lt;200,"&lt;₹200",H1130&lt;=500,"₹200-₹500",H1130&gt;500,"&gt;₹500")</f>
        <v>&gt;₹500</v>
      </c>
      <c r="T1130" t="s">
        <v>633</v>
      </c>
      <c r="U1130" t="s">
        <v>637</v>
      </c>
      <c r="V1130" t="s">
        <v>638</v>
      </c>
    </row>
    <row r="1131" spans="1:22" x14ac:dyDescent="0.25">
      <c r="A1131" t="s">
        <v>7192</v>
      </c>
      <c r="B1131" t="s">
        <v>7193</v>
      </c>
      <c r="C1131" t="s">
        <v>13084</v>
      </c>
      <c r="D1131" t="s">
        <v>13201</v>
      </c>
      <c r="E1131" t="s">
        <v>13221</v>
      </c>
      <c r="F1131" t="s">
        <v>13221</v>
      </c>
      <c r="G1131" t="str">
        <f t="shared" si="118"/>
        <v>InternalHardDrives</v>
      </c>
      <c r="H1131" s="17">
        <v>199</v>
      </c>
      <c r="I1131" s="17">
        <v>999</v>
      </c>
      <c r="J1131" s="8">
        <v>0.8</v>
      </c>
      <c r="K1131" s="8" t="str">
        <f t="shared" si="119"/>
        <v>Yes</v>
      </c>
      <c r="L1131" s="9">
        <v>4.2</v>
      </c>
      <c r="M1131" s="9">
        <v>4</v>
      </c>
      <c r="N1131" s="9">
        <f>AVERAGEIF(F1131:F2480,F1131,L1131:L2480)</f>
        <v>4.2</v>
      </c>
      <c r="O1131" s="4">
        <v>362</v>
      </c>
      <c r="P1131" s="4">
        <f t="shared" si="120"/>
        <v>10.751607825151673</v>
      </c>
      <c r="Q1131" s="18">
        <f t="shared" si="121"/>
        <v>72038</v>
      </c>
      <c r="R1131" s="18">
        <f>Table2[[#This Row],[actual_price]]-Table2[[#This Row],[discounted_price]]</f>
        <v>800</v>
      </c>
      <c r="S1131" s="15" t="str" cm="1">
        <f t="array" ref="S1131">_xlfn.IFS(H1131&lt;200,"&lt;₹200",H1131&lt;=500,"₹200-₹500",H1131&gt;500,"&gt;₹500")</f>
        <v>&lt;₹200</v>
      </c>
      <c r="T1131" t="s">
        <v>7195</v>
      </c>
      <c r="U1131" t="s">
        <v>7199</v>
      </c>
      <c r="V1131" t="s">
        <v>7200</v>
      </c>
    </row>
    <row r="1132" spans="1:22" x14ac:dyDescent="0.25">
      <c r="A1132" t="s">
        <v>11626</v>
      </c>
      <c r="B1132" t="s">
        <v>11627</v>
      </c>
      <c r="C1132" t="s">
        <v>13156</v>
      </c>
      <c r="D1132" t="s">
        <v>13250</v>
      </c>
      <c r="E1132" t="s">
        <v>13263</v>
      </c>
      <c r="F1132" t="s">
        <v>13264</v>
      </c>
      <c r="G1132" t="str">
        <f t="shared" si="118"/>
        <v>InstantWaterHeaters</v>
      </c>
      <c r="H1132" s="17">
        <v>3645</v>
      </c>
      <c r="I1132" s="17">
        <v>6070</v>
      </c>
      <c r="J1132" s="8">
        <v>0.4</v>
      </c>
      <c r="K1132" s="8" t="str">
        <f t="shared" si="119"/>
        <v>No</v>
      </c>
      <c r="L1132" s="9">
        <v>4.2</v>
      </c>
      <c r="M1132" s="9">
        <v>4</v>
      </c>
      <c r="N1132" s="9">
        <f>AVERAGEIF(F1132:F2482,F1132,L1132:L2482)</f>
        <v>3.9000000000000004</v>
      </c>
      <c r="O1132" s="4">
        <v>561</v>
      </c>
      <c r="P1132" s="4">
        <f t="shared" si="120"/>
        <v>10.723971630719339</v>
      </c>
      <c r="Q1132" s="18">
        <f t="shared" si="121"/>
        <v>2044845</v>
      </c>
      <c r="R1132" s="18">
        <f>Table2[[#This Row],[actual_price]]-Table2[[#This Row],[discounted_price]]</f>
        <v>2425</v>
      </c>
      <c r="S1132" s="15" t="str" cm="1">
        <f t="array" ref="S1132">_xlfn.IFS(H1132&lt;200,"&lt;₹200",H1132&lt;=500,"₹200-₹500",H1132&gt;500,"&gt;₹500")</f>
        <v>&gt;₹500</v>
      </c>
      <c r="T1132" t="s">
        <v>11628</v>
      </c>
      <c r="U1132" t="s">
        <v>11632</v>
      </c>
      <c r="V1132" t="s">
        <v>11633</v>
      </c>
    </row>
    <row r="1133" spans="1:22" x14ac:dyDescent="0.25">
      <c r="A1133" t="s">
        <v>2731</v>
      </c>
      <c r="B1133" t="s">
        <v>2732</v>
      </c>
      <c r="C1133" t="s">
        <v>13075</v>
      </c>
      <c r="D1133" t="s">
        <v>13091</v>
      </c>
      <c r="E1133" t="s">
        <v>13092</v>
      </c>
      <c r="F1133" t="s">
        <v>13087</v>
      </c>
      <c r="G1133" t="str">
        <f t="shared" si="118"/>
        <v>Cables</v>
      </c>
      <c r="H1133" s="17">
        <v>699</v>
      </c>
      <c r="I1133" s="17">
        <v>1899</v>
      </c>
      <c r="J1133" s="8">
        <v>0.63</v>
      </c>
      <c r="K1133" s="8" t="str">
        <f t="shared" si="119"/>
        <v>Yes</v>
      </c>
      <c r="L1133" s="9">
        <v>4.4000000000000004</v>
      </c>
      <c r="M1133" s="9">
        <v>4</v>
      </c>
      <c r="N1133" s="9">
        <f>AVERAGEIF(F1133:F2482,F1133,L1133:L2482)</f>
        <v>4.120000000000001</v>
      </c>
      <c r="O1133" s="4">
        <v>390</v>
      </c>
      <c r="P1133" s="4">
        <f t="shared" si="120"/>
        <v>10.679768240470974</v>
      </c>
      <c r="Q1133" s="18">
        <f t="shared" si="121"/>
        <v>272610</v>
      </c>
      <c r="R1133" s="18">
        <f>Table2[[#This Row],[actual_price]]-Table2[[#This Row],[discounted_price]]</f>
        <v>1200</v>
      </c>
      <c r="S1133" s="15" t="str" cm="1">
        <f t="array" ref="S1133">_xlfn.IFS(H1133&lt;200,"&lt;₹200",H1133&lt;=500,"₹200-₹500",H1133&gt;500,"&gt;₹500")</f>
        <v>&gt;₹500</v>
      </c>
      <c r="T1133" t="s">
        <v>2733</v>
      </c>
      <c r="U1133" t="s">
        <v>2737</v>
      </c>
      <c r="V1133" t="s">
        <v>2738</v>
      </c>
    </row>
    <row r="1134" spans="1:22" x14ac:dyDescent="0.25">
      <c r="A1134" t="s">
        <v>6091</v>
      </c>
      <c r="B1134" t="s">
        <v>6092</v>
      </c>
      <c r="C1134" t="s">
        <v>13084</v>
      </c>
      <c r="D1134" t="s">
        <v>13085</v>
      </c>
      <c r="E1134" t="s">
        <v>13141</v>
      </c>
      <c r="F1134" t="s">
        <v>13143</v>
      </c>
      <c r="G1134" t="str">
        <f t="shared" si="118"/>
        <v>GraphicTablets</v>
      </c>
      <c r="H1134" s="17">
        <v>289</v>
      </c>
      <c r="I1134" s="17">
        <v>999</v>
      </c>
      <c r="J1134" s="8">
        <v>0.71</v>
      </c>
      <c r="K1134" s="8" t="str">
        <f t="shared" si="119"/>
        <v>Yes</v>
      </c>
      <c r="L1134" s="9">
        <v>4.0999999999999996</v>
      </c>
      <c r="M1134" s="9">
        <v>4</v>
      </c>
      <c r="N1134" s="9">
        <f>AVERAGEIF(F1134:F2483,F1134,L1134:L2483)</f>
        <v>4.0999999999999996</v>
      </c>
      <c r="O1134" s="4">
        <v>401</v>
      </c>
      <c r="P1134" s="4">
        <f t="shared" si="120"/>
        <v>10.677326817646325</v>
      </c>
      <c r="Q1134" s="18">
        <f t="shared" si="121"/>
        <v>115889</v>
      </c>
      <c r="R1134" s="18">
        <f>Table2[[#This Row],[actual_price]]-Table2[[#This Row],[discounted_price]]</f>
        <v>710</v>
      </c>
      <c r="S1134" s="15" t="str" cm="1">
        <f t="array" ref="S1134">_xlfn.IFS(H1134&lt;200,"&lt;₹200",H1134&lt;=500,"₹200-₹500",H1134&gt;500,"&gt;₹500")</f>
        <v>₹200-₹500</v>
      </c>
      <c r="T1134" t="s">
        <v>6093</v>
      </c>
      <c r="U1134" t="s">
        <v>6097</v>
      </c>
      <c r="V1134" t="s">
        <v>6098</v>
      </c>
    </row>
    <row r="1135" spans="1:22" x14ac:dyDescent="0.25">
      <c r="A1135" t="s">
        <v>2906</v>
      </c>
      <c r="B1135" t="s">
        <v>2907</v>
      </c>
      <c r="C1135" t="s">
        <v>13075</v>
      </c>
      <c r="D1135" t="s">
        <v>13091</v>
      </c>
      <c r="E1135" t="s">
        <v>13103</v>
      </c>
      <c r="F1135" t="s">
        <v>13104</v>
      </c>
      <c r="G1135" t="str">
        <f t="shared" si="118"/>
        <v>SatelliteReceivers</v>
      </c>
      <c r="H1135" s="17">
        <v>1299</v>
      </c>
      <c r="I1135" s="17">
        <v>2499</v>
      </c>
      <c r="J1135" s="8">
        <v>0.48</v>
      </c>
      <c r="K1135" s="8" t="str">
        <f t="shared" si="119"/>
        <v>No</v>
      </c>
      <c r="L1135" s="9">
        <v>4.3</v>
      </c>
      <c r="M1135" s="9">
        <v>4</v>
      </c>
      <c r="N1135" s="9">
        <f>AVERAGEIF(F1135:F2484,F1135,L1135:L2484)</f>
        <v>4.3</v>
      </c>
      <c r="O1135" s="4">
        <v>301</v>
      </c>
      <c r="P1135" s="4">
        <f t="shared" si="120"/>
        <v>10.664029854715746</v>
      </c>
      <c r="Q1135" s="18">
        <f t="shared" si="121"/>
        <v>390999</v>
      </c>
      <c r="R1135" s="18">
        <f>Table2[[#This Row],[actual_price]]-Table2[[#This Row],[discounted_price]]</f>
        <v>1200</v>
      </c>
      <c r="S1135" s="15" t="str" cm="1">
        <f t="array" ref="S1135">_xlfn.IFS(H1135&lt;200,"&lt;₹200",H1135&lt;=500,"₹200-₹500",H1135&gt;500,"&gt;₹500")</f>
        <v>&gt;₹500</v>
      </c>
      <c r="T1135" t="s">
        <v>2908</v>
      </c>
      <c r="U1135" t="s">
        <v>2912</v>
      </c>
      <c r="V1135" t="s">
        <v>2913</v>
      </c>
    </row>
    <row r="1136" spans="1:22" x14ac:dyDescent="0.25">
      <c r="A1136" t="s">
        <v>2447</v>
      </c>
      <c r="B1136" t="s">
        <v>2448</v>
      </c>
      <c r="C1136" t="s">
        <v>13075</v>
      </c>
      <c r="D1136" t="s">
        <v>13091</v>
      </c>
      <c r="E1136" t="s">
        <v>13092</v>
      </c>
      <c r="F1136" t="s">
        <v>13095</v>
      </c>
      <c r="G1136" t="str">
        <f t="shared" si="118"/>
        <v>RemoteControls</v>
      </c>
      <c r="H1136" s="17">
        <v>299</v>
      </c>
      <c r="I1136" s="17">
        <v>599</v>
      </c>
      <c r="J1136" s="8">
        <v>0.5</v>
      </c>
      <c r="K1136" s="8" t="str">
        <f t="shared" si="119"/>
        <v>Yes</v>
      </c>
      <c r="L1136" s="9">
        <v>3.7</v>
      </c>
      <c r="M1136" s="9">
        <v>4</v>
      </c>
      <c r="N1136" s="9">
        <f>AVERAGEIF(F1136:F2485,F1136,L1136:L2485)</f>
        <v>3.7388888888888903</v>
      </c>
      <c r="O1136" s="4">
        <v>708</v>
      </c>
      <c r="P1136" s="4">
        <f t="shared" si="120"/>
        <v>10.658249534878914</v>
      </c>
      <c r="Q1136" s="18">
        <f t="shared" si="121"/>
        <v>211692</v>
      </c>
      <c r="R1136" s="18">
        <f>Table2[[#This Row],[actual_price]]-Table2[[#This Row],[discounted_price]]</f>
        <v>300</v>
      </c>
      <c r="S1136" s="15" t="str" cm="1">
        <f t="array" ref="S1136">_xlfn.IFS(H1136&lt;200,"&lt;₹200",H1136&lt;=500,"₹200-₹500",H1136&gt;500,"&gt;₹500")</f>
        <v>₹200-₹500</v>
      </c>
      <c r="T1136" t="s">
        <v>2449</v>
      </c>
      <c r="U1136" t="s">
        <v>2453</v>
      </c>
      <c r="V1136" t="s">
        <v>2454</v>
      </c>
    </row>
    <row r="1137" spans="1:22" x14ac:dyDescent="0.25">
      <c r="A1137" t="s">
        <v>12954</v>
      </c>
      <c r="B1137" t="s">
        <v>12955</v>
      </c>
      <c r="C1137" t="s">
        <v>13156</v>
      </c>
      <c r="D1137" t="s">
        <v>13250</v>
      </c>
      <c r="E1137" t="s">
        <v>13251</v>
      </c>
      <c r="F1137" t="s">
        <v>13252</v>
      </c>
      <c r="G1137" t="str">
        <f t="shared" si="118"/>
        <v>ElectricHeaters</v>
      </c>
      <c r="H1137" s="17">
        <v>949</v>
      </c>
      <c r="I1137" s="17">
        <v>2299</v>
      </c>
      <c r="J1137" s="8">
        <v>0.59</v>
      </c>
      <c r="K1137" s="8" t="str">
        <f t="shared" si="119"/>
        <v>Yes</v>
      </c>
      <c r="L1137" s="9">
        <v>3.6</v>
      </c>
      <c r="M1137" s="9">
        <v>4</v>
      </c>
      <c r="N1137" s="9">
        <f>AVERAGEIF(F1137:F2487,F1137,L1137:L2487)</f>
        <v>3.8846153846153846</v>
      </c>
      <c r="O1137" s="4">
        <v>550</v>
      </c>
      <c r="P1137" s="4">
        <f t="shared" si="120"/>
        <v>10.648319672462703</v>
      </c>
      <c r="Q1137" s="18">
        <f t="shared" si="121"/>
        <v>521950</v>
      </c>
      <c r="R1137" s="18">
        <f>Table2[[#This Row],[actual_price]]-Table2[[#This Row],[discounted_price]]</f>
        <v>1350</v>
      </c>
      <c r="S1137" s="15" t="str" cm="1">
        <f t="array" ref="S1137">_xlfn.IFS(H1137&lt;200,"&lt;₹200",H1137&lt;=500,"₹200-₹500",H1137&gt;500,"&gt;₹500")</f>
        <v>&gt;₹500</v>
      </c>
      <c r="T1137" t="s">
        <v>12956</v>
      </c>
      <c r="U1137" t="s">
        <v>12960</v>
      </c>
      <c r="V1137" t="s">
        <v>12961</v>
      </c>
    </row>
    <row r="1138" spans="1:22" x14ac:dyDescent="0.25">
      <c r="A1138" t="s">
        <v>1342</v>
      </c>
      <c r="B1138" t="s">
        <v>1343</v>
      </c>
      <c r="C1138" t="s">
        <v>13084</v>
      </c>
      <c r="D1138" t="s">
        <v>13085</v>
      </c>
      <c r="E1138" t="s">
        <v>13086</v>
      </c>
      <c r="F1138" t="s">
        <v>13087</v>
      </c>
      <c r="G1138" t="str">
        <f t="shared" si="118"/>
        <v>Cables</v>
      </c>
      <c r="H1138" s="17">
        <v>368</v>
      </c>
      <c r="I1138" s="17">
        <v>699</v>
      </c>
      <c r="J1138" s="8">
        <v>0.47</v>
      </c>
      <c r="K1138" s="8" t="str">
        <f t="shared" si="119"/>
        <v>No</v>
      </c>
      <c r="L1138" s="9">
        <v>4.2</v>
      </c>
      <c r="M1138" s="9">
        <v>4</v>
      </c>
      <c r="N1138" s="9">
        <f t="shared" ref="N1138:N1148" si="124">AVERAGEIF(F1138:F2487,F1138,L1138:L2487)</f>
        <v>4.1103448275862071</v>
      </c>
      <c r="O1138" s="4">
        <v>387</v>
      </c>
      <c r="P1138" s="4">
        <f t="shared" si="120"/>
        <v>10.640991092787225</v>
      </c>
      <c r="Q1138" s="18">
        <f t="shared" si="121"/>
        <v>142416</v>
      </c>
      <c r="R1138" s="18">
        <f>Table2[[#This Row],[actual_price]]-Table2[[#This Row],[discounted_price]]</f>
        <v>331</v>
      </c>
      <c r="S1138" s="15" t="str" cm="1">
        <f t="array" ref="S1138">_xlfn.IFS(H1138&lt;200,"&lt;₹200",H1138&lt;=500,"₹200-₹500",H1138&gt;500,"&gt;₹500")</f>
        <v>₹200-₹500</v>
      </c>
      <c r="T1138" t="s">
        <v>1344</v>
      </c>
      <c r="U1138" t="s">
        <v>1348</v>
      </c>
      <c r="V1138" t="s">
        <v>1349</v>
      </c>
    </row>
    <row r="1139" spans="1:22" x14ac:dyDescent="0.25">
      <c r="A1139" t="s">
        <v>2319</v>
      </c>
      <c r="B1139" t="s">
        <v>2320</v>
      </c>
      <c r="C1139" t="s">
        <v>13075</v>
      </c>
      <c r="D1139" t="s">
        <v>13098</v>
      </c>
      <c r="E1139" t="s">
        <v>13105</v>
      </c>
      <c r="F1139" t="s">
        <v>13106</v>
      </c>
      <c r="G1139" t="str">
        <f t="shared" si="118"/>
        <v>StreamingClients</v>
      </c>
      <c r="H1139" s="17">
        <v>4699</v>
      </c>
      <c r="I1139" s="17">
        <v>4699</v>
      </c>
      <c r="J1139" s="8">
        <v>0</v>
      </c>
      <c r="K1139" s="8" t="str">
        <f t="shared" si="119"/>
        <v>No</v>
      </c>
      <c r="L1139" s="9">
        <v>4.5</v>
      </c>
      <c r="M1139" s="9">
        <v>5</v>
      </c>
      <c r="N1139" s="9">
        <f t="shared" si="124"/>
        <v>4.5</v>
      </c>
      <c r="O1139" s="4">
        <v>224</v>
      </c>
      <c r="P1139" s="4">
        <f t="shared" si="120"/>
        <v>10.584821331501132</v>
      </c>
      <c r="Q1139" s="18">
        <f t="shared" si="121"/>
        <v>1052576</v>
      </c>
      <c r="R1139" s="18">
        <f>Table2[[#This Row],[actual_price]]-Table2[[#This Row],[discounted_price]]</f>
        <v>0</v>
      </c>
      <c r="S1139" s="15" t="str" cm="1">
        <f t="array" ref="S1139">_xlfn.IFS(H1139&lt;200,"&lt;₹200",H1139&lt;=500,"₹200-₹500",H1139&gt;500,"&gt;₹500")</f>
        <v>&gt;₹500</v>
      </c>
      <c r="T1139" t="s">
        <v>2322</v>
      </c>
      <c r="U1139" t="s">
        <v>2326</v>
      </c>
      <c r="V1139" t="s">
        <v>2327</v>
      </c>
    </row>
    <row r="1140" spans="1:22" x14ac:dyDescent="0.25">
      <c r="A1140" t="s">
        <v>7690</v>
      </c>
      <c r="B1140" t="s">
        <v>7691</v>
      </c>
      <c r="C1140" t="s">
        <v>13075</v>
      </c>
      <c r="D1140" t="s">
        <v>13122</v>
      </c>
      <c r="E1140" t="s">
        <v>13226</v>
      </c>
      <c r="F1140" t="s">
        <v>13226</v>
      </c>
      <c r="G1140" t="str">
        <f t="shared" si="118"/>
        <v>Earpads</v>
      </c>
      <c r="H1140" s="17">
        <v>99</v>
      </c>
      <c r="I1140" s="17">
        <v>999</v>
      </c>
      <c r="J1140" s="8">
        <v>0.9</v>
      </c>
      <c r="K1140" s="8" t="str">
        <f t="shared" si="119"/>
        <v>Yes</v>
      </c>
      <c r="L1140" s="9">
        <v>3.8</v>
      </c>
      <c r="M1140" s="9">
        <v>4</v>
      </c>
      <c r="N1140" s="9">
        <f t="shared" si="124"/>
        <v>3.8</v>
      </c>
      <c r="O1140" s="4">
        <v>594</v>
      </c>
      <c r="P1140" s="4">
        <f t="shared" si="120"/>
        <v>10.543164469768488</v>
      </c>
      <c r="Q1140" s="18">
        <f t="shared" si="121"/>
        <v>58806</v>
      </c>
      <c r="R1140" s="18">
        <f>Table2[[#This Row],[actual_price]]-Table2[[#This Row],[discounted_price]]</f>
        <v>900</v>
      </c>
      <c r="S1140" s="15" t="str" cm="1">
        <f t="array" ref="S1140">_xlfn.IFS(H1140&lt;200,"&lt;₹200",H1140&lt;=500,"₹200-₹500",H1140&gt;500,"&gt;₹500")</f>
        <v>&lt;₹200</v>
      </c>
      <c r="T1140" t="s">
        <v>7693</v>
      </c>
      <c r="U1140" t="s">
        <v>7697</v>
      </c>
      <c r="V1140" t="s">
        <v>7698</v>
      </c>
    </row>
    <row r="1141" spans="1:22" x14ac:dyDescent="0.25">
      <c r="A1141" t="s">
        <v>4677</v>
      </c>
      <c r="B1141" t="s">
        <v>4678</v>
      </c>
      <c r="C1141" t="s">
        <v>13075</v>
      </c>
      <c r="D1141" t="s">
        <v>13111</v>
      </c>
      <c r="E1141" t="s">
        <v>13112</v>
      </c>
      <c r="F1141" t="s">
        <v>13112</v>
      </c>
      <c r="G1141" t="str">
        <f t="shared" si="118"/>
        <v>SmartWatches</v>
      </c>
      <c r="H1141" s="17">
        <v>265</v>
      </c>
      <c r="I1141" s="17">
        <v>999</v>
      </c>
      <c r="J1141" s="8">
        <v>0.73</v>
      </c>
      <c r="K1141" s="8" t="str">
        <f t="shared" si="119"/>
        <v>Yes</v>
      </c>
      <c r="L1141" s="9">
        <v>3.7</v>
      </c>
      <c r="M1141" s="9">
        <v>4</v>
      </c>
      <c r="N1141" s="9">
        <f t="shared" si="124"/>
        <v>3.9444444444444446</v>
      </c>
      <c r="O1141" s="4">
        <v>465</v>
      </c>
      <c r="P1141" s="4">
        <f t="shared" si="120"/>
        <v>10.525300004721668</v>
      </c>
      <c r="Q1141" s="18">
        <f t="shared" si="121"/>
        <v>123225</v>
      </c>
      <c r="R1141" s="18">
        <f>Table2[[#This Row],[actual_price]]-Table2[[#This Row],[discounted_price]]</f>
        <v>734</v>
      </c>
      <c r="S1141" s="15" t="str" cm="1">
        <f t="array" ref="S1141">_xlfn.IFS(H1141&lt;200,"&lt;₹200",H1141&lt;=500,"₹200-₹500",H1141&gt;500,"&gt;₹500")</f>
        <v>₹200-₹500</v>
      </c>
      <c r="T1141" t="s">
        <v>4679</v>
      </c>
      <c r="U1141" t="s">
        <v>4683</v>
      </c>
      <c r="V1141" t="s">
        <v>4684</v>
      </c>
    </row>
    <row r="1142" spans="1:22" x14ac:dyDescent="0.25">
      <c r="A1142" t="s">
        <v>330</v>
      </c>
      <c r="B1142" t="s">
        <v>331</v>
      </c>
      <c r="C1142" t="s">
        <v>13084</v>
      </c>
      <c r="D1142" t="s">
        <v>13085</v>
      </c>
      <c r="E1142" t="s">
        <v>13086</v>
      </c>
      <c r="F1142" t="s">
        <v>13087</v>
      </c>
      <c r="G1142" t="str">
        <f t="shared" si="118"/>
        <v>Cables</v>
      </c>
      <c r="H1142" s="17">
        <v>599</v>
      </c>
      <c r="I1142" s="17">
        <v>599</v>
      </c>
      <c r="J1142" s="8">
        <v>0</v>
      </c>
      <c r="K1142" s="8" t="str">
        <f t="shared" si="119"/>
        <v>No</v>
      </c>
      <c r="L1142" s="9">
        <v>4.3</v>
      </c>
      <c r="M1142" s="9">
        <v>4</v>
      </c>
      <c r="N1142" s="9">
        <f t="shared" si="124"/>
        <v>4.1071428571428577</v>
      </c>
      <c r="O1142" s="4">
        <v>355</v>
      </c>
      <c r="P1142" s="4">
        <f t="shared" si="120"/>
        <v>10.479169634531454</v>
      </c>
      <c r="Q1142" s="18">
        <f t="shared" si="121"/>
        <v>212645</v>
      </c>
      <c r="R1142" s="18">
        <f>Table2[[#This Row],[actual_price]]-Table2[[#This Row],[discounted_price]]</f>
        <v>0</v>
      </c>
      <c r="S1142" s="15" t="str" cm="1">
        <f t="array" ref="S1142">_xlfn.IFS(H1142&lt;200,"&lt;₹200",H1142&lt;=500,"₹200-₹500",H1142&gt;500,"&gt;₹500")</f>
        <v>&gt;₹500</v>
      </c>
      <c r="T1142" t="s">
        <v>332</v>
      </c>
      <c r="U1142" t="s">
        <v>336</v>
      </c>
      <c r="V1142" t="s">
        <v>337</v>
      </c>
    </row>
    <row r="1143" spans="1:22" x14ac:dyDescent="0.25">
      <c r="A1143" t="s">
        <v>1939</v>
      </c>
      <c r="B1143" t="s">
        <v>1940</v>
      </c>
      <c r="C1143" t="s">
        <v>13084</v>
      </c>
      <c r="D1143" t="s">
        <v>13085</v>
      </c>
      <c r="E1143" t="s">
        <v>13086</v>
      </c>
      <c r="F1143" t="s">
        <v>13087</v>
      </c>
      <c r="G1143" t="str">
        <f t="shared" si="118"/>
        <v>Cables</v>
      </c>
      <c r="H1143" s="17">
        <v>848.99</v>
      </c>
      <c r="I1143" s="17">
        <v>1490</v>
      </c>
      <c r="J1143" s="8">
        <v>0.43</v>
      </c>
      <c r="K1143" s="8" t="str">
        <f t="shared" si="119"/>
        <v>No</v>
      </c>
      <c r="L1143" s="9">
        <v>3.9</v>
      </c>
      <c r="M1143" s="9">
        <v>4</v>
      </c>
      <c r="N1143" s="9">
        <f t="shared" si="124"/>
        <v>4.1000000000000005</v>
      </c>
      <c r="O1143" s="4">
        <v>356</v>
      </c>
      <c r="P1143" s="4">
        <f t="shared" si="120"/>
        <v>10.465939686059993</v>
      </c>
      <c r="Q1143" s="18">
        <f t="shared" si="121"/>
        <v>302240.44</v>
      </c>
      <c r="R1143" s="18">
        <f>Table2[[#This Row],[actual_price]]-Table2[[#This Row],[discounted_price]]</f>
        <v>641.01</v>
      </c>
      <c r="S1143" s="15" t="str" cm="1">
        <f t="array" ref="S1143">_xlfn.IFS(H1143&lt;200,"&lt;₹200",H1143&lt;=500,"₹200-₹500",H1143&gt;500,"&gt;₹500")</f>
        <v>&gt;₹500</v>
      </c>
      <c r="T1143" t="s">
        <v>1941</v>
      </c>
      <c r="U1143" t="s">
        <v>1945</v>
      </c>
      <c r="V1143" t="s">
        <v>1946</v>
      </c>
    </row>
    <row r="1144" spans="1:22" x14ac:dyDescent="0.25">
      <c r="A1144" t="s">
        <v>7004</v>
      </c>
      <c r="B1144" t="s">
        <v>7005</v>
      </c>
      <c r="C1144" t="s">
        <v>13084</v>
      </c>
      <c r="D1144" t="s">
        <v>13085</v>
      </c>
      <c r="E1144" t="s">
        <v>13141</v>
      </c>
      <c r="F1144" t="s">
        <v>13143</v>
      </c>
      <c r="G1144" t="str">
        <f t="shared" si="118"/>
        <v>GraphicTablets</v>
      </c>
      <c r="H1144" s="17">
        <v>469</v>
      </c>
      <c r="I1144" s="17">
        <v>1499</v>
      </c>
      <c r="J1144" s="8">
        <v>0.69</v>
      </c>
      <c r="K1144" s="8" t="str">
        <f t="shared" si="119"/>
        <v>Yes</v>
      </c>
      <c r="L1144" s="9">
        <v>4.0999999999999996</v>
      </c>
      <c r="M1144" s="9">
        <v>4</v>
      </c>
      <c r="N1144" s="9">
        <f t="shared" si="124"/>
        <v>4.0999999999999996</v>
      </c>
      <c r="O1144" s="4">
        <v>352</v>
      </c>
      <c r="P1144" s="4">
        <f t="shared" si="120"/>
        <v>10.445876292090071</v>
      </c>
      <c r="Q1144" s="18">
        <f t="shared" si="121"/>
        <v>165088</v>
      </c>
      <c r="R1144" s="18">
        <f>Table2[[#This Row],[actual_price]]-Table2[[#This Row],[discounted_price]]</f>
        <v>1030</v>
      </c>
      <c r="S1144" s="15" t="str" cm="1">
        <f t="array" ref="S1144">_xlfn.IFS(H1144&lt;200,"&lt;₹200",H1144&lt;=500,"₹200-₹500",H1144&gt;500,"&gt;₹500")</f>
        <v>₹200-₹500</v>
      </c>
      <c r="T1144" t="s">
        <v>7006</v>
      </c>
      <c r="U1144" t="s">
        <v>7010</v>
      </c>
      <c r="V1144" t="s">
        <v>7011</v>
      </c>
    </row>
    <row r="1145" spans="1:22" x14ac:dyDescent="0.25">
      <c r="A1145" t="s">
        <v>9395</v>
      </c>
      <c r="B1145" t="s">
        <v>9396</v>
      </c>
      <c r="C1145" t="s">
        <v>13156</v>
      </c>
      <c r="D1145" t="s">
        <v>13250</v>
      </c>
      <c r="E1145" t="s">
        <v>13251</v>
      </c>
      <c r="F1145" t="s">
        <v>13280</v>
      </c>
      <c r="G1145" t="str">
        <f t="shared" si="118"/>
        <v>HalogenHeaters</v>
      </c>
      <c r="H1145" s="17">
        <v>1409</v>
      </c>
      <c r="I1145" s="17">
        <v>1639</v>
      </c>
      <c r="J1145" s="8">
        <v>0.14000000000000001</v>
      </c>
      <c r="K1145" s="8" t="str">
        <f t="shared" si="119"/>
        <v>No</v>
      </c>
      <c r="L1145" s="9">
        <v>3.7</v>
      </c>
      <c r="M1145" s="9">
        <v>4</v>
      </c>
      <c r="N1145" s="9">
        <f t="shared" si="124"/>
        <v>3.6</v>
      </c>
      <c r="O1145" s="4">
        <v>787</v>
      </c>
      <c r="P1145" s="4">
        <f t="shared" si="120"/>
        <v>10.427494382962399</v>
      </c>
      <c r="Q1145" s="18">
        <f t="shared" si="121"/>
        <v>1108883</v>
      </c>
      <c r="R1145" s="18">
        <f>Table2[[#This Row],[actual_price]]-Table2[[#This Row],[discounted_price]]</f>
        <v>230</v>
      </c>
      <c r="S1145" s="15" t="str" cm="1">
        <f t="array" ref="S1145">_xlfn.IFS(H1145&lt;200,"&lt;₹200",H1145&lt;=500,"₹200-₹500",H1145&gt;500,"&gt;₹500")</f>
        <v>&gt;₹500</v>
      </c>
      <c r="T1145" t="s">
        <v>9398</v>
      </c>
      <c r="U1145" t="s">
        <v>9402</v>
      </c>
      <c r="V1145" t="s">
        <v>9403</v>
      </c>
    </row>
    <row r="1146" spans="1:22" x14ac:dyDescent="0.25">
      <c r="A1146" t="s">
        <v>726</v>
      </c>
      <c r="B1146" t="s">
        <v>727</v>
      </c>
      <c r="C1146" t="s">
        <v>13075</v>
      </c>
      <c r="D1146" t="s">
        <v>13091</v>
      </c>
      <c r="E1146" t="s">
        <v>13093</v>
      </c>
      <c r="F1146" t="s">
        <v>13094</v>
      </c>
      <c r="G1146" t="str">
        <f t="shared" si="118"/>
        <v>SmartTelevisions</v>
      </c>
      <c r="H1146" s="17">
        <v>10901</v>
      </c>
      <c r="I1146" s="17">
        <v>30990</v>
      </c>
      <c r="J1146" s="8">
        <v>0.65</v>
      </c>
      <c r="K1146" s="8" t="str">
        <f t="shared" si="119"/>
        <v>Yes</v>
      </c>
      <c r="L1146" s="9">
        <v>4.0999999999999996</v>
      </c>
      <c r="M1146" s="9">
        <v>4</v>
      </c>
      <c r="N1146" s="9">
        <f t="shared" si="124"/>
        <v>4</v>
      </c>
      <c r="O1146" s="4">
        <v>398</v>
      </c>
      <c r="P1146" s="4">
        <f t="shared" si="120"/>
        <v>10.403891582746994</v>
      </c>
      <c r="Q1146" s="18">
        <f t="shared" si="121"/>
        <v>4338598</v>
      </c>
      <c r="R1146" s="18">
        <f>Table2[[#This Row],[actual_price]]-Table2[[#This Row],[discounted_price]]</f>
        <v>20089</v>
      </c>
      <c r="S1146" s="15" t="str" cm="1">
        <f t="array" ref="S1146">_xlfn.IFS(H1146&lt;200,"&lt;₹200",H1146&lt;=500,"₹200-₹500",H1146&gt;500,"&gt;₹500")</f>
        <v>&gt;₹500</v>
      </c>
      <c r="T1146" t="s">
        <v>728</v>
      </c>
      <c r="U1146" t="s">
        <v>732</v>
      </c>
      <c r="V1146" t="s">
        <v>733</v>
      </c>
    </row>
    <row r="1147" spans="1:22" x14ac:dyDescent="0.25">
      <c r="A1147" t="s">
        <v>10611</v>
      </c>
      <c r="B1147" t="s">
        <v>10612</v>
      </c>
      <c r="C1147" t="s">
        <v>13156</v>
      </c>
      <c r="D1147" t="s">
        <v>13247</v>
      </c>
      <c r="E1147" t="s">
        <v>13254</v>
      </c>
      <c r="F1147" t="s">
        <v>13272</v>
      </c>
      <c r="G1147" t="str">
        <f t="shared" si="118"/>
        <v>Vacuums&amp;FloorCare</v>
      </c>
      <c r="H1147" s="17">
        <v>1547</v>
      </c>
      <c r="I1147" s="17">
        <v>2890</v>
      </c>
      <c r="J1147" s="8">
        <v>0.46</v>
      </c>
      <c r="K1147" s="8" t="str">
        <f t="shared" si="119"/>
        <v>No</v>
      </c>
      <c r="L1147" s="9">
        <v>3.9</v>
      </c>
      <c r="M1147" s="9">
        <v>4</v>
      </c>
      <c r="N1147" s="9">
        <f t="shared" si="124"/>
        <v>3.9</v>
      </c>
      <c r="O1147" s="4">
        <v>463</v>
      </c>
      <c r="P1147" s="4">
        <f t="shared" si="120"/>
        <v>10.399420124164035</v>
      </c>
      <c r="Q1147" s="18">
        <f t="shared" si="121"/>
        <v>716261</v>
      </c>
      <c r="R1147" s="18">
        <f>Table2[[#This Row],[actual_price]]-Table2[[#This Row],[discounted_price]]</f>
        <v>1343</v>
      </c>
      <c r="S1147" s="15" t="str" cm="1">
        <f t="array" ref="S1147">_xlfn.IFS(H1147&lt;200,"&lt;₹200",H1147&lt;=500,"₹200-₹500",H1147&gt;500,"&gt;₹500")</f>
        <v>&gt;₹500</v>
      </c>
      <c r="T1147" t="s">
        <v>10613</v>
      </c>
      <c r="U1147" t="s">
        <v>10617</v>
      </c>
      <c r="V1147" t="s">
        <v>10618</v>
      </c>
    </row>
    <row r="1148" spans="1:22" x14ac:dyDescent="0.25">
      <c r="A1148" t="s">
        <v>4541</v>
      </c>
      <c r="B1148" t="s">
        <v>4542</v>
      </c>
      <c r="C1148" t="s">
        <v>13075</v>
      </c>
      <c r="D1148" t="s">
        <v>13111</v>
      </c>
      <c r="E1148" t="s">
        <v>13112</v>
      </c>
      <c r="F1148" t="s">
        <v>13112</v>
      </c>
      <c r="G1148" t="str">
        <f t="shared" si="118"/>
        <v>SmartWatches</v>
      </c>
      <c r="H1148" s="17">
        <v>499</v>
      </c>
      <c r="I1148" s="17">
        <v>1899</v>
      </c>
      <c r="J1148" s="8">
        <v>0.74</v>
      </c>
      <c r="K1148" s="8" t="str">
        <f t="shared" si="119"/>
        <v>Yes</v>
      </c>
      <c r="L1148" s="9">
        <v>4.0999999999999996</v>
      </c>
      <c r="M1148" s="9">
        <v>4</v>
      </c>
      <c r="N1148" s="9">
        <f t="shared" si="124"/>
        <v>3.9750000000000001</v>
      </c>
      <c r="O1148" s="4">
        <v>412</v>
      </c>
      <c r="P1148" s="4">
        <f t="shared" si="120"/>
        <v>10.398401455334195</v>
      </c>
      <c r="Q1148" s="18">
        <f t="shared" si="121"/>
        <v>205588</v>
      </c>
      <c r="R1148" s="18">
        <f>Table2[[#This Row],[actual_price]]-Table2[[#This Row],[discounted_price]]</f>
        <v>1400</v>
      </c>
      <c r="S1148" s="15" t="str" cm="1">
        <f t="array" ref="S1148">_xlfn.IFS(H1148&lt;200,"&lt;₹200",H1148&lt;=500,"₹200-₹500",H1148&gt;500,"&gt;₹500")</f>
        <v>₹200-₹500</v>
      </c>
      <c r="T1148" t="s">
        <v>4543</v>
      </c>
      <c r="U1148" t="s">
        <v>4547</v>
      </c>
      <c r="V1148" t="s">
        <v>4548</v>
      </c>
    </row>
    <row r="1149" spans="1:22" x14ac:dyDescent="0.25">
      <c r="A1149" t="s">
        <v>11566</v>
      </c>
      <c r="B1149" t="s">
        <v>11567</v>
      </c>
      <c r="C1149" t="s">
        <v>13156</v>
      </c>
      <c r="D1149" t="s">
        <v>13247</v>
      </c>
      <c r="E1149" t="s">
        <v>13248</v>
      </c>
      <c r="F1149" t="s">
        <v>13273</v>
      </c>
      <c r="G1149" t="str">
        <f t="shared" si="118"/>
        <v>EggBoilers</v>
      </c>
      <c r="H1149" s="17">
        <v>419</v>
      </c>
      <c r="I1149" s="17">
        <v>999</v>
      </c>
      <c r="J1149" s="8">
        <v>0.57999999999999996</v>
      </c>
      <c r="K1149" s="8" t="str">
        <f t="shared" si="119"/>
        <v>Yes</v>
      </c>
      <c r="L1149" s="9">
        <v>4.4000000000000004</v>
      </c>
      <c r="M1149" s="9">
        <v>4</v>
      </c>
      <c r="N1149" s="9">
        <f>AVERAGEIF(F1149:F2499,F1149,L1149:L2499)</f>
        <v>4.4000000000000004</v>
      </c>
      <c r="O1149" s="4">
        <v>227</v>
      </c>
      <c r="P1149" s="4">
        <f t="shared" si="120"/>
        <v>10.374913326801998</v>
      </c>
      <c r="Q1149" s="18">
        <f t="shared" si="121"/>
        <v>95113</v>
      </c>
      <c r="R1149" s="18">
        <f>Table2[[#This Row],[actual_price]]-Table2[[#This Row],[discounted_price]]</f>
        <v>580</v>
      </c>
      <c r="S1149" s="15" t="str" cm="1">
        <f t="array" ref="S1149">_xlfn.IFS(H1149&lt;200,"&lt;₹200",H1149&lt;=500,"₹200-₹500",H1149&gt;500,"&gt;₹500")</f>
        <v>₹200-₹500</v>
      </c>
      <c r="T1149" t="s">
        <v>11568</v>
      </c>
      <c r="U1149" t="s">
        <v>11572</v>
      </c>
      <c r="V1149" t="s">
        <v>11573</v>
      </c>
    </row>
    <row r="1150" spans="1:22" x14ac:dyDescent="0.25">
      <c r="A1150" t="s">
        <v>1051</v>
      </c>
      <c r="B1150" t="s">
        <v>1052</v>
      </c>
      <c r="C1150" t="s">
        <v>13075</v>
      </c>
      <c r="D1150" t="s">
        <v>13091</v>
      </c>
      <c r="E1150" t="s">
        <v>13092</v>
      </c>
      <c r="F1150" t="s">
        <v>13095</v>
      </c>
      <c r="G1150" t="str">
        <f t="shared" si="118"/>
        <v>RemoteControls</v>
      </c>
      <c r="H1150" s="17">
        <v>1299</v>
      </c>
      <c r="I1150" s="17">
        <v>1999</v>
      </c>
      <c r="J1150" s="8">
        <v>0.35</v>
      </c>
      <c r="K1150" s="8" t="str">
        <f t="shared" si="119"/>
        <v>No</v>
      </c>
      <c r="L1150" s="9">
        <v>3.6</v>
      </c>
      <c r="M1150" s="9">
        <v>4</v>
      </c>
      <c r="N1150" s="9">
        <f>AVERAGEIF(F1150:F2499,F1150,L1150:L2499)</f>
        <v>3.74</v>
      </c>
      <c r="O1150" s="4">
        <v>590</v>
      </c>
      <c r="P1150" s="4">
        <f t="shared" si="120"/>
        <v>10.365737178495896</v>
      </c>
      <c r="Q1150" s="18">
        <f t="shared" si="121"/>
        <v>766410</v>
      </c>
      <c r="R1150" s="18">
        <f>Table2[[#This Row],[actual_price]]-Table2[[#This Row],[discounted_price]]</f>
        <v>700</v>
      </c>
      <c r="S1150" s="15" t="str" cm="1">
        <f t="array" ref="S1150">_xlfn.IFS(H1150&lt;200,"&lt;₹200",H1150&lt;=500,"₹200-₹500",H1150&gt;500,"&gt;₹500")</f>
        <v>&gt;₹500</v>
      </c>
      <c r="T1150" t="s">
        <v>1053</v>
      </c>
      <c r="U1150" t="s">
        <v>1057</v>
      </c>
      <c r="V1150" t="s">
        <v>1058</v>
      </c>
    </row>
    <row r="1151" spans="1:22" x14ac:dyDescent="0.25">
      <c r="A1151" t="s">
        <v>6615</v>
      </c>
      <c r="B1151" t="s">
        <v>6616</v>
      </c>
      <c r="C1151" t="s">
        <v>13084</v>
      </c>
      <c r="D1151" t="s">
        <v>13085</v>
      </c>
      <c r="E1151" t="s">
        <v>13136</v>
      </c>
      <c r="F1151" t="s">
        <v>13137</v>
      </c>
      <c r="G1151" t="str">
        <f t="shared" si="118"/>
        <v>CameraPrivacyCovers</v>
      </c>
      <c r="H1151" s="17">
        <v>69</v>
      </c>
      <c r="I1151" s="17">
        <v>299</v>
      </c>
      <c r="J1151" s="8">
        <v>0.77</v>
      </c>
      <c r="K1151" s="8" t="str">
        <f t="shared" si="119"/>
        <v>Yes</v>
      </c>
      <c r="L1151" s="9">
        <v>4.3</v>
      </c>
      <c r="M1151" s="9">
        <v>4</v>
      </c>
      <c r="N1151" s="9">
        <f>AVERAGEIF(F1151:F2500,F1151,L1151:L2500)</f>
        <v>4.3</v>
      </c>
      <c r="O1151" s="4">
        <v>255</v>
      </c>
      <c r="P1151" s="4">
        <f t="shared" si="120"/>
        <v>10.355431850840953</v>
      </c>
      <c r="Q1151" s="18">
        <f t="shared" si="121"/>
        <v>17595</v>
      </c>
      <c r="R1151" s="18">
        <f>Table2[[#This Row],[actual_price]]-Table2[[#This Row],[discounted_price]]</f>
        <v>230</v>
      </c>
      <c r="S1151" s="15" t="str" cm="1">
        <f t="array" ref="S1151">_xlfn.IFS(H1151&lt;200,"&lt;₹200",H1151&lt;=500,"₹200-₹500",H1151&gt;500,"&gt;₹500")</f>
        <v>&lt;₹200</v>
      </c>
      <c r="T1151" t="s">
        <v>6617</v>
      </c>
      <c r="U1151" t="s">
        <v>6621</v>
      </c>
      <c r="V1151" t="s">
        <v>6622</v>
      </c>
    </row>
    <row r="1152" spans="1:22" x14ac:dyDescent="0.25">
      <c r="A1152" t="s">
        <v>1586</v>
      </c>
      <c r="B1152" t="s">
        <v>1587</v>
      </c>
      <c r="C1152" t="s">
        <v>13075</v>
      </c>
      <c r="D1152" t="s">
        <v>13091</v>
      </c>
      <c r="E1152" t="s">
        <v>13092</v>
      </c>
      <c r="F1152" t="s">
        <v>13095</v>
      </c>
      <c r="G1152" t="str">
        <f t="shared" si="118"/>
        <v>RemoteControls</v>
      </c>
      <c r="H1152" s="17">
        <v>799</v>
      </c>
      <c r="I1152" s="17">
        <v>1999</v>
      </c>
      <c r="J1152" s="8">
        <v>0.6</v>
      </c>
      <c r="K1152" s="8" t="str">
        <f t="shared" si="119"/>
        <v>Yes</v>
      </c>
      <c r="L1152" s="9">
        <v>3.3</v>
      </c>
      <c r="M1152" s="9">
        <v>3</v>
      </c>
      <c r="N1152" s="9">
        <f>AVERAGEIF(F1152:F2501,F1152,L1152:L2501)</f>
        <v>3.744117647058824</v>
      </c>
      <c r="O1152" s="4">
        <v>576</v>
      </c>
      <c r="P1152" s="4">
        <f t="shared" si="120"/>
        <v>10.338167088668373</v>
      </c>
      <c r="Q1152" s="18">
        <f t="shared" si="121"/>
        <v>460224</v>
      </c>
      <c r="R1152" s="18">
        <f>Table2[[#This Row],[actual_price]]-Table2[[#This Row],[discounted_price]]</f>
        <v>1200</v>
      </c>
      <c r="S1152" s="15" t="str" cm="1">
        <f t="array" ref="S1152">_xlfn.IFS(H1152&lt;200,"&lt;₹200",H1152&lt;=500,"₹200-₹500",H1152&gt;500,"&gt;₹500")</f>
        <v>&gt;₹500</v>
      </c>
      <c r="T1152" t="s">
        <v>1588</v>
      </c>
      <c r="U1152" t="s">
        <v>1592</v>
      </c>
      <c r="V1152" t="s">
        <v>1593</v>
      </c>
    </row>
    <row r="1153" spans="1:22" x14ac:dyDescent="0.25">
      <c r="A1153" t="s">
        <v>9693</v>
      </c>
      <c r="B1153" t="s">
        <v>9694</v>
      </c>
      <c r="C1153" t="s">
        <v>13156</v>
      </c>
      <c r="D1153" t="s">
        <v>13247</v>
      </c>
      <c r="E1153" t="s">
        <v>13248</v>
      </c>
      <c r="F1153" t="s">
        <v>13290</v>
      </c>
      <c r="G1153" t="str">
        <f t="shared" si="118"/>
        <v>Rice&amp;PastaCookers</v>
      </c>
      <c r="H1153" s="17">
        <v>1599</v>
      </c>
      <c r="I1153" s="17">
        <v>2900</v>
      </c>
      <c r="J1153" s="8">
        <v>0.45</v>
      </c>
      <c r="K1153" s="8" t="str">
        <f t="shared" si="119"/>
        <v>No</v>
      </c>
      <c r="L1153" s="9">
        <v>3.7</v>
      </c>
      <c r="M1153" s="9">
        <v>4</v>
      </c>
      <c r="N1153" s="9">
        <f>AVERAGEIF(F1153:F2502,F1153,L1153:L2502)</f>
        <v>3.9</v>
      </c>
      <c r="O1153" s="4">
        <v>441</v>
      </c>
      <c r="P1153" s="4">
        <f t="shared" si="120"/>
        <v>10.317146850461459</v>
      </c>
      <c r="Q1153" s="18">
        <f t="shared" si="121"/>
        <v>705159</v>
      </c>
      <c r="R1153" s="18">
        <f>Table2[[#This Row],[actual_price]]-Table2[[#This Row],[discounted_price]]</f>
        <v>1301</v>
      </c>
      <c r="S1153" s="15" t="str" cm="1">
        <f t="array" ref="S1153">_xlfn.IFS(H1153&lt;200,"&lt;₹200",H1153&lt;=500,"₹200-₹500",H1153&gt;500,"&gt;₹500")</f>
        <v>&gt;₹500</v>
      </c>
      <c r="T1153" t="s">
        <v>9696</v>
      </c>
      <c r="U1153" t="s">
        <v>9700</v>
      </c>
      <c r="V1153" t="s">
        <v>9701</v>
      </c>
    </row>
    <row r="1154" spans="1:22" x14ac:dyDescent="0.25">
      <c r="A1154" t="s">
        <v>12422</v>
      </c>
      <c r="B1154" t="s">
        <v>12423</v>
      </c>
      <c r="C1154" t="s">
        <v>13156</v>
      </c>
      <c r="D1154" t="s">
        <v>13247</v>
      </c>
      <c r="E1154" t="s">
        <v>13254</v>
      </c>
      <c r="F1154" t="s">
        <v>13279</v>
      </c>
      <c r="G1154" t="str">
        <f t="shared" ref="G1154:G1217" si="125">IF(F1154=" ","Unknown", F1154)</f>
        <v>PressureWashers,Steam&amp;WindowCleaners</v>
      </c>
      <c r="H1154" s="17">
        <v>4899</v>
      </c>
      <c r="I1154" s="17">
        <v>8999</v>
      </c>
      <c r="J1154" s="8">
        <v>0.46</v>
      </c>
      <c r="K1154" s="8" t="str">
        <f t="shared" ref="K1154:K1217" si="126">IF(J1154&gt;=50%,"Yes","No")</f>
        <v>No</v>
      </c>
      <c r="L1154" s="9">
        <v>4.0999999999999996</v>
      </c>
      <c r="M1154" s="9">
        <v>4</v>
      </c>
      <c r="N1154" s="9">
        <f>AVERAGEIF(F1154:F2504,F1154,L1154:L2504)</f>
        <v>4.1500000000000004</v>
      </c>
      <c r="O1154" s="4">
        <v>297</v>
      </c>
      <c r="P1154" s="4">
        <f t="shared" ref="P1154:P1217" si="127">N1154*LOG10(O1154+1)</f>
        <v>10.267997495916461</v>
      </c>
      <c r="Q1154" s="18">
        <f t="shared" ref="Q1154:Q1217" si="128">H1154*O1154</f>
        <v>1455003</v>
      </c>
      <c r="R1154" s="18">
        <f>Table2[[#This Row],[actual_price]]-Table2[[#This Row],[discounted_price]]</f>
        <v>4100</v>
      </c>
      <c r="S1154" s="15" t="str" cm="1">
        <f t="array" ref="S1154">_xlfn.IFS(H1154&lt;200,"&lt;₹200",H1154&lt;=500,"₹200-₹500",H1154&gt;500,"&gt;₹500")</f>
        <v>&gt;₹500</v>
      </c>
      <c r="T1154" t="s">
        <v>12424</v>
      </c>
      <c r="U1154" t="s">
        <v>12428</v>
      </c>
      <c r="V1154" t="s">
        <v>12429</v>
      </c>
    </row>
    <row r="1155" spans="1:22" x14ac:dyDescent="0.25">
      <c r="A1155" t="s">
        <v>2811</v>
      </c>
      <c r="B1155" t="s">
        <v>2812</v>
      </c>
      <c r="C1155" t="s">
        <v>13075</v>
      </c>
      <c r="D1155" t="s">
        <v>13091</v>
      </c>
      <c r="E1155" t="s">
        <v>13092</v>
      </c>
      <c r="F1155" t="s">
        <v>13095</v>
      </c>
      <c r="G1155" t="str">
        <f t="shared" si="125"/>
        <v>RemoteControls</v>
      </c>
      <c r="H1155" s="17">
        <v>199</v>
      </c>
      <c r="I1155" s="17">
        <v>499</v>
      </c>
      <c r="J1155" s="8">
        <v>0.6</v>
      </c>
      <c r="K1155" s="8" t="str">
        <f t="shared" si="126"/>
        <v>Yes</v>
      </c>
      <c r="L1155" s="9">
        <v>3.8</v>
      </c>
      <c r="M1155" s="9">
        <v>4</v>
      </c>
      <c r="N1155" s="9">
        <f>AVERAGEIF(F1155:F2504,F1155,L1155:L2504)</f>
        <v>3.7575757575757578</v>
      </c>
      <c r="O1155" s="4">
        <v>538</v>
      </c>
      <c r="P1155" s="4">
        <f t="shared" si="127"/>
        <v>10.264151723731988</v>
      </c>
      <c r="Q1155" s="18">
        <f t="shared" si="128"/>
        <v>107062</v>
      </c>
      <c r="R1155" s="18">
        <f>Table2[[#This Row],[actual_price]]-Table2[[#This Row],[discounted_price]]</f>
        <v>300</v>
      </c>
      <c r="S1155" s="15" t="str" cm="1">
        <f t="array" ref="S1155">_xlfn.IFS(H1155&lt;200,"&lt;₹200",H1155&lt;=500,"₹200-₹500",H1155&gt;500,"&gt;₹500")</f>
        <v>&lt;₹200</v>
      </c>
      <c r="T1155" t="s">
        <v>2813</v>
      </c>
      <c r="U1155" t="s">
        <v>2817</v>
      </c>
      <c r="V1155" t="s">
        <v>2818</v>
      </c>
    </row>
    <row r="1156" spans="1:22" x14ac:dyDescent="0.25">
      <c r="A1156" t="s">
        <v>7863</v>
      </c>
      <c r="B1156" t="s">
        <v>7864</v>
      </c>
      <c r="C1156" t="s">
        <v>13084</v>
      </c>
      <c r="D1156" t="s">
        <v>13085</v>
      </c>
      <c r="E1156" t="s">
        <v>13141</v>
      </c>
      <c r="F1156" t="s">
        <v>13159</v>
      </c>
      <c r="G1156" t="str">
        <f t="shared" si="125"/>
        <v>Keyboard&amp;MouseSets</v>
      </c>
      <c r="H1156" s="17">
        <v>1409</v>
      </c>
      <c r="I1156" s="17">
        <v>2199</v>
      </c>
      <c r="J1156" s="8">
        <v>0.36</v>
      </c>
      <c r="K1156" s="8" t="str">
        <f t="shared" si="126"/>
        <v>No</v>
      </c>
      <c r="L1156" s="9">
        <v>3.9</v>
      </c>
      <c r="M1156" s="9">
        <v>4</v>
      </c>
      <c r="N1156" s="9">
        <f>AVERAGEIF(F1156:F2505,F1156,L1156:L2505)</f>
        <v>3.9</v>
      </c>
      <c r="O1156" s="4">
        <v>427</v>
      </c>
      <c r="P1156" s="4">
        <f t="shared" si="127"/>
        <v>10.262630699151371</v>
      </c>
      <c r="Q1156" s="18">
        <f t="shared" si="128"/>
        <v>601643</v>
      </c>
      <c r="R1156" s="18">
        <f>Table2[[#This Row],[actual_price]]-Table2[[#This Row],[discounted_price]]</f>
        <v>790</v>
      </c>
      <c r="S1156" s="15" t="str" cm="1">
        <f t="array" ref="S1156">_xlfn.IFS(H1156&lt;200,"&lt;₹200",H1156&lt;=500,"₹200-₹500",H1156&gt;500,"&gt;₹500")</f>
        <v>&gt;₹500</v>
      </c>
      <c r="T1156" t="s">
        <v>7865</v>
      </c>
      <c r="U1156" t="s">
        <v>7869</v>
      </c>
      <c r="V1156" t="s">
        <v>7870</v>
      </c>
    </row>
    <row r="1157" spans="1:22" x14ac:dyDescent="0.25">
      <c r="A1157" t="s">
        <v>516</v>
      </c>
      <c r="B1157" t="s">
        <v>517</v>
      </c>
      <c r="C1157" t="s">
        <v>13084</v>
      </c>
      <c r="D1157" t="s">
        <v>13085</v>
      </c>
      <c r="E1157" t="s">
        <v>13086</v>
      </c>
      <c r="F1157" t="s">
        <v>13087</v>
      </c>
      <c r="G1157" t="str">
        <f t="shared" si="125"/>
        <v>Cables</v>
      </c>
      <c r="H1157" s="17">
        <v>199</v>
      </c>
      <c r="I1157" s="17">
        <v>349</v>
      </c>
      <c r="J1157" s="8">
        <v>0.43</v>
      </c>
      <c r="K1157" s="8" t="str">
        <f t="shared" si="126"/>
        <v>No</v>
      </c>
      <c r="L1157" s="9">
        <v>4.0999999999999996</v>
      </c>
      <c r="M1157" s="9">
        <v>4</v>
      </c>
      <c r="N1157" s="9">
        <f>AVERAGEIF(F1157:F2506,F1157,L1157:L2506)</f>
        <v>4.1076923076923082</v>
      </c>
      <c r="O1157" s="4">
        <v>314</v>
      </c>
      <c r="P1157" s="4">
        <f t="shared" si="127"/>
        <v>10.262291044028052</v>
      </c>
      <c r="Q1157" s="18">
        <f t="shared" si="128"/>
        <v>62486</v>
      </c>
      <c r="R1157" s="18">
        <f>Table2[[#This Row],[actual_price]]-Table2[[#This Row],[discounted_price]]</f>
        <v>150</v>
      </c>
      <c r="S1157" s="15" t="str" cm="1">
        <f t="array" ref="S1157">_xlfn.IFS(H1157&lt;200,"&lt;₹200",H1157&lt;=500,"₹200-₹500",H1157&gt;500,"&gt;₹500")</f>
        <v>&lt;₹200</v>
      </c>
      <c r="T1157" t="s">
        <v>518</v>
      </c>
      <c r="U1157" t="s">
        <v>522</v>
      </c>
      <c r="V1157" t="s">
        <v>523</v>
      </c>
    </row>
    <row r="1158" spans="1:22" x14ac:dyDescent="0.25">
      <c r="A1158" t="s">
        <v>11706</v>
      </c>
      <c r="B1158" t="s">
        <v>11707</v>
      </c>
      <c r="C1158" t="s">
        <v>13156</v>
      </c>
      <c r="D1158" t="s">
        <v>13247</v>
      </c>
      <c r="E1158" t="s">
        <v>13254</v>
      </c>
      <c r="F1158" t="s">
        <v>13255</v>
      </c>
      <c r="G1158" t="str">
        <f t="shared" si="125"/>
        <v>Irons,Steamers&amp;Accessories</v>
      </c>
      <c r="H1158" s="17">
        <v>999</v>
      </c>
      <c r="I1158" s="17">
        <v>1500</v>
      </c>
      <c r="J1158" s="8">
        <v>0.33</v>
      </c>
      <c r="K1158" s="8" t="str">
        <f t="shared" si="126"/>
        <v>No</v>
      </c>
      <c r="L1158" s="9">
        <v>4.2</v>
      </c>
      <c r="M1158" s="9">
        <v>4</v>
      </c>
      <c r="N1158" s="9">
        <f>AVERAGEIF(F1158:F2508,F1158,L1158:L2508)</f>
        <v>3.9538461538461545</v>
      </c>
      <c r="O1158" s="4">
        <v>386</v>
      </c>
      <c r="P1158" s="4">
        <f t="shared" si="127"/>
        <v>10.231411046305544</v>
      </c>
      <c r="Q1158" s="18">
        <f t="shared" si="128"/>
        <v>385614</v>
      </c>
      <c r="R1158" s="18">
        <f>Table2[[#This Row],[actual_price]]-Table2[[#This Row],[discounted_price]]</f>
        <v>501</v>
      </c>
      <c r="S1158" s="15" t="str" cm="1">
        <f t="array" ref="S1158">_xlfn.IFS(H1158&lt;200,"&lt;₹200",H1158&lt;=500,"₹200-₹500",H1158&gt;500,"&gt;₹500")</f>
        <v>&gt;₹500</v>
      </c>
      <c r="T1158" t="s">
        <v>11708</v>
      </c>
      <c r="U1158" t="s">
        <v>11712</v>
      </c>
      <c r="V1158" t="s">
        <v>11713</v>
      </c>
    </row>
    <row r="1159" spans="1:22" x14ac:dyDescent="0.25">
      <c r="A1159" t="s">
        <v>11195</v>
      </c>
      <c r="B1159" t="s">
        <v>11196</v>
      </c>
      <c r="C1159" t="s">
        <v>13156</v>
      </c>
      <c r="D1159" t="s">
        <v>13250</v>
      </c>
      <c r="E1159" t="s">
        <v>13263</v>
      </c>
      <c r="F1159" t="s">
        <v>13266</v>
      </c>
      <c r="G1159" t="str">
        <f t="shared" si="125"/>
        <v>ImmersionRods</v>
      </c>
      <c r="H1159" s="17">
        <v>1499</v>
      </c>
      <c r="I1159" s="17">
        <v>3500</v>
      </c>
      <c r="J1159" s="8">
        <v>0.56999999999999995</v>
      </c>
      <c r="K1159" s="8" t="str">
        <f t="shared" si="126"/>
        <v>Yes</v>
      </c>
      <c r="L1159" s="9">
        <v>4.0999999999999996</v>
      </c>
      <c r="M1159" s="9">
        <v>4</v>
      </c>
      <c r="N1159" s="9">
        <f>AVERAGEIF(F1159:F2509,F1159,L1159:L2509)</f>
        <v>4.0999999999999996</v>
      </c>
      <c r="O1159" s="4">
        <v>303</v>
      </c>
      <c r="P1159" s="4">
        <f t="shared" si="127"/>
        <v>10.17978169279589</v>
      </c>
      <c r="Q1159" s="18">
        <f t="shared" si="128"/>
        <v>454197</v>
      </c>
      <c r="R1159" s="18">
        <f>Table2[[#This Row],[actual_price]]-Table2[[#This Row],[discounted_price]]</f>
        <v>2001</v>
      </c>
      <c r="S1159" s="15" t="str" cm="1">
        <f t="array" ref="S1159">_xlfn.IFS(H1159&lt;200,"&lt;₹200",H1159&lt;=500,"₹200-₹500",H1159&gt;500,"&gt;₹500")</f>
        <v>&gt;₹500</v>
      </c>
      <c r="T1159" t="s">
        <v>11197</v>
      </c>
      <c r="U1159" t="s">
        <v>11201</v>
      </c>
      <c r="V1159" t="s">
        <v>11202</v>
      </c>
    </row>
    <row r="1160" spans="1:22" x14ac:dyDescent="0.25">
      <c r="A1160" t="s">
        <v>9833</v>
      </c>
      <c r="B1160" t="s">
        <v>9834</v>
      </c>
      <c r="C1160" t="s">
        <v>13156</v>
      </c>
      <c r="D1160" t="s">
        <v>13250</v>
      </c>
      <c r="E1160" t="s">
        <v>13263</v>
      </c>
      <c r="F1160" t="s">
        <v>13264</v>
      </c>
      <c r="G1160" t="str">
        <f t="shared" si="125"/>
        <v>InstantWaterHeaters</v>
      </c>
      <c r="H1160" s="17">
        <v>2399</v>
      </c>
      <c r="I1160" s="17">
        <v>4590</v>
      </c>
      <c r="J1160" s="8">
        <v>0.48</v>
      </c>
      <c r="K1160" s="8" t="str">
        <f t="shared" si="126"/>
        <v>No</v>
      </c>
      <c r="L1160" s="9">
        <v>4.0999999999999996</v>
      </c>
      <c r="M1160" s="9">
        <v>4</v>
      </c>
      <c r="N1160" s="9">
        <f>AVERAGEIF(F1160:F2509,F1160,L1160:L2509)</f>
        <v>3.84</v>
      </c>
      <c r="O1160" s="4">
        <v>444</v>
      </c>
      <c r="P1160" s="4">
        <f t="shared" si="127"/>
        <v>10.169702442166777</v>
      </c>
      <c r="Q1160" s="18">
        <f t="shared" si="128"/>
        <v>1065156</v>
      </c>
      <c r="R1160" s="18">
        <f>Table2[[#This Row],[actual_price]]-Table2[[#This Row],[discounted_price]]</f>
        <v>2191</v>
      </c>
      <c r="S1160" s="15" t="str" cm="1">
        <f t="array" ref="S1160">_xlfn.IFS(H1160&lt;200,"&lt;₹200",H1160&lt;=500,"₹200-₹500",H1160&gt;500,"&gt;₹500")</f>
        <v>&gt;₹500</v>
      </c>
      <c r="T1160" t="s">
        <v>9835</v>
      </c>
      <c r="U1160" t="s">
        <v>9839</v>
      </c>
      <c r="V1160" t="s">
        <v>9840</v>
      </c>
    </row>
    <row r="1161" spans="1:22" x14ac:dyDescent="0.25">
      <c r="A1161" t="s">
        <v>1031</v>
      </c>
      <c r="B1161" t="s">
        <v>1032</v>
      </c>
      <c r="C1161" t="s">
        <v>13075</v>
      </c>
      <c r="D1161" t="s">
        <v>13091</v>
      </c>
      <c r="E1161" t="s">
        <v>13092</v>
      </c>
      <c r="F1161" t="s">
        <v>13095</v>
      </c>
      <c r="G1161" t="str">
        <f t="shared" si="125"/>
        <v>RemoteControls</v>
      </c>
      <c r="H1161" s="17">
        <v>399</v>
      </c>
      <c r="I1161" s="17">
        <v>1999</v>
      </c>
      <c r="J1161" s="8">
        <v>0.8</v>
      </c>
      <c r="K1161" s="8" t="str">
        <f t="shared" si="126"/>
        <v>Yes</v>
      </c>
      <c r="L1161" s="9">
        <v>4.5</v>
      </c>
      <c r="M1161" s="9">
        <v>5</v>
      </c>
      <c r="N1161" s="9">
        <f>AVERAGEIF(F1161:F2510,F1161,L1161:L2510)</f>
        <v>3.7562500000000001</v>
      </c>
      <c r="O1161" s="4">
        <v>505</v>
      </c>
      <c r="P1161" s="4">
        <f t="shared" si="127"/>
        <v>10.157465378879497</v>
      </c>
      <c r="Q1161" s="18">
        <f t="shared" si="128"/>
        <v>201495</v>
      </c>
      <c r="R1161" s="18">
        <f>Table2[[#This Row],[actual_price]]-Table2[[#This Row],[discounted_price]]</f>
        <v>1600</v>
      </c>
      <c r="S1161" s="15" t="str" cm="1">
        <f t="array" ref="S1161">_xlfn.IFS(H1161&lt;200,"&lt;₹200",H1161&lt;=500,"₹200-₹500",H1161&gt;500,"&gt;₹500")</f>
        <v>₹200-₹500</v>
      </c>
      <c r="T1161" t="s">
        <v>1033</v>
      </c>
      <c r="U1161" t="s">
        <v>1037</v>
      </c>
      <c r="V1161" t="s">
        <v>1038</v>
      </c>
    </row>
    <row r="1162" spans="1:22" x14ac:dyDescent="0.25">
      <c r="A1162" t="s">
        <v>2191</v>
      </c>
      <c r="B1162" t="s">
        <v>2192</v>
      </c>
      <c r="C1162" t="s">
        <v>13084</v>
      </c>
      <c r="D1162" t="s">
        <v>13085</v>
      </c>
      <c r="E1162" t="s">
        <v>13086</v>
      </c>
      <c r="F1162" t="s">
        <v>13087</v>
      </c>
      <c r="G1162" t="str">
        <f t="shared" si="125"/>
        <v>Cables</v>
      </c>
      <c r="H1162" s="17">
        <v>129</v>
      </c>
      <c r="I1162" s="17">
        <v>1000</v>
      </c>
      <c r="J1162" s="8">
        <v>0.87</v>
      </c>
      <c r="K1162" s="8" t="str">
        <f t="shared" si="126"/>
        <v>Yes</v>
      </c>
      <c r="L1162" s="9">
        <v>3.9</v>
      </c>
      <c r="M1162" s="9">
        <v>4</v>
      </c>
      <c r="N1162" s="9">
        <f>AVERAGEIF(F1162:F2511,F1162,L1162:L2511)</f>
        <v>4.1080000000000005</v>
      </c>
      <c r="O1162" s="4">
        <v>295</v>
      </c>
      <c r="P1162" s="4">
        <f t="shared" si="127"/>
        <v>10.152066349030122</v>
      </c>
      <c r="Q1162" s="18">
        <f t="shared" si="128"/>
        <v>38055</v>
      </c>
      <c r="R1162" s="18">
        <f>Table2[[#This Row],[actual_price]]-Table2[[#This Row],[discounted_price]]</f>
        <v>871</v>
      </c>
      <c r="S1162" s="15" t="str" cm="1">
        <f t="array" ref="S1162">_xlfn.IFS(H1162&lt;200,"&lt;₹200",H1162&lt;=500,"₹200-₹500",H1162&gt;500,"&gt;₹500")</f>
        <v>&lt;₹200</v>
      </c>
      <c r="T1162" t="s">
        <v>2193</v>
      </c>
      <c r="U1162" t="s">
        <v>2197</v>
      </c>
      <c r="V1162" t="s">
        <v>2198</v>
      </c>
    </row>
    <row r="1163" spans="1:22" x14ac:dyDescent="0.25">
      <c r="A1163" t="s">
        <v>11526</v>
      </c>
      <c r="B1163" t="s">
        <v>11527</v>
      </c>
      <c r="C1163" t="s">
        <v>13156</v>
      </c>
      <c r="D1163" t="s">
        <v>13247</v>
      </c>
      <c r="E1163" t="s">
        <v>13248</v>
      </c>
      <c r="F1163" t="s">
        <v>13274</v>
      </c>
      <c r="G1163" t="str">
        <f t="shared" si="125"/>
        <v>SandwichMakers</v>
      </c>
      <c r="H1163" s="17">
        <v>299</v>
      </c>
      <c r="I1163" s="17">
        <v>595</v>
      </c>
      <c r="J1163" s="8">
        <v>0.5</v>
      </c>
      <c r="K1163" s="8" t="str">
        <f t="shared" si="126"/>
        <v>Yes</v>
      </c>
      <c r="L1163" s="9">
        <v>4</v>
      </c>
      <c r="M1163" s="9">
        <v>4</v>
      </c>
      <c r="N1163" s="9">
        <f>AVERAGEIF(F1163:F2513,F1163,L1163:L2513)</f>
        <v>4.05</v>
      </c>
      <c r="O1163" s="4">
        <v>314</v>
      </c>
      <c r="P1163" s="4">
        <f t="shared" si="127"/>
        <v>10.118157742847881</v>
      </c>
      <c r="Q1163" s="18">
        <f t="shared" si="128"/>
        <v>93886</v>
      </c>
      <c r="R1163" s="18">
        <f>Table2[[#This Row],[actual_price]]-Table2[[#This Row],[discounted_price]]</f>
        <v>296</v>
      </c>
      <c r="S1163" s="15" t="str" cm="1">
        <f t="array" ref="S1163">_xlfn.IFS(H1163&lt;200,"&lt;₹200",H1163&lt;=500,"₹200-₹500",H1163&gt;500,"&gt;₹500")</f>
        <v>₹200-₹500</v>
      </c>
      <c r="T1163" t="s">
        <v>11528</v>
      </c>
      <c r="U1163" t="s">
        <v>11532</v>
      </c>
      <c r="V1163" t="s">
        <v>11533</v>
      </c>
    </row>
    <row r="1164" spans="1:22" x14ac:dyDescent="0.25">
      <c r="A1164" t="s">
        <v>2382</v>
      </c>
      <c r="B1164" t="s">
        <v>2383</v>
      </c>
      <c r="C1164" t="s">
        <v>13075</v>
      </c>
      <c r="D1164" t="s">
        <v>13091</v>
      </c>
      <c r="E1164" t="s">
        <v>13092</v>
      </c>
      <c r="F1164" t="s">
        <v>13095</v>
      </c>
      <c r="G1164" t="str">
        <f t="shared" si="125"/>
        <v>RemoteControls</v>
      </c>
      <c r="H1164" s="17">
        <v>349</v>
      </c>
      <c r="I1164" s="17">
        <v>999</v>
      </c>
      <c r="J1164" s="8">
        <v>0.65</v>
      </c>
      <c r="K1164" s="8" t="str">
        <f t="shared" si="126"/>
        <v>Yes</v>
      </c>
      <c r="L1164" s="9">
        <v>4.2</v>
      </c>
      <c r="M1164" s="9">
        <v>4</v>
      </c>
      <c r="N1164" s="9">
        <f>AVERAGEIF(F1164:F2513,F1164,L1164:L2513)</f>
        <v>3.7322580645161292</v>
      </c>
      <c r="O1164" s="4">
        <v>513</v>
      </c>
      <c r="P1164" s="4">
        <f t="shared" si="127"/>
        <v>10.118013963475917</v>
      </c>
      <c r="Q1164" s="18">
        <f t="shared" si="128"/>
        <v>179037</v>
      </c>
      <c r="R1164" s="18">
        <f>Table2[[#This Row],[actual_price]]-Table2[[#This Row],[discounted_price]]</f>
        <v>650</v>
      </c>
      <c r="S1164" s="15" t="str" cm="1">
        <f t="array" ref="S1164">_xlfn.IFS(H1164&lt;200,"&lt;₹200",H1164&lt;=500,"₹200-₹500",H1164&gt;500,"&gt;₹500")</f>
        <v>₹200-₹500</v>
      </c>
      <c r="T1164" t="s">
        <v>2384</v>
      </c>
      <c r="U1164" t="s">
        <v>2388</v>
      </c>
      <c r="V1164" t="s">
        <v>2389</v>
      </c>
    </row>
    <row r="1165" spans="1:22" x14ac:dyDescent="0.25">
      <c r="A1165" t="s">
        <v>1661</v>
      </c>
      <c r="B1165" t="s">
        <v>1662</v>
      </c>
      <c r="C1165" t="s">
        <v>13075</v>
      </c>
      <c r="D1165" t="s">
        <v>13091</v>
      </c>
      <c r="E1165" t="s">
        <v>13093</v>
      </c>
      <c r="F1165" t="s">
        <v>13094</v>
      </c>
      <c r="G1165" t="str">
        <f t="shared" si="125"/>
        <v>SmartTelevisions</v>
      </c>
      <c r="H1165" s="17">
        <v>8990</v>
      </c>
      <c r="I1165" s="17">
        <v>18990</v>
      </c>
      <c r="J1165" s="8">
        <v>0.53</v>
      </c>
      <c r="K1165" s="8" t="str">
        <f t="shared" si="126"/>
        <v>Yes</v>
      </c>
      <c r="L1165" s="9">
        <v>3.9</v>
      </c>
      <c r="M1165" s="9">
        <v>4</v>
      </c>
      <c r="N1165" s="9">
        <f>AVERAGEIF(F1165:F2514,F1165,L1165:L2514)</f>
        <v>3.9749999999999996</v>
      </c>
      <c r="O1165" s="4">
        <v>350</v>
      </c>
      <c r="P1165" s="4">
        <f t="shared" si="127"/>
        <v>10.117595787951648</v>
      </c>
      <c r="Q1165" s="18">
        <f t="shared" si="128"/>
        <v>3146500</v>
      </c>
      <c r="R1165" s="18">
        <f>Table2[[#This Row],[actual_price]]-Table2[[#This Row],[discounted_price]]</f>
        <v>10000</v>
      </c>
      <c r="S1165" s="15" t="str" cm="1">
        <f t="array" ref="S1165">_xlfn.IFS(H1165&lt;200,"&lt;₹200",H1165&lt;=500,"₹200-₹500",H1165&gt;500,"&gt;₹500")</f>
        <v>&gt;₹500</v>
      </c>
      <c r="T1165" t="s">
        <v>1663</v>
      </c>
      <c r="U1165" t="s">
        <v>1667</v>
      </c>
      <c r="V1165" t="s">
        <v>1668</v>
      </c>
    </row>
    <row r="1166" spans="1:22" x14ac:dyDescent="0.25">
      <c r="A1166" t="s">
        <v>12211</v>
      </c>
      <c r="B1166" t="s">
        <v>12212</v>
      </c>
      <c r="C1166" t="s">
        <v>13156</v>
      </c>
      <c r="D1166" t="s">
        <v>13247</v>
      </c>
      <c r="E1166" t="s">
        <v>13248</v>
      </c>
      <c r="F1166" t="s">
        <v>13290</v>
      </c>
      <c r="G1166" t="str">
        <f t="shared" si="125"/>
        <v>Rice&amp;PastaCookers</v>
      </c>
      <c r="H1166" s="17">
        <v>3685</v>
      </c>
      <c r="I1166" s="17">
        <v>5495</v>
      </c>
      <c r="J1166" s="8">
        <v>0.33</v>
      </c>
      <c r="K1166" s="8" t="str">
        <f t="shared" si="126"/>
        <v>No</v>
      </c>
      <c r="L1166" s="9">
        <v>4.0999999999999996</v>
      </c>
      <c r="M1166" s="9">
        <v>4</v>
      </c>
      <c r="N1166" s="9">
        <f>AVERAGEIF(F1166:F2516,F1166,L1166:L2516)</f>
        <v>4.0999999999999996</v>
      </c>
      <c r="O1166" s="4">
        <v>290</v>
      </c>
      <c r="P1166" s="4">
        <f t="shared" si="127"/>
        <v>10.10196125484222</v>
      </c>
      <c r="Q1166" s="18">
        <f t="shared" si="128"/>
        <v>1068650</v>
      </c>
      <c r="R1166" s="18">
        <f>Table2[[#This Row],[actual_price]]-Table2[[#This Row],[discounted_price]]</f>
        <v>1810</v>
      </c>
      <c r="S1166" s="15" t="str" cm="1">
        <f t="array" ref="S1166">_xlfn.IFS(H1166&lt;200,"&lt;₹200",H1166&lt;=500,"₹200-₹500",H1166&gt;500,"&gt;₹500")</f>
        <v>&gt;₹500</v>
      </c>
      <c r="T1166" t="s">
        <v>12213</v>
      </c>
      <c r="U1166" t="s">
        <v>12217</v>
      </c>
      <c r="V1166" t="s">
        <v>12218</v>
      </c>
    </row>
    <row r="1167" spans="1:22" x14ac:dyDescent="0.25">
      <c r="A1167" t="s">
        <v>9600</v>
      </c>
      <c r="B1167" t="s">
        <v>9601</v>
      </c>
      <c r="C1167" t="s">
        <v>13156</v>
      </c>
      <c r="D1167" t="s">
        <v>13247</v>
      </c>
      <c r="E1167" t="s">
        <v>13248</v>
      </c>
      <c r="F1167" t="s">
        <v>13249</v>
      </c>
      <c r="G1167" t="str">
        <f t="shared" si="125"/>
        <v>Kettles&amp;HotWaterDispensers</v>
      </c>
      <c r="H1167" s="17">
        <v>1299</v>
      </c>
      <c r="I1167" s="17">
        <v>1999</v>
      </c>
      <c r="J1167" s="8">
        <v>0.35</v>
      </c>
      <c r="K1167" s="8" t="str">
        <f t="shared" si="126"/>
        <v>No</v>
      </c>
      <c r="L1167" s="9">
        <v>3.8</v>
      </c>
      <c r="M1167" s="9">
        <v>4</v>
      </c>
      <c r="N1167" s="9">
        <f t="shared" ref="N1167:N1179" si="129">AVERAGEIF(F1167:F2516,F1167,L1167:L2516)</f>
        <v>3.9749999999999996</v>
      </c>
      <c r="O1167" s="4">
        <v>311</v>
      </c>
      <c r="P1167" s="4">
        <f t="shared" si="127"/>
        <v>9.9142645112233101</v>
      </c>
      <c r="Q1167" s="18">
        <f t="shared" si="128"/>
        <v>403989</v>
      </c>
      <c r="R1167" s="18">
        <f>Table2[[#This Row],[actual_price]]-Table2[[#This Row],[discounted_price]]</f>
        <v>700</v>
      </c>
      <c r="S1167" s="15" t="str" cm="1">
        <f t="array" ref="S1167">_xlfn.IFS(H1167&lt;200,"&lt;₹200",H1167&lt;=500,"₹200-₹500",H1167&gt;500,"&gt;₹500")</f>
        <v>&gt;₹500</v>
      </c>
      <c r="T1167" t="s">
        <v>9602</v>
      </c>
      <c r="U1167" t="s">
        <v>9606</v>
      </c>
      <c r="V1167" t="s">
        <v>9607</v>
      </c>
    </row>
    <row r="1168" spans="1:22" x14ac:dyDescent="0.25">
      <c r="A1168" t="s">
        <v>10910</v>
      </c>
      <c r="B1168" t="s">
        <v>10911</v>
      </c>
      <c r="C1168" t="s">
        <v>13156</v>
      </c>
      <c r="D1168" t="s">
        <v>13247</v>
      </c>
      <c r="E1168" t="s">
        <v>13248</v>
      </c>
      <c r="F1168" t="s">
        <v>13274</v>
      </c>
      <c r="G1168" t="str">
        <f t="shared" si="125"/>
        <v>SandwichMakers</v>
      </c>
      <c r="H1168" s="17">
        <v>2079</v>
      </c>
      <c r="I1168" s="17">
        <v>3099</v>
      </c>
      <c r="J1168" s="8">
        <v>0.33</v>
      </c>
      <c r="K1168" s="8" t="str">
        <f t="shared" si="126"/>
        <v>No</v>
      </c>
      <c r="L1168" s="9">
        <v>4.0999999999999996</v>
      </c>
      <c r="M1168" s="9">
        <v>4</v>
      </c>
      <c r="N1168" s="9">
        <f t="shared" si="129"/>
        <v>4.0999999999999996</v>
      </c>
      <c r="O1168" s="4">
        <v>282</v>
      </c>
      <c r="P1168" s="4">
        <f t="shared" si="127"/>
        <v>10.052324385649589</v>
      </c>
      <c r="Q1168" s="18">
        <f t="shared" si="128"/>
        <v>586278</v>
      </c>
      <c r="R1168" s="18">
        <f>Table2[[#This Row],[actual_price]]-Table2[[#This Row],[discounted_price]]</f>
        <v>1020</v>
      </c>
      <c r="S1168" s="15" t="str" cm="1">
        <f t="array" ref="S1168">_xlfn.IFS(H1168&lt;200,"&lt;₹200",H1168&lt;=500,"₹200-₹500",H1168&gt;500,"&gt;₹500")</f>
        <v>&gt;₹500</v>
      </c>
      <c r="T1168" t="s">
        <v>10912</v>
      </c>
      <c r="U1168" t="s">
        <v>10916</v>
      </c>
      <c r="V1168" t="s">
        <v>10917</v>
      </c>
    </row>
    <row r="1169" spans="1:22" x14ac:dyDescent="0.25">
      <c r="A1169" t="s">
        <v>8483</v>
      </c>
      <c r="B1169" t="s">
        <v>8484</v>
      </c>
      <c r="C1169" t="s">
        <v>13084</v>
      </c>
      <c r="D1169" t="s">
        <v>13245</v>
      </c>
      <c r="E1169" t="s">
        <v>13246</v>
      </c>
      <c r="F1169" t="s">
        <v>13245</v>
      </c>
      <c r="G1169" t="str">
        <f t="shared" si="125"/>
        <v>Laptops</v>
      </c>
      <c r="H1169" s="17">
        <v>37247</v>
      </c>
      <c r="I1169" s="17">
        <v>59890</v>
      </c>
      <c r="J1169" s="8">
        <v>0.38</v>
      </c>
      <c r="K1169" s="8" t="str">
        <f t="shared" si="126"/>
        <v>No</v>
      </c>
      <c r="L1169" s="9">
        <v>4</v>
      </c>
      <c r="M1169" s="9">
        <v>4</v>
      </c>
      <c r="N1169" s="9">
        <f t="shared" si="129"/>
        <v>4</v>
      </c>
      <c r="O1169" s="4">
        <v>323</v>
      </c>
      <c r="P1169" s="4">
        <f t="shared" si="127"/>
        <v>10.042180040826448</v>
      </c>
      <c r="Q1169" s="18">
        <f t="shared" si="128"/>
        <v>12030781</v>
      </c>
      <c r="R1169" s="18">
        <f>Table2[[#This Row],[actual_price]]-Table2[[#This Row],[discounted_price]]</f>
        <v>22643</v>
      </c>
      <c r="S1169" s="15" t="str" cm="1">
        <f t="array" ref="S1169">_xlfn.IFS(H1169&lt;200,"&lt;₹200",H1169&lt;=500,"₹200-₹500",H1169&gt;500,"&gt;₹500")</f>
        <v>&gt;₹500</v>
      </c>
      <c r="T1169" t="s">
        <v>8486</v>
      </c>
      <c r="U1169" t="s">
        <v>8490</v>
      </c>
      <c r="V1169" t="s">
        <v>8491</v>
      </c>
    </row>
    <row r="1170" spans="1:22" x14ac:dyDescent="0.25">
      <c r="A1170" t="s">
        <v>460</v>
      </c>
      <c r="B1170" t="s">
        <v>461</v>
      </c>
      <c r="C1170" t="s">
        <v>13075</v>
      </c>
      <c r="D1170" t="s">
        <v>13091</v>
      </c>
      <c r="E1170" t="s">
        <v>13092</v>
      </c>
      <c r="F1170" t="s">
        <v>13095</v>
      </c>
      <c r="G1170" t="str">
        <f t="shared" si="125"/>
        <v>RemoteControls</v>
      </c>
      <c r="H1170" s="17">
        <v>399</v>
      </c>
      <c r="I1170" s="17">
        <v>999</v>
      </c>
      <c r="J1170" s="8">
        <v>0.6</v>
      </c>
      <c r="K1170" s="8" t="str">
        <f t="shared" si="126"/>
        <v>Yes</v>
      </c>
      <c r="L1170" s="9">
        <v>3.6</v>
      </c>
      <c r="M1170" s="9">
        <v>4</v>
      </c>
      <c r="N1170" s="9">
        <f t="shared" si="129"/>
        <v>3.7166666666666668</v>
      </c>
      <c r="O1170" s="4">
        <v>493</v>
      </c>
      <c r="P1170" s="4">
        <f t="shared" si="127"/>
        <v>10.011685160166222</v>
      </c>
      <c r="Q1170" s="18">
        <f t="shared" si="128"/>
        <v>196707</v>
      </c>
      <c r="R1170" s="18">
        <f>Table2[[#This Row],[actual_price]]-Table2[[#This Row],[discounted_price]]</f>
        <v>600</v>
      </c>
      <c r="S1170" s="15" t="str" cm="1">
        <f t="array" ref="S1170">_xlfn.IFS(H1170&lt;200,"&lt;₹200",H1170&lt;=500,"₹200-₹500",H1170&gt;500,"&gt;₹500")</f>
        <v>₹200-₹500</v>
      </c>
      <c r="T1170" t="s">
        <v>463</v>
      </c>
      <c r="U1170" t="s">
        <v>467</v>
      </c>
      <c r="V1170" t="s">
        <v>468</v>
      </c>
    </row>
    <row r="1171" spans="1:22" x14ac:dyDescent="0.25">
      <c r="A1171" t="s">
        <v>6470</v>
      </c>
      <c r="B1171" t="s">
        <v>6471</v>
      </c>
      <c r="C1171" t="s">
        <v>13084</v>
      </c>
      <c r="D1171" t="s">
        <v>13085</v>
      </c>
      <c r="E1171" t="s">
        <v>13187</v>
      </c>
      <c r="F1171" t="s">
        <v>13188</v>
      </c>
      <c r="G1171" t="str">
        <f t="shared" si="125"/>
        <v>Lamps</v>
      </c>
      <c r="H1171" s="17">
        <v>89</v>
      </c>
      <c r="I1171" s="17">
        <v>99</v>
      </c>
      <c r="J1171" s="8">
        <v>0.1</v>
      </c>
      <c r="K1171" s="8" t="str">
        <f t="shared" si="126"/>
        <v>No</v>
      </c>
      <c r="L1171" s="9">
        <v>4.2</v>
      </c>
      <c r="M1171" s="9">
        <v>4</v>
      </c>
      <c r="N1171" s="9">
        <f t="shared" si="129"/>
        <v>4.2</v>
      </c>
      <c r="O1171" s="4">
        <v>241</v>
      </c>
      <c r="P1171" s="4">
        <f t="shared" si="127"/>
        <v>10.012024537117812</v>
      </c>
      <c r="Q1171" s="18">
        <f t="shared" si="128"/>
        <v>21449</v>
      </c>
      <c r="R1171" s="18">
        <f>Table2[[#This Row],[actual_price]]-Table2[[#This Row],[discounted_price]]</f>
        <v>10</v>
      </c>
      <c r="S1171" s="15" t="str" cm="1">
        <f t="array" ref="S1171">_xlfn.IFS(H1171&lt;200,"&lt;₹200",H1171&lt;=500,"₹200-₹500",H1171&gt;500,"&gt;₹500")</f>
        <v>&lt;₹200</v>
      </c>
      <c r="T1171" t="s">
        <v>6472</v>
      </c>
      <c r="U1171" t="s">
        <v>6476</v>
      </c>
      <c r="V1171" t="s">
        <v>6477</v>
      </c>
    </row>
    <row r="1172" spans="1:22" x14ac:dyDescent="0.25">
      <c r="A1172" t="s">
        <v>1694</v>
      </c>
      <c r="B1172" t="s">
        <v>1695</v>
      </c>
      <c r="C1172" t="s">
        <v>13075</v>
      </c>
      <c r="D1172" t="s">
        <v>13091</v>
      </c>
      <c r="E1172" t="s">
        <v>13092</v>
      </c>
      <c r="F1172" t="s">
        <v>13095</v>
      </c>
      <c r="G1172" t="str">
        <f t="shared" si="125"/>
        <v>RemoteControls</v>
      </c>
      <c r="H1172" s="17">
        <v>299</v>
      </c>
      <c r="I1172" s="17">
        <v>1199</v>
      </c>
      <c r="J1172" s="8">
        <v>0.75</v>
      </c>
      <c r="K1172" s="8" t="str">
        <f t="shared" si="126"/>
        <v>Yes</v>
      </c>
      <c r="L1172" s="9">
        <v>3.7</v>
      </c>
      <c r="M1172" s="9">
        <v>4</v>
      </c>
      <c r="N1172" s="9">
        <f t="shared" si="129"/>
        <v>3.7206896551724133</v>
      </c>
      <c r="O1172" s="4">
        <v>490</v>
      </c>
      <c r="P1172" s="4">
        <f t="shared" si="127"/>
        <v>10.012679068967872</v>
      </c>
      <c r="Q1172" s="18">
        <f t="shared" si="128"/>
        <v>146510</v>
      </c>
      <c r="R1172" s="18">
        <f>Table2[[#This Row],[actual_price]]-Table2[[#This Row],[discounted_price]]</f>
        <v>900</v>
      </c>
      <c r="S1172" s="15" t="str" cm="1">
        <f t="array" ref="S1172">_xlfn.IFS(H1172&lt;200,"&lt;₹200",H1172&lt;=500,"₹200-₹500",H1172&gt;500,"&gt;₹500")</f>
        <v>₹200-₹500</v>
      </c>
      <c r="T1172" t="s">
        <v>1696</v>
      </c>
      <c r="U1172" t="s">
        <v>1700</v>
      </c>
      <c r="V1172" t="s">
        <v>1701</v>
      </c>
    </row>
    <row r="1173" spans="1:22" x14ac:dyDescent="0.25">
      <c r="A1173" t="s">
        <v>2752</v>
      </c>
      <c r="B1173" t="s">
        <v>2753</v>
      </c>
      <c r="C1173" t="s">
        <v>13084</v>
      </c>
      <c r="D1173" t="s">
        <v>13085</v>
      </c>
      <c r="E1173" t="s">
        <v>13086</v>
      </c>
      <c r="F1173" t="s">
        <v>13087</v>
      </c>
      <c r="G1173" t="str">
        <f t="shared" si="125"/>
        <v>Cables</v>
      </c>
      <c r="H1173" s="17">
        <v>129</v>
      </c>
      <c r="I1173" s="17">
        <v>599</v>
      </c>
      <c r="J1173" s="8">
        <v>0.78</v>
      </c>
      <c r="K1173" s="8" t="str">
        <f t="shared" si="126"/>
        <v>Yes</v>
      </c>
      <c r="L1173" s="9">
        <v>4.0999999999999996</v>
      </c>
      <c r="M1173" s="9">
        <v>4</v>
      </c>
      <c r="N1173" s="9">
        <f t="shared" si="129"/>
        <v>4.1166666666666663</v>
      </c>
      <c r="O1173" s="4">
        <v>265</v>
      </c>
      <c r="P1173" s="4">
        <f t="shared" si="127"/>
        <v>9.9824294041312243</v>
      </c>
      <c r="Q1173" s="18">
        <f t="shared" si="128"/>
        <v>34185</v>
      </c>
      <c r="R1173" s="18">
        <f>Table2[[#This Row],[actual_price]]-Table2[[#This Row],[discounted_price]]</f>
        <v>470</v>
      </c>
      <c r="S1173" s="15" t="str" cm="1">
        <f t="array" ref="S1173">_xlfn.IFS(H1173&lt;200,"&lt;₹200",H1173&lt;=500,"₹200-₹500",H1173&gt;500,"&gt;₹500")</f>
        <v>&lt;₹200</v>
      </c>
      <c r="T1173" t="s">
        <v>2754</v>
      </c>
      <c r="U1173" t="s">
        <v>2758</v>
      </c>
      <c r="V1173" t="s">
        <v>2759</v>
      </c>
    </row>
    <row r="1174" spans="1:22" x14ac:dyDescent="0.25">
      <c r="A1174" t="s">
        <v>2004</v>
      </c>
      <c r="B1174" t="s">
        <v>2005</v>
      </c>
      <c r="C1174" t="s">
        <v>13075</v>
      </c>
      <c r="D1174" t="s">
        <v>13091</v>
      </c>
      <c r="E1174" t="s">
        <v>13092</v>
      </c>
      <c r="F1174" t="s">
        <v>13095</v>
      </c>
      <c r="G1174" t="str">
        <f t="shared" si="125"/>
        <v>RemoteControls</v>
      </c>
      <c r="H1174" s="17">
        <v>209</v>
      </c>
      <c r="I1174" s="17">
        <v>499</v>
      </c>
      <c r="J1174" s="8">
        <v>0.57999999999999996</v>
      </c>
      <c r="K1174" s="8" t="str">
        <f t="shared" si="126"/>
        <v>Yes</v>
      </c>
      <c r="L1174" s="9">
        <v>4</v>
      </c>
      <c r="M1174" s="9">
        <v>4</v>
      </c>
      <c r="N1174" s="9">
        <f t="shared" si="129"/>
        <v>3.7214285714285715</v>
      </c>
      <c r="O1174" s="4">
        <v>479</v>
      </c>
      <c r="P1174" s="4">
        <f t="shared" si="127"/>
        <v>9.9780477476620071</v>
      </c>
      <c r="Q1174" s="18">
        <f t="shared" si="128"/>
        <v>100111</v>
      </c>
      <c r="R1174" s="18">
        <f>Table2[[#This Row],[actual_price]]-Table2[[#This Row],[discounted_price]]</f>
        <v>290</v>
      </c>
      <c r="S1174" s="15" t="str" cm="1">
        <f t="array" ref="S1174">_xlfn.IFS(H1174&lt;200,"&lt;₹200",H1174&lt;=500,"₹200-₹500",H1174&gt;500,"&gt;₹500")</f>
        <v>₹200-₹500</v>
      </c>
      <c r="T1174" t="s">
        <v>2006</v>
      </c>
      <c r="U1174" t="s">
        <v>2010</v>
      </c>
      <c r="V1174" t="s">
        <v>2011</v>
      </c>
    </row>
    <row r="1175" spans="1:22" x14ac:dyDescent="0.25">
      <c r="A1175" t="s">
        <v>11022</v>
      </c>
      <c r="B1175" t="s">
        <v>11023</v>
      </c>
      <c r="C1175" t="s">
        <v>13156</v>
      </c>
      <c r="D1175" t="s">
        <v>13250</v>
      </c>
      <c r="E1175" t="s">
        <v>13251</v>
      </c>
      <c r="F1175" t="s">
        <v>13252</v>
      </c>
      <c r="G1175" t="str">
        <f t="shared" si="125"/>
        <v>ElectricHeaters</v>
      </c>
      <c r="H1175" s="17">
        <v>3711</v>
      </c>
      <c r="I1175" s="17">
        <v>4495</v>
      </c>
      <c r="J1175" s="8">
        <v>0.17</v>
      </c>
      <c r="K1175" s="8" t="str">
        <f t="shared" si="126"/>
        <v>No</v>
      </c>
      <c r="L1175" s="9">
        <v>4.3</v>
      </c>
      <c r="M1175" s="9">
        <v>4</v>
      </c>
      <c r="N1175" s="9">
        <f t="shared" si="129"/>
        <v>3.9083333333333332</v>
      </c>
      <c r="O1175" s="4">
        <v>356</v>
      </c>
      <c r="P1175" s="4">
        <f t="shared" si="127"/>
        <v>9.9766782779718213</v>
      </c>
      <c r="Q1175" s="18">
        <f t="shared" si="128"/>
        <v>1321116</v>
      </c>
      <c r="R1175" s="18">
        <f>Table2[[#This Row],[actual_price]]-Table2[[#This Row],[discounted_price]]</f>
        <v>784</v>
      </c>
      <c r="S1175" s="15" t="str" cm="1">
        <f t="array" ref="S1175">_xlfn.IFS(H1175&lt;200,"&lt;₹200",H1175&lt;=500,"₹200-₹500",H1175&gt;500,"&gt;₹500")</f>
        <v>&gt;₹500</v>
      </c>
      <c r="T1175" t="s">
        <v>11024</v>
      </c>
      <c r="U1175" t="s">
        <v>11028</v>
      </c>
      <c r="V1175" t="s">
        <v>11029</v>
      </c>
    </row>
    <row r="1176" spans="1:22" x14ac:dyDescent="0.25">
      <c r="A1176" t="s">
        <v>3075</v>
      </c>
      <c r="B1176" t="s">
        <v>3076</v>
      </c>
      <c r="C1176" t="s">
        <v>13075</v>
      </c>
      <c r="D1176" t="s">
        <v>13113</v>
      </c>
      <c r="E1176" t="s">
        <v>13117</v>
      </c>
      <c r="F1176" t="s">
        <v>13118</v>
      </c>
      <c r="G1176" t="str">
        <f t="shared" si="125"/>
        <v>Smartphones</v>
      </c>
      <c r="H1176" s="17">
        <v>9499</v>
      </c>
      <c r="I1176" s="17">
        <v>11999</v>
      </c>
      <c r="J1176" s="8">
        <v>0.21</v>
      </c>
      <c r="K1176" s="8" t="str">
        <f t="shared" si="126"/>
        <v>No</v>
      </c>
      <c r="L1176" s="9">
        <v>4.2</v>
      </c>
      <c r="M1176" s="9">
        <v>4</v>
      </c>
      <c r="N1176" s="9">
        <f t="shared" si="129"/>
        <v>4.0600000000000005</v>
      </c>
      <c r="O1176" s="4">
        <v>284</v>
      </c>
      <c r="P1176" s="4">
        <f t="shared" si="127"/>
        <v>9.9666701316345527</v>
      </c>
      <c r="Q1176" s="18">
        <f t="shared" si="128"/>
        <v>2697716</v>
      </c>
      <c r="R1176" s="18">
        <f>Table2[[#This Row],[actual_price]]-Table2[[#This Row],[discounted_price]]</f>
        <v>2500</v>
      </c>
      <c r="S1176" s="15" t="str" cm="1">
        <f t="array" ref="S1176">_xlfn.IFS(H1176&lt;200,"&lt;₹200",H1176&lt;=500,"₹200-₹500",H1176&gt;500,"&gt;₹500")</f>
        <v>&gt;₹500</v>
      </c>
      <c r="T1176" t="s">
        <v>3077</v>
      </c>
      <c r="U1176" t="s">
        <v>3081</v>
      </c>
      <c r="V1176" t="s">
        <v>3082</v>
      </c>
    </row>
    <row r="1177" spans="1:22" x14ac:dyDescent="0.25">
      <c r="A1177" t="s">
        <v>2075</v>
      </c>
      <c r="B1177" t="s">
        <v>2076</v>
      </c>
      <c r="C1177" t="s">
        <v>13075</v>
      </c>
      <c r="D1177" t="s">
        <v>13091</v>
      </c>
      <c r="E1177" t="s">
        <v>13092</v>
      </c>
      <c r="F1177" t="s">
        <v>13095</v>
      </c>
      <c r="G1177" t="str">
        <f t="shared" si="125"/>
        <v>RemoteControls</v>
      </c>
      <c r="H1177" s="17">
        <v>299</v>
      </c>
      <c r="I1177" s="17">
        <v>1199</v>
      </c>
      <c r="J1177" s="8">
        <v>0.75</v>
      </c>
      <c r="K1177" s="8" t="str">
        <f t="shared" si="126"/>
        <v>Yes</v>
      </c>
      <c r="L1177" s="9">
        <v>3.5</v>
      </c>
      <c r="M1177" s="9">
        <v>4</v>
      </c>
      <c r="N1177" s="9">
        <f t="shared" si="129"/>
        <v>3.7111111111111108</v>
      </c>
      <c r="O1177" s="4">
        <v>466</v>
      </c>
      <c r="P1177" s="4">
        <f t="shared" si="127"/>
        <v>9.9061315345453487</v>
      </c>
      <c r="Q1177" s="18">
        <f t="shared" si="128"/>
        <v>139334</v>
      </c>
      <c r="R1177" s="18">
        <f>Table2[[#This Row],[actual_price]]-Table2[[#This Row],[discounted_price]]</f>
        <v>900</v>
      </c>
      <c r="S1177" s="15" t="str" cm="1">
        <f t="array" ref="S1177">_xlfn.IFS(H1177&lt;200,"&lt;₹200",H1177&lt;=500,"₹200-₹500",H1177&gt;500,"&gt;₹500")</f>
        <v>₹200-₹500</v>
      </c>
      <c r="T1177" t="s">
        <v>2077</v>
      </c>
      <c r="U1177" t="s">
        <v>2081</v>
      </c>
      <c r="V1177" t="s">
        <v>2082</v>
      </c>
    </row>
    <row r="1178" spans="1:22" x14ac:dyDescent="0.25">
      <c r="A1178" t="s">
        <v>3130</v>
      </c>
      <c r="B1178" t="s">
        <v>3131</v>
      </c>
      <c r="C1178" t="s">
        <v>13075</v>
      </c>
      <c r="D1178" t="s">
        <v>13113</v>
      </c>
      <c r="E1178" t="s">
        <v>13117</v>
      </c>
      <c r="F1178" t="s">
        <v>13118</v>
      </c>
      <c r="G1178" t="str">
        <f t="shared" si="125"/>
        <v>Smartphones</v>
      </c>
      <c r="H1178" s="17">
        <v>9499</v>
      </c>
      <c r="I1178" s="17">
        <v>11999</v>
      </c>
      <c r="J1178" s="8">
        <v>0.21</v>
      </c>
      <c r="K1178" s="8" t="str">
        <f t="shared" si="126"/>
        <v>No</v>
      </c>
      <c r="L1178" s="9">
        <v>4.2</v>
      </c>
      <c r="M1178" s="9">
        <v>4</v>
      </c>
      <c r="N1178" s="9">
        <f t="shared" si="129"/>
        <v>4.0250000000000004</v>
      </c>
      <c r="O1178" s="4">
        <v>284</v>
      </c>
      <c r="P1178" s="4">
        <f t="shared" si="127"/>
        <v>9.8807505615342546</v>
      </c>
      <c r="Q1178" s="18">
        <f t="shared" si="128"/>
        <v>2697716</v>
      </c>
      <c r="R1178" s="18">
        <f>Table2[[#This Row],[actual_price]]-Table2[[#This Row],[discounted_price]]</f>
        <v>2500</v>
      </c>
      <c r="S1178" s="15" t="str" cm="1">
        <f t="array" ref="S1178">_xlfn.IFS(H1178&lt;200,"&lt;₹200",H1178&lt;=500,"₹200-₹500",H1178&gt;500,"&gt;₹500")</f>
        <v>&gt;₹500</v>
      </c>
      <c r="T1178" t="s">
        <v>3077</v>
      </c>
      <c r="U1178" t="s">
        <v>3081</v>
      </c>
      <c r="V1178" t="s">
        <v>3082</v>
      </c>
    </row>
    <row r="1179" spans="1:22" x14ac:dyDescent="0.25">
      <c r="A1179" t="s">
        <v>10061</v>
      </c>
      <c r="B1179" t="s">
        <v>10062</v>
      </c>
      <c r="C1179" t="s">
        <v>13156</v>
      </c>
      <c r="D1179" t="s">
        <v>13247</v>
      </c>
      <c r="E1179" t="s">
        <v>13248</v>
      </c>
      <c r="F1179" t="s">
        <v>13249</v>
      </c>
      <c r="G1179" t="str">
        <f t="shared" si="125"/>
        <v>Kettles&amp;HotWaterDispensers</v>
      </c>
      <c r="H1179" s="17">
        <v>999</v>
      </c>
      <c r="I1179" s="17">
        <v>1950</v>
      </c>
      <c r="J1179" s="8">
        <v>0.49</v>
      </c>
      <c r="K1179" s="8" t="str">
        <f t="shared" si="126"/>
        <v>No</v>
      </c>
      <c r="L1179" s="9">
        <v>3.8</v>
      </c>
      <c r="M1179" s="9">
        <v>4</v>
      </c>
      <c r="N1179" s="9">
        <f t="shared" si="129"/>
        <v>4.0333333333333332</v>
      </c>
      <c r="O1179" s="4">
        <v>305</v>
      </c>
      <c r="P1179" s="4">
        <f t="shared" si="127"/>
        <v>10.02574308680904</v>
      </c>
      <c r="Q1179" s="18">
        <f t="shared" si="128"/>
        <v>304695</v>
      </c>
      <c r="R1179" s="18">
        <f>Table2[[#This Row],[actual_price]]-Table2[[#This Row],[discounted_price]]</f>
        <v>951</v>
      </c>
      <c r="S1179" s="15" t="str" cm="1">
        <f t="array" ref="S1179">_xlfn.IFS(H1179&lt;200,"&lt;₹200",H1179&lt;=500,"₹200-₹500",H1179&gt;500,"&gt;₹500")</f>
        <v>&gt;₹500</v>
      </c>
      <c r="T1179" t="s">
        <v>10063</v>
      </c>
      <c r="U1179" t="s">
        <v>10067</v>
      </c>
      <c r="V1179" t="s">
        <v>10068</v>
      </c>
    </row>
    <row r="1180" spans="1:22" x14ac:dyDescent="0.25">
      <c r="A1180" t="s">
        <v>11486</v>
      </c>
      <c r="B1180" t="s">
        <v>11487</v>
      </c>
      <c r="C1180" t="s">
        <v>13156</v>
      </c>
      <c r="D1180" t="s">
        <v>13250</v>
      </c>
      <c r="E1180" t="s">
        <v>13277</v>
      </c>
      <c r="F1180" t="s">
        <v>13311</v>
      </c>
      <c r="G1180" t="str">
        <f t="shared" si="125"/>
        <v>TableFans</v>
      </c>
      <c r="H1180" s="17">
        <v>2399</v>
      </c>
      <c r="I1180" s="17">
        <v>4200</v>
      </c>
      <c r="J1180" s="8">
        <v>0.43</v>
      </c>
      <c r="K1180" s="8" t="str">
        <f t="shared" si="126"/>
        <v>No</v>
      </c>
      <c r="L1180" s="9">
        <v>3.8</v>
      </c>
      <c r="M1180" s="9">
        <v>4</v>
      </c>
      <c r="N1180" s="9">
        <f>AVERAGEIF(F1180:F2530,F1180,L1180:L2530)</f>
        <v>3.8</v>
      </c>
      <c r="O1180" s="4">
        <v>397</v>
      </c>
      <c r="P1180" s="4">
        <f t="shared" si="127"/>
        <v>9.879555673880013</v>
      </c>
      <c r="Q1180" s="18">
        <f t="shared" si="128"/>
        <v>952403</v>
      </c>
      <c r="R1180" s="18">
        <f>Table2[[#This Row],[actual_price]]-Table2[[#This Row],[discounted_price]]</f>
        <v>1801</v>
      </c>
      <c r="S1180" s="15" t="str" cm="1">
        <f t="array" ref="S1180">_xlfn.IFS(H1180&lt;200,"&lt;₹200",H1180&lt;=500,"₹200-₹500",H1180&gt;500,"&gt;₹500")</f>
        <v>&gt;₹500</v>
      </c>
      <c r="T1180" t="s">
        <v>11488</v>
      </c>
      <c r="U1180" t="s">
        <v>11492</v>
      </c>
      <c r="V1180" t="s">
        <v>11493</v>
      </c>
    </row>
    <row r="1181" spans="1:22" x14ac:dyDescent="0.25">
      <c r="A1181" t="s">
        <v>11395</v>
      </c>
      <c r="B1181" t="s">
        <v>11396</v>
      </c>
      <c r="C1181" t="s">
        <v>13156</v>
      </c>
      <c r="D1181" t="s">
        <v>13268</v>
      </c>
      <c r="E1181" t="s">
        <v>13269</v>
      </c>
      <c r="F1181" t="s">
        <v>13270</v>
      </c>
      <c r="G1181" t="str">
        <f t="shared" si="125"/>
        <v>LaundryBaskets</v>
      </c>
      <c r="H1181" s="17">
        <v>395</v>
      </c>
      <c r="I1181" s="17">
        <v>499</v>
      </c>
      <c r="J1181" s="8">
        <v>0.21</v>
      </c>
      <c r="K1181" s="8" t="str">
        <f t="shared" si="126"/>
        <v>No</v>
      </c>
      <c r="L1181" s="9">
        <v>4</v>
      </c>
      <c r="M1181" s="9">
        <v>4</v>
      </c>
      <c r="N1181" s="9">
        <f>AVERAGEIF(F1181:F2531,F1181,L1181:L2531)</f>
        <v>3.9</v>
      </c>
      <c r="O1181" s="4">
        <v>330</v>
      </c>
      <c r="P1181" s="4">
        <f t="shared" si="127"/>
        <v>9.8273291757253034</v>
      </c>
      <c r="Q1181" s="18">
        <f t="shared" si="128"/>
        <v>130350</v>
      </c>
      <c r="R1181" s="18">
        <f>Table2[[#This Row],[actual_price]]-Table2[[#This Row],[discounted_price]]</f>
        <v>104</v>
      </c>
      <c r="S1181" s="15" t="str" cm="1">
        <f t="array" ref="S1181">_xlfn.IFS(H1181&lt;200,"&lt;₹200",H1181&lt;=500,"₹200-₹500",H1181&gt;500,"&gt;₹500")</f>
        <v>₹200-₹500</v>
      </c>
      <c r="T1181" t="s">
        <v>11397</v>
      </c>
      <c r="U1181" t="s">
        <v>11401</v>
      </c>
      <c r="V1181" t="s">
        <v>11402</v>
      </c>
    </row>
    <row r="1182" spans="1:22" x14ac:dyDescent="0.25">
      <c r="A1182" t="s">
        <v>2108</v>
      </c>
      <c r="B1182" t="s">
        <v>2109</v>
      </c>
      <c r="C1182" t="s">
        <v>13084</v>
      </c>
      <c r="D1182" t="s">
        <v>13085</v>
      </c>
      <c r="E1182" t="s">
        <v>13086</v>
      </c>
      <c r="F1182" t="s">
        <v>13087</v>
      </c>
      <c r="G1182" t="str">
        <f t="shared" si="125"/>
        <v>Cables</v>
      </c>
      <c r="H1182" s="17">
        <v>449</v>
      </c>
      <c r="I1182" s="17">
        <v>1099</v>
      </c>
      <c r="J1182" s="8">
        <v>0.59</v>
      </c>
      <c r="K1182" s="8" t="str">
        <f t="shared" si="126"/>
        <v>Yes</v>
      </c>
      <c r="L1182" s="9">
        <v>4</v>
      </c>
      <c r="M1182" s="9">
        <v>4</v>
      </c>
      <c r="N1182" s="9">
        <f>AVERAGEIF(F1182:F2531,F1182,L1182:L2531)</f>
        <v>4.1173913043478256</v>
      </c>
      <c r="O1182" s="4">
        <v>242</v>
      </c>
      <c r="P1182" s="4">
        <f t="shared" si="127"/>
        <v>9.8224745265113107</v>
      </c>
      <c r="Q1182" s="18">
        <f t="shared" si="128"/>
        <v>108658</v>
      </c>
      <c r="R1182" s="18">
        <f>Table2[[#This Row],[actual_price]]-Table2[[#This Row],[discounted_price]]</f>
        <v>650</v>
      </c>
      <c r="S1182" s="15" t="str" cm="1">
        <f t="array" ref="S1182">_xlfn.IFS(H1182&lt;200,"&lt;₹200",H1182&lt;=500,"₹200-₹500",H1182&gt;500,"&gt;₹500")</f>
        <v>₹200-₹500</v>
      </c>
      <c r="T1182" t="s">
        <v>2110</v>
      </c>
      <c r="U1182" t="s">
        <v>2114</v>
      </c>
      <c r="V1182" t="s">
        <v>2115</v>
      </c>
    </row>
    <row r="1183" spans="1:22" x14ac:dyDescent="0.25">
      <c r="A1183" t="s">
        <v>1954</v>
      </c>
      <c r="B1183" t="s">
        <v>1955</v>
      </c>
      <c r="C1183" t="s">
        <v>13075</v>
      </c>
      <c r="D1183" t="s">
        <v>13091</v>
      </c>
      <c r="E1183" t="s">
        <v>13092</v>
      </c>
      <c r="F1183" t="s">
        <v>13095</v>
      </c>
      <c r="G1183" t="str">
        <f t="shared" si="125"/>
        <v>RemoteControls</v>
      </c>
      <c r="H1183" s="17">
        <v>299</v>
      </c>
      <c r="I1183" s="17">
        <v>899</v>
      </c>
      <c r="J1183" s="8">
        <v>0.67</v>
      </c>
      <c r="K1183" s="8" t="str">
        <f t="shared" si="126"/>
        <v>Yes</v>
      </c>
      <c r="L1183" s="9">
        <v>3.8</v>
      </c>
      <c r="M1183" s="9">
        <v>4</v>
      </c>
      <c r="N1183" s="9">
        <f>AVERAGEIF(F1183:F2532,F1183,L1183:L2532)</f>
        <v>3.7192307692307689</v>
      </c>
      <c r="O1183" s="4">
        <v>425</v>
      </c>
      <c r="P1183" s="4">
        <f t="shared" si="127"/>
        <v>9.7793810858935721</v>
      </c>
      <c r="Q1183" s="18">
        <f t="shared" si="128"/>
        <v>127075</v>
      </c>
      <c r="R1183" s="18">
        <f>Table2[[#This Row],[actual_price]]-Table2[[#This Row],[discounted_price]]</f>
        <v>600</v>
      </c>
      <c r="S1183" s="15" t="str" cm="1">
        <f t="array" ref="S1183">_xlfn.IFS(H1183&lt;200,"&lt;₹200",H1183&lt;=500,"₹200-₹500",H1183&gt;500,"&gt;₹500")</f>
        <v>₹200-₹500</v>
      </c>
      <c r="T1183" t="s">
        <v>1956</v>
      </c>
      <c r="U1183" t="s">
        <v>1960</v>
      </c>
      <c r="V1183" t="s">
        <v>1961</v>
      </c>
    </row>
    <row r="1184" spans="1:22" x14ac:dyDescent="0.25">
      <c r="A1184" t="s">
        <v>11496</v>
      </c>
      <c r="B1184" t="s">
        <v>11497</v>
      </c>
      <c r="C1184" t="s">
        <v>13156</v>
      </c>
      <c r="D1184" t="s">
        <v>13247</v>
      </c>
      <c r="E1184" t="s">
        <v>13254</v>
      </c>
      <c r="F1184" t="s">
        <v>13272</v>
      </c>
      <c r="G1184" t="str">
        <f t="shared" si="125"/>
        <v>Vacuums&amp;FloorCare</v>
      </c>
      <c r="H1184" s="17">
        <v>2286</v>
      </c>
      <c r="I1184" s="17">
        <v>4495</v>
      </c>
      <c r="J1184" s="8">
        <v>0.49</v>
      </c>
      <c r="K1184" s="8" t="str">
        <f t="shared" si="126"/>
        <v>No</v>
      </c>
      <c r="L1184" s="9">
        <v>3.9</v>
      </c>
      <c r="M1184" s="9">
        <v>4</v>
      </c>
      <c r="N1184" s="9">
        <f>AVERAGEIF(F1184:F2534,F1184,L1184:L2534)</f>
        <v>3.9</v>
      </c>
      <c r="O1184" s="4">
        <v>326</v>
      </c>
      <c r="P1184" s="4">
        <f t="shared" si="127"/>
        <v>9.8067362353751157</v>
      </c>
      <c r="Q1184" s="18">
        <f t="shared" si="128"/>
        <v>745236</v>
      </c>
      <c r="R1184" s="18">
        <f>Table2[[#This Row],[actual_price]]-Table2[[#This Row],[discounted_price]]</f>
        <v>2209</v>
      </c>
      <c r="S1184" s="15" t="str" cm="1">
        <f t="array" ref="S1184">_xlfn.IFS(H1184&lt;200,"&lt;₹200",H1184&lt;=500,"₹200-₹500",H1184&gt;500,"&gt;₹500")</f>
        <v>&gt;₹500</v>
      </c>
      <c r="T1184" t="s">
        <v>11498</v>
      </c>
      <c r="U1184" t="s">
        <v>11502</v>
      </c>
      <c r="V1184" t="s">
        <v>11503</v>
      </c>
    </row>
    <row r="1185" spans="1:22" x14ac:dyDescent="0.25">
      <c r="A1185" t="s">
        <v>2098</v>
      </c>
      <c r="B1185" t="s">
        <v>2099</v>
      </c>
      <c r="C1185" t="s">
        <v>13075</v>
      </c>
      <c r="D1185" t="s">
        <v>13091</v>
      </c>
      <c r="E1185" t="s">
        <v>13092</v>
      </c>
      <c r="F1185" t="s">
        <v>13095</v>
      </c>
      <c r="G1185" t="str">
        <f t="shared" si="125"/>
        <v>RemoteControls</v>
      </c>
      <c r="H1185" s="17">
        <v>399</v>
      </c>
      <c r="I1185" s="17">
        <v>899</v>
      </c>
      <c r="J1185" s="8">
        <v>0.56000000000000005</v>
      </c>
      <c r="K1185" s="8" t="str">
        <f t="shared" si="126"/>
        <v>Yes</v>
      </c>
      <c r="L1185" s="9">
        <v>3.4</v>
      </c>
      <c r="M1185" s="9">
        <v>3</v>
      </c>
      <c r="N1185" s="9">
        <f t="shared" ref="N1185:N1191" si="130">AVERAGEIF(F1185:F2534,F1185,L1185:L2534)</f>
        <v>3.7159999999999997</v>
      </c>
      <c r="O1185" s="4">
        <v>431</v>
      </c>
      <c r="P1185" s="4">
        <f t="shared" si="127"/>
        <v>9.793457603164212</v>
      </c>
      <c r="Q1185" s="18">
        <f t="shared" si="128"/>
        <v>171969</v>
      </c>
      <c r="R1185" s="18">
        <f>Table2[[#This Row],[actual_price]]-Table2[[#This Row],[discounted_price]]</f>
        <v>500</v>
      </c>
      <c r="S1185" s="15" t="str" cm="1">
        <f t="array" ref="S1185">_xlfn.IFS(H1185&lt;200,"&lt;₹200",H1185&lt;=500,"₹200-₹500",H1185&gt;500,"&gt;₹500")</f>
        <v>₹200-₹500</v>
      </c>
      <c r="T1185" t="s">
        <v>2100</v>
      </c>
      <c r="U1185" t="s">
        <v>2104</v>
      </c>
      <c r="V1185" t="s">
        <v>2105</v>
      </c>
    </row>
    <row r="1186" spans="1:22" x14ac:dyDescent="0.25">
      <c r="A1186" t="s">
        <v>2741</v>
      </c>
      <c r="B1186" t="s">
        <v>2742</v>
      </c>
      <c r="C1186" t="s">
        <v>13075</v>
      </c>
      <c r="D1186" t="s">
        <v>13091</v>
      </c>
      <c r="E1186" t="s">
        <v>13092</v>
      </c>
      <c r="F1186" t="s">
        <v>13110</v>
      </c>
      <c r="G1186" t="str">
        <f t="shared" si="125"/>
        <v>3DGlasses</v>
      </c>
      <c r="H1186" s="17">
        <v>2699</v>
      </c>
      <c r="I1186" s="17">
        <v>3500</v>
      </c>
      <c r="J1186" s="8">
        <v>0.23</v>
      </c>
      <c r="K1186" s="8" t="str">
        <f t="shared" si="126"/>
        <v>No</v>
      </c>
      <c r="L1186" s="9">
        <v>3.5</v>
      </c>
      <c r="M1186" s="9">
        <v>4</v>
      </c>
      <c r="N1186" s="9">
        <f t="shared" si="130"/>
        <v>3.5</v>
      </c>
      <c r="O1186" s="4">
        <v>621</v>
      </c>
      <c r="P1186" s="4">
        <f t="shared" si="127"/>
        <v>9.7782663464178654</v>
      </c>
      <c r="Q1186" s="18">
        <f t="shared" si="128"/>
        <v>1676079</v>
      </c>
      <c r="R1186" s="18">
        <f>Table2[[#This Row],[actual_price]]-Table2[[#This Row],[discounted_price]]</f>
        <v>801</v>
      </c>
      <c r="S1186" s="15" t="str" cm="1">
        <f t="array" ref="S1186">_xlfn.IFS(H1186&lt;200,"&lt;₹200",H1186&lt;=500,"₹200-₹500",H1186&gt;500,"&gt;₹500")</f>
        <v>&gt;₹500</v>
      </c>
      <c r="T1186" t="s">
        <v>2744</v>
      </c>
      <c r="U1186" t="s">
        <v>2748</v>
      </c>
      <c r="V1186" t="s">
        <v>2749</v>
      </c>
    </row>
    <row r="1187" spans="1:22" x14ac:dyDescent="0.25">
      <c r="A1187" t="s">
        <v>3933</v>
      </c>
      <c r="B1187" t="s">
        <v>3934</v>
      </c>
      <c r="C1187" t="s">
        <v>13075</v>
      </c>
      <c r="D1187" t="s">
        <v>13113</v>
      </c>
      <c r="E1187" t="s">
        <v>13117</v>
      </c>
      <c r="F1187" t="s">
        <v>13118</v>
      </c>
      <c r="G1187" t="str">
        <f t="shared" si="125"/>
        <v>Smartphones</v>
      </c>
      <c r="H1187" s="17">
        <v>10499</v>
      </c>
      <c r="I1187" s="17">
        <v>13499</v>
      </c>
      <c r="J1187" s="8">
        <v>0.22</v>
      </c>
      <c r="K1187" s="8" t="str">
        <f t="shared" si="126"/>
        <v>No</v>
      </c>
      <c r="L1187" s="9">
        <v>4.2</v>
      </c>
      <c r="M1187" s="9">
        <v>4</v>
      </c>
      <c r="N1187" s="9">
        <f t="shared" si="130"/>
        <v>3.9666666666666663</v>
      </c>
      <c r="O1187" s="4">
        <v>284</v>
      </c>
      <c r="P1187" s="4">
        <f t="shared" si="127"/>
        <v>9.7375512780337559</v>
      </c>
      <c r="Q1187" s="18">
        <f t="shared" si="128"/>
        <v>2981716</v>
      </c>
      <c r="R1187" s="18">
        <f>Table2[[#This Row],[actual_price]]-Table2[[#This Row],[discounted_price]]</f>
        <v>3000</v>
      </c>
      <c r="S1187" s="15" t="str" cm="1">
        <f t="array" ref="S1187">_xlfn.IFS(H1187&lt;200,"&lt;₹200",H1187&lt;=500,"₹200-₹500",H1187&gt;500,"&gt;₹500")</f>
        <v>&gt;₹500</v>
      </c>
      <c r="T1187" t="s">
        <v>3077</v>
      </c>
      <c r="U1187" t="s">
        <v>3081</v>
      </c>
      <c r="V1187" t="s">
        <v>3082</v>
      </c>
    </row>
    <row r="1188" spans="1:22" x14ac:dyDescent="0.25">
      <c r="A1188" t="s">
        <v>1754</v>
      </c>
      <c r="B1188" t="s">
        <v>1755</v>
      </c>
      <c r="C1188" t="s">
        <v>13075</v>
      </c>
      <c r="D1188" t="s">
        <v>13091</v>
      </c>
      <c r="E1188" t="s">
        <v>13092</v>
      </c>
      <c r="F1188" t="s">
        <v>13095</v>
      </c>
      <c r="G1188" t="str">
        <f t="shared" si="125"/>
        <v>RemoteControls</v>
      </c>
      <c r="H1188" s="17">
        <v>547</v>
      </c>
      <c r="I1188" s="17">
        <v>2999</v>
      </c>
      <c r="J1188" s="8">
        <v>0.82</v>
      </c>
      <c r="K1188" s="8" t="str">
        <f t="shared" si="126"/>
        <v>Yes</v>
      </c>
      <c r="L1188" s="9">
        <v>4.3</v>
      </c>
      <c r="M1188" s="9">
        <v>4</v>
      </c>
      <c r="N1188" s="9">
        <f t="shared" si="130"/>
        <v>3.7291666666666661</v>
      </c>
      <c r="O1188" s="4">
        <v>407</v>
      </c>
      <c r="P1188" s="4">
        <f t="shared" si="127"/>
        <v>9.7355868581893432</v>
      </c>
      <c r="Q1188" s="18">
        <f t="shared" si="128"/>
        <v>222629</v>
      </c>
      <c r="R1188" s="18">
        <f>Table2[[#This Row],[actual_price]]-Table2[[#This Row],[discounted_price]]</f>
        <v>2452</v>
      </c>
      <c r="S1188" s="15" t="str" cm="1">
        <f t="array" ref="S1188">_xlfn.IFS(H1188&lt;200,"&lt;₹200",H1188&lt;=500,"₹200-₹500",H1188&gt;500,"&gt;₹500")</f>
        <v>&gt;₹500</v>
      </c>
      <c r="T1188" t="s">
        <v>1756</v>
      </c>
      <c r="U1188" t="s">
        <v>1760</v>
      </c>
      <c r="V1188" t="s">
        <v>1761</v>
      </c>
    </row>
    <row r="1189" spans="1:22" x14ac:dyDescent="0.25">
      <c r="A1189" t="s">
        <v>5090</v>
      </c>
      <c r="B1189" t="s">
        <v>5091</v>
      </c>
      <c r="C1189" t="s">
        <v>13075</v>
      </c>
      <c r="D1189" t="s">
        <v>13122</v>
      </c>
      <c r="E1189" t="s">
        <v>13123</v>
      </c>
      <c r="F1189" t="s">
        <v>13124</v>
      </c>
      <c r="G1189" t="str">
        <f t="shared" si="125"/>
        <v>In-Ear</v>
      </c>
      <c r="H1189" s="17">
        <v>399</v>
      </c>
      <c r="I1189" s="17">
        <v>1290</v>
      </c>
      <c r="J1189" s="8">
        <v>0.69</v>
      </c>
      <c r="K1189" s="8" t="str">
        <f t="shared" si="126"/>
        <v>Yes</v>
      </c>
      <c r="L1189" s="9">
        <v>4.2</v>
      </c>
      <c r="M1189" s="9">
        <v>4</v>
      </c>
      <c r="N1189" s="9">
        <f t="shared" si="130"/>
        <v>4.2</v>
      </c>
      <c r="O1189" s="4">
        <v>206</v>
      </c>
      <c r="P1189" s="4">
        <f t="shared" si="127"/>
        <v>9.727075450919056</v>
      </c>
      <c r="Q1189" s="18">
        <f t="shared" si="128"/>
        <v>82194</v>
      </c>
      <c r="R1189" s="18">
        <f>Table2[[#This Row],[actual_price]]-Table2[[#This Row],[discounted_price]]</f>
        <v>891</v>
      </c>
      <c r="S1189" s="15" t="str" cm="1">
        <f t="array" ref="S1189">_xlfn.IFS(H1189&lt;200,"&lt;₹200",H1189&lt;=500,"₹200-₹500",H1189&gt;500,"&gt;₹500")</f>
        <v>₹200-₹500</v>
      </c>
      <c r="T1189" t="s">
        <v>5092</v>
      </c>
      <c r="U1189" t="s">
        <v>5096</v>
      </c>
      <c r="V1189" t="s">
        <v>5097</v>
      </c>
    </row>
    <row r="1190" spans="1:22" x14ac:dyDescent="0.25">
      <c r="A1190" t="s">
        <v>8504</v>
      </c>
      <c r="B1190" t="s">
        <v>8505</v>
      </c>
      <c r="C1190" t="s">
        <v>13075</v>
      </c>
      <c r="D1190" t="s">
        <v>13098</v>
      </c>
      <c r="E1190" t="s">
        <v>13108</v>
      </c>
      <c r="F1190" t="s">
        <v>13198</v>
      </c>
      <c r="G1190" t="str">
        <f t="shared" si="125"/>
        <v>OutdoorSpeakers</v>
      </c>
      <c r="H1190" s="17">
        <v>799</v>
      </c>
      <c r="I1190" s="17">
        <v>1999</v>
      </c>
      <c r="J1190" s="8">
        <v>0.6</v>
      </c>
      <c r="K1190" s="8" t="str">
        <f t="shared" si="126"/>
        <v>Yes</v>
      </c>
      <c r="L1190" s="9">
        <v>3.7</v>
      </c>
      <c r="M1190" s="9">
        <v>4</v>
      </c>
      <c r="N1190" s="9">
        <f t="shared" si="130"/>
        <v>3.7</v>
      </c>
      <c r="O1190" s="4">
        <v>418</v>
      </c>
      <c r="P1190" s="4">
        <f t="shared" si="127"/>
        <v>9.7021918849752922</v>
      </c>
      <c r="Q1190" s="18">
        <f t="shared" si="128"/>
        <v>333982</v>
      </c>
      <c r="R1190" s="18">
        <f>Table2[[#This Row],[actual_price]]-Table2[[#This Row],[discounted_price]]</f>
        <v>1200</v>
      </c>
      <c r="S1190" s="15" t="str" cm="1">
        <f t="array" ref="S1190">_xlfn.IFS(H1190&lt;200,"&lt;₹200",H1190&lt;=500,"₹200-₹500",H1190&gt;500,"&gt;₹500")</f>
        <v>&gt;₹500</v>
      </c>
      <c r="T1190" t="s">
        <v>8506</v>
      </c>
      <c r="U1190" t="s">
        <v>8510</v>
      </c>
      <c r="V1190" t="s">
        <v>8511</v>
      </c>
    </row>
    <row r="1191" spans="1:22" x14ac:dyDescent="0.25">
      <c r="A1191" t="s">
        <v>10124</v>
      </c>
      <c r="B1191" t="s">
        <v>10125</v>
      </c>
      <c r="C1191" t="s">
        <v>13156</v>
      </c>
      <c r="D1191" t="s">
        <v>13247</v>
      </c>
      <c r="E1191" t="s">
        <v>13254</v>
      </c>
      <c r="F1191" t="s">
        <v>13255</v>
      </c>
      <c r="G1191" t="str">
        <f t="shared" si="125"/>
        <v>Irons,Steamers&amp;Accessories</v>
      </c>
      <c r="H1191" s="17">
        <v>298</v>
      </c>
      <c r="I1191" s="17">
        <v>499</v>
      </c>
      <c r="J1191" s="8">
        <v>0.4</v>
      </c>
      <c r="K1191" s="8" t="str">
        <f t="shared" si="126"/>
        <v>No</v>
      </c>
      <c r="L1191" s="9">
        <v>4.4000000000000004</v>
      </c>
      <c r="M1191" s="9">
        <v>4</v>
      </c>
      <c r="N1191" s="9">
        <f t="shared" si="130"/>
        <v>3.933333333333334</v>
      </c>
      <c r="O1191" s="4">
        <v>290</v>
      </c>
      <c r="P1191" s="4">
        <f t="shared" si="127"/>
        <v>9.69131242334457</v>
      </c>
      <c r="Q1191" s="18">
        <f t="shared" si="128"/>
        <v>86420</v>
      </c>
      <c r="R1191" s="18">
        <f>Table2[[#This Row],[actual_price]]-Table2[[#This Row],[discounted_price]]</f>
        <v>201</v>
      </c>
      <c r="S1191" s="15" t="str" cm="1">
        <f t="array" ref="S1191">_xlfn.IFS(H1191&lt;200,"&lt;₹200",H1191&lt;=500,"₹200-₹500",H1191&gt;500,"&gt;₹500")</f>
        <v>₹200-₹500</v>
      </c>
      <c r="T1191" t="s">
        <v>10126</v>
      </c>
      <c r="U1191" t="s">
        <v>10130</v>
      </c>
      <c r="V1191" t="s">
        <v>10131</v>
      </c>
    </row>
    <row r="1192" spans="1:22" x14ac:dyDescent="0.25">
      <c r="A1192" t="s">
        <v>12994</v>
      </c>
      <c r="B1192" t="s">
        <v>12995</v>
      </c>
      <c r="C1192" t="s">
        <v>13156</v>
      </c>
      <c r="D1192" t="s">
        <v>13250</v>
      </c>
      <c r="E1192" t="s">
        <v>13251</v>
      </c>
      <c r="F1192" t="s">
        <v>13282</v>
      </c>
      <c r="G1192" t="str">
        <f t="shared" si="125"/>
        <v>HeatConvectors</v>
      </c>
      <c r="H1192" s="17">
        <v>2219</v>
      </c>
      <c r="I1192" s="17">
        <v>3080</v>
      </c>
      <c r="J1192" s="8">
        <v>0.28000000000000003</v>
      </c>
      <c r="K1192" s="8" t="str">
        <f t="shared" si="126"/>
        <v>No</v>
      </c>
      <c r="L1192" s="9">
        <v>3.6</v>
      </c>
      <c r="M1192" s="9">
        <v>4</v>
      </c>
      <c r="N1192" s="9">
        <f>AVERAGEIF(F1192:F2542,F1192,L1192:L2542)</f>
        <v>3.6</v>
      </c>
      <c r="O1192" s="4">
        <v>468</v>
      </c>
      <c r="P1192" s="4">
        <f t="shared" si="127"/>
        <v>9.6162222337743</v>
      </c>
      <c r="Q1192" s="18">
        <f t="shared" si="128"/>
        <v>1038492</v>
      </c>
      <c r="R1192" s="18">
        <f>Table2[[#This Row],[actual_price]]-Table2[[#This Row],[discounted_price]]</f>
        <v>861</v>
      </c>
      <c r="S1192" s="15" t="str" cm="1">
        <f t="array" ref="S1192">_xlfn.IFS(H1192&lt;200,"&lt;₹200",H1192&lt;=500,"₹200-₹500",H1192&gt;500,"&gt;₹500")</f>
        <v>&gt;₹500</v>
      </c>
      <c r="T1192" t="s">
        <v>12996</v>
      </c>
      <c r="U1192" t="s">
        <v>13000</v>
      </c>
      <c r="V1192" t="s">
        <v>13001</v>
      </c>
    </row>
    <row r="1193" spans="1:22" x14ac:dyDescent="0.25">
      <c r="A1193" t="s">
        <v>672</v>
      </c>
      <c r="B1193" t="s">
        <v>673</v>
      </c>
      <c r="C1193" t="s">
        <v>13084</v>
      </c>
      <c r="D1193" t="s">
        <v>13085</v>
      </c>
      <c r="E1193" t="s">
        <v>13086</v>
      </c>
      <c r="F1193" t="s">
        <v>13087</v>
      </c>
      <c r="G1193" t="str">
        <f t="shared" si="125"/>
        <v>Cables</v>
      </c>
      <c r="H1193" s="17">
        <v>349</v>
      </c>
      <c r="I1193" s="17">
        <v>599</v>
      </c>
      <c r="J1193" s="8">
        <v>0.42</v>
      </c>
      <c r="K1193" s="8" t="str">
        <f t="shared" si="126"/>
        <v>No</v>
      </c>
      <c r="L1193" s="9">
        <v>4.0999999999999996</v>
      </c>
      <c r="M1193" s="9">
        <v>4</v>
      </c>
      <c r="N1193" s="9">
        <f>AVERAGEIF(F1193:F2542,F1193,L1193:L2542)</f>
        <v>4.1227272727272721</v>
      </c>
      <c r="O1193" s="4">
        <v>210</v>
      </c>
      <c r="P1193" s="4">
        <f t="shared" si="127"/>
        <v>9.5823826679773045</v>
      </c>
      <c r="Q1193" s="18">
        <f t="shared" si="128"/>
        <v>73290</v>
      </c>
      <c r="R1193" s="18">
        <f>Table2[[#This Row],[actual_price]]-Table2[[#This Row],[discounted_price]]</f>
        <v>250</v>
      </c>
      <c r="S1193" s="15" t="str" cm="1">
        <f t="array" ref="S1193">_xlfn.IFS(H1193&lt;200,"&lt;₹200",H1193&lt;=500,"₹200-₹500",H1193&gt;500,"&gt;₹500")</f>
        <v>₹200-₹500</v>
      </c>
      <c r="T1193" t="s">
        <v>674</v>
      </c>
      <c r="U1193" t="s">
        <v>678</v>
      </c>
      <c r="V1193" t="s">
        <v>679</v>
      </c>
    </row>
    <row r="1194" spans="1:22" x14ac:dyDescent="0.25">
      <c r="A1194" t="s">
        <v>12321</v>
      </c>
      <c r="B1194" t="s">
        <v>12322</v>
      </c>
      <c r="C1194" t="s">
        <v>13156</v>
      </c>
      <c r="D1194" t="s">
        <v>13268</v>
      </c>
      <c r="E1194" t="s">
        <v>13269</v>
      </c>
      <c r="F1194" t="s">
        <v>13301</v>
      </c>
      <c r="G1194" t="str">
        <f t="shared" si="125"/>
        <v>IroningAccessories</v>
      </c>
      <c r="H1194" s="17">
        <v>85</v>
      </c>
      <c r="I1194" s="17">
        <v>199</v>
      </c>
      <c r="J1194" s="8">
        <v>0.56999999999999995</v>
      </c>
      <c r="K1194" s="8" t="str">
        <f t="shared" si="126"/>
        <v>Yes</v>
      </c>
      <c r="L1194" s="9">
        <v>4.0999999999999996</v>
      </c>
      <c r="M1194" s="9">
        <v>4</v>
      </c>
      <c r="N1194" s="9">
        <f>AVERAGEIF(F1194:F2544,F1194,L1194:L2544)</f>
        <v>4.0999999999999996</v>
      </c>
      <c r="O1194" s="4">
        <v>212</v>
      </c>
      <c r="P1194" s="4">
        <f t="shared" si="127"/>
        <v>9.5463563740988242</v>
      </c>
      <c r="Q1194" s="18">
        <f t="shared" si="128"/>
        <v>18020</v>
      </c>
      <c r="R1194" s="18">
        <f>Table2[[#This Row],[actual_price]]-Table2[[#This Row],[discounted_price]]</f>
        <v>114</v>
      </c>
      <c r="S1194" s="15" t="str" cm="1">
        <f t="array" ref="S1194">_xlfn.IFS(H1194&lt;200,"&lt;₹200",H1194&lt;=500,"₹200-₹500",H1194&gt;500,"&gt;₹500")</f>
        <v>&lt;₹200</v>
      </c>
      <c r="T1194" t="s">
        <v>12323</v>
      </c>
      <c r="U1194" t="s">
        <v>12327</v>
      </c>
      <c r="V1194" t="s">
        <v>12328</v>
      </c>
    </row>
    <row r="1195" spans="1:22" x14ac:dyDescent="0.25">
      <c r="A1195" t="s">
        <v>11052</v>
      </c>
      <c r="B1195" t="s">
        <v>11053</v>
      </c>
      <c r="C1195" t="s">
        <v>13156</v>
      </c>
      <c r="D1195" t="s">
        <v>13268</v>
      </c>
      <c r="E1195" t="s">
        <v>13269</v>
      </c>
      <c r="F1195" t="s">
        <v>13270</v>
      </c>
      <c r="G1195" t="str">
        <f t="shared" si="125"/>
        <v>LaundryBaskets</v>
      </c>
      <c r="H1195" s="17">
        <v>351</v>
      </c>
      <c r="I1195" s="17">
        <v>899</v>
      </c>
      <c r="J1195" s="8">
        <v>0.61</v>
      </c>
      <c r="K1195" s="8" t="str">
        <f t="shared" si="126"/>
        <v>Yes</v>
      </c>
      <c r="L1195" s="9">
        <v>3.9</v>
      </c>
      <c r="M1195" s="9">
        <v>4</v>
      </c>
      <c r="N1195" s="9">
        <f>AVERAGEIF(F1195:F2544,F1195,L1195:L2544)</f>
        <v>3.8499999999999996</v>
      </c>
      <c r="O1195" s="4">
        <v>296</v>
      </c>
      <c r="P1195" s="4">
        <f t="shared" si="127"/>
        <v>9.5201123298712655</v>
      </c>
      <c r="Q1195" s="18">
        <f t="shared" si="128"/>
        <v>103896</v>
      </c>
      <c r="R1195" s="18">
        <f>Table2[[#This Row],[actual_price]]-Table2[[#This Row],[discounted_price]]</f>
        <v>548</v>
      </c>
      <c r="S1195" s="15" t="str" cm="1">
        <f t="array" ref="S1195">_xlfn.IFS(H1195&lt;200,"&lt;₹200",H1195&lt;=500,"₹200-₹500",H1195&gt;500,"&gt;₹500")</f>
        <v>₹200-₹500</v>
      </c>
      <c r="T1195" t="s">
        <v>11054</v>
      </c>
      <c r="U1195" t="s">
        <v>11058</v>
      </c>
      <c r="V1195" t="s">
        <v>11059</v>
      </c>
    </row>
    <row r="1196" spans="1:22" x14ac:dyDescent="0.25">
      <c r="A1196" t="s">
        <v>12614</v>
      </c>
      <c r="B1196" t="s">
        <v>12615</v>
      </c>
      <c r="C1196" t="s">
        <v>13156</v>
      </c>
      <c r="D1196" t="s">
        <v>13247</v>
      </c>
      <c r="E1196" t="s">
        <v>13287</v>
      </c>
      <c r="F1196" t="s">
        <v>13288</v>
      </c>
      <c r="G1196" t="str">
        <f t="shared" si="125"/>
        <v>WaterPurifierAccessories</v>
      </c>
      <c r="H1196" s="17">
        <v>231</v>
      </c>
      <c r="I1196" s="17">
        <v>260</v>
      </c>
      <c r="J1196" s="8">
        <v>0.11</v>
      </c>
      <c r="K1196" s="8" t="str">
        <f t="shared" si="126"/>
        <v>No</v>
      </c>
      <c r="L1196" s="9">
        <v>4.0999999999999996</v>
      </c>
      <c r="M1196" s="9">
        <v>4</v>
      </c>
      <c r="N1196" s="9">
        <f>AVERAGEIF(F1196:F2546,F1196,L1196:L2546)</f>
        <v>3.5333333333333332</v>
      </c>
      <c r="O1196" s="4">
        <v>490</v>
      </c>
      <c r="P1196" s="4">
        <f t="shared" si="127"/>
        <v>9.5084879388344881</v>
      </c>
      <c r="Q1196" s="18">
        <f t="shared" si="128"/>
        <v>113190</v>
      </c>
      <c r="R1196" s="18">
        <f>Table2[[#This Row],[actual_price]]-Table2[[#This Row],[discounted_price]]</f>
        <v>29</v>
      </c>
      <c r="S1196" s="15" t="str" cm="1">
        <f t="array" ref="S1196">_xlfn.IFS(H1196&lt;200,"&lt;₹200",H1196&lt;=500,"₹200-₹500",H1196&gt;500,"&gt;₹500")</f>
        <v>₹200-₹500</v>
      </c>
      <c r="T1196" t="s">
        <v>12616</v>
      </c>
      <c r="U1196" t="s">
        <v>12620</v>
      </c>
      <c r="V1196" t="s">
        <v>13073</v>
      </c>
    </row>
    <row r="1197" spans="1:22" x14ac:dyDescent="0.25">
      <c r="A1197" t="s">
        <v>10940</v>
      </c>
      <c r="B1197" t="s">
        <v>10941</v>
      </c>
      <c r="C1197" t="s">
        <v>13156</v>
      </c>
      <c r="D1197" t="s">
        <v>13250</v>
      </c>
      <c r="E1197" t="s">
        <v>13263</v>
      </c>
      <c r="F1197" t="s">
        <v>13264</v>
      </c>
      <c r="G1197" t="str">
        <f t="shared" si="125"/>
        <v>InstantWaterHeaters</v>
      </c>
      <c r="H1197" s="17">
        <v>1049</v>
      </c>
      <c r="I1197" s="17">
        <v>2499</v>
      </c>
      <c r="J1197" s="8">
        <v>0.57999999999999996</v>
      </c>
      <c r="K1197" s="8" t="str">
        <f t="shared" si="126"/>
        <v>Yes</v>
      </c>
      <c r="L1197" s="9">
        <v>3.6</v>
      </c>
      <c r="M1197" s="9">
        <v>4</v>
      </c>
      <c r="N1197" s="9">
        <f>AVERAGEIF(F1197:F2546,F1197,L1197:L2546)</f>
        <v>3.7749999999999999</v>
      </c>
      <c r="O1197" s="4">
        <v>328</v>
      </c>
      <c r="P1197" s="4">
        <f t="shared" si="127"/>
        <v>9.5024145147611527</v>
      </c>
      <c r="Q1197" s="18">
        <f t="shared" si="128"/>
        <v>344072</v>
      </c>
      <c r="R1197" s="18">
        <f>Table2[[#This Row],[actual_price]]-Table2[[#This Row],[discounted_price]]</f>
        <v>1450</v>
      </c>
      <c r="S1197" s="15" t="str" cm="1">
        <f t="array" ref="S1197">_xlfn.IFS(H1197&lt;200,"&lt;₹200",H1197&lt;=500,"₹200-₹500",H1197&gt;500,"&gt;₹500")</f>
        <v>&gt;₹500</v>
      </c>
      <c r="T1197" t="s">
        <v>10942</v>
      </c>
      <c r="U1197" t="s">
        <v>10946</v>
      </c>
      <c r="V1197" t="s">
        <v>10947</v>
      </c>
    </row>
    <row r="1198" spans="1:22" x14ac:dyDescent="0.25">
      <c r="A1198" t="s">
        <v>11826</v>
      </c>
      <c r="B1198" t="s">
        <v>11827</v>
      </c>
      <c r="C1198" t="s">
        <v>13156</v>
      </c>
      <c r="D1198" t="s">
        <v>13247</v>
      </c>
      <c r="E1198" t="s">
        <v>13248</v>
      </c>
      <c r="F1198" t="s">
        <v>13262</v>
      </c>
      <c r="G1198" t="str">
        <f t="shared" si="125"/>
        <v>MixerGrinders</v>
      </c>
      <c r="H1198" s="17">
        <v>2033</v>
      </c>
      <c r="I1198" s="17">
        <v>4295</v>
      </c>
      <c r="J1198" s="8">
        <v>0.53</v>
      </c>
      <c r="K1198" s="8" t="str">
        <f t="shared" si="126"/>
        <v>Yes</v>
      </c>
      <c r="L1198" s="9">
        <v>3.4</v>
      </c>
      <c r="M1198" s="9">
        <v>3</v>
      </c>
      <c r="N1198" s="9">
        <f>AVERAGEIF(F1198:F2548,F1198,L1198:L2548)</f>
        <v>3.5999999999999996</v>
      </c>
      <c r="O1198" s="4">
        <v>422</v>
      </c>
      <c r="P1198" s="4">
        <f t="shared" si="127"/>
        <v>9.4548253225501515</v>
      </c>
      <c r="Q1198" s="18">
        <f t="shared" si="128"/>
        <v>857926</v>
      </c>
      <c r="R1198" s="18">
        <f>Table2[[#This Row],[actual_price]]-Table2[[#This Row],[discounted_price]]</f>
        <v>2262</v>
      </c>
      <c r="S1198" s="15" t="str" cm="1">
        <f t="array" ref="S1198">_xlfn.IFS(H1198&lt;200,"&lt;₹200",H1198&lt;=500,"₹200-₹500",H1198&gt;500,"&gt;₹500")</f>
        <v>&gt;₹500</v>
      </c>
      <c r="T1198" t="s">
        <v>11828</v>
      </c>
      <c r="U1198" t="s">
        <v>11832</v>
      </c>
      <c r="V1198" t="s">
        <v>11833</v>
      </c>
    </row>
    <row r="1199" spans="1:22" x14ac:dyDescent="0.25">
      <c r="A1199" t="s">
        <v>10439</v>
      </c>
      <c r="B1199" t="s">
        <v>10440</v>
      </c>
      <c r="C1199" t="s">
        <v>13156</v>
      </c>
      <c r="D1199" t="s">
        <v>13250</v>
      </c>
      <c r="E1199" t="s">
        <v>13251</v>
      </c>
      <c r="F1199" t="s">
        <v>13253</v>
      </c>
      <c r="G1199" t="str">
        <f t="shared" si="125"/>
        <v>FanHeaters</v>
      </c>
      <c r="H1199" s="17">
        <v>12499</v>
      </c>
      <c r="I1199" s="17">
        <v>19825</v>
      </c>
      <c r="J1199" s="8">
        <v>0.37</v>
      </c>
      <c r="K1199" s="8" t="str">
        <f t="shared" si="126"/>
        <v>No</v>
      </c>
      <c r="L1199" s="9">
        <v>4.0999999999999996</v>
      </c>
      <c r="M1199" s="9">
        <v>4</v>
      </c>
      <c r="N1199" s="9">
        <f>AVERAGEIF(F1199:F2548,F1199,L1199:L2548)</f>
        <v>3.7647058823529407</v>
      </c>
      <c r="O1199" s="4">
        <v>322</v>
      </c>
      <c r="P1199" s="4">
        <f t="shared" si="127"/>
        <v>9.4464094958347395</v>
      </c>
      <c r="Q1199" s="18">
        <f t="shared" si="128"/>
        <v>4024678</v>
      </c>
      <c r="R1199" s="18">
        <f>Table2[[#This Row],[actual_price]]-Table2[[#This Row],[discounted_price]]</f>
        <v>7326</v>
      </c>
      <c r="S1199" s="15" t="str" cm="1">
        <f t="array" ref="S1199">_xlfn.IFS(H1199&lt;200,"&lt;₹200",H1199&lt;=500,"₹200-₹500",H1199&gt;500,"&gt;₹500")</f>
        <v>&gt;₹500</v>
      </c>
      <c r="T1199" t="s">
        <v>10441</v>
      </c>
      <c r="U1199" t="s">
        <v>10445</v>
      </c>
      <c r="V1199" t="s">
        <v>10446</v>
      </c>
    </row>
    <row r="1200" spans="1:22" x14ac:dyDescent="0.25">
      <c r="A1200" t="s">
        <v>4229</v>
      </c>
      <c r="B1200" t="s">
        <v>4230</v>
      </c>
      <c r="C1200" t="s">
        <v>13075</v>
      </c>
      <c r="D1200" t="s">
        <v>13111</v>
      </c>
      <c r="E1200" t="s">
        <v>13112</v>
      </c>
      <c r="F1200" t="s">
        <v>13112</v>
      </c>
      <c r="G1200" t="str">
        <f t="shared" si="125"/>
        <v>SmartWatches</v>
      </c>
      <c r="H1200" s="17">
        <v>1999</v>
      </c>
      <c r="I1200" s="17">
        <v>8499</v>
      </c>
      <c r="J1200" s="8">
        <v>0.76</v>
      </c>
      <c r="K1200" s="8" t="str">
        <f t="shared" si="126"/>
        <v>Yes</v>
      </c>
      <c r="L1200" s="9">
        <v>4.3</v>
      </c>
      <c r="M1200" s="9">
        <v>4</v>
      </c>
      <c r="N1200" s="9">
        <f>AVERAGEIF(F1200:F2549,F1200,L1200:L2549)</f>
        <v>3.9571428571428569</v>
      </c>
      <c r="O1200" s="4">
        <v>240</v>
      </c>
      <c r="P1200" s="4">
        <f t="shared" si="127"/>
        <v>9.4259817256176923</v>
      </c>
      <c r="Q1200" s="18">
        <f t="shared" si="128"/>
        <v>479760</v>
      </c>
      <c r="R1200" s="18">
        <f>Table2[[#This Row],[actual_price]]-Table2[[#This Row],[discounted_price]]</f>
        <v>6500</v>
      </c>
      <c r="S1200" s="15" t="str" cm="1">
        <f t="array" ref="S1200">_xlfn.IFS(H1200&lt;200,"&lt;₹200",H1200&lt;=500,"₹200-₹500",H1200&gt;500,"&gt;₹500")</f>
        <v>&gt;₹500</v>
      </c>
      <c r="T1200" t="s">
        <v>4231</v>
      </c>
      <c r="U1200" t="s">
        <v>4235</v>
      </c>
      <c r="V1200" t="s">
        <v>4236</v>
      </c>
    </row>
    <row r="1201" spans="1:22" x14ac:dyDescent="0.25">
      <c r="A1201" t="s">
        <v>12854</v>
      </c>
      <c r="B1201" t="s">
        <v>12855</v>
      </c>
      <c r="C1201" t="s">
        <v>13156</v>
      </c>
      <c r="D1201" t="s">
        <v>13247</v>
      </c>
      <c r="E1201" t="s">
        <v>13283</v>
      </c>
      <c r="F1201" t="s">
        <v>13312</v>
      </c>
      <c r="G1201" t="str">
        <f t="shared" si="125"/>
        <v>MilkFrothers</v>
      </c>
      <c r="H1201" s="17">
        <v>229</v>
      </c>
      <c r="I1201" s="17">
        <v>399</v>
      </c>
      <c r="J1201" s="8">
        <v>0.43</v>
      </c>
      <c r="K1201" s="8" t="str">
        <f t="shared" si="126"/>
        <v>No</v>
      </c>
      <c r="L1201" s="9">
        <v>3.6</v>
      </c>
      <c r="M1201" s="9">
        <v>4</v>
      </c>
      <c r="N1201" s="9">
        <f>AVERAGEIF(F1201:F2551,F1201,L1201:L2551)</f>
        <v>3.55</v>
      </c>
      <c r="O1201" s="4">
        <v>451</v>
      </c>
      <c r="P1201" s="4">
        <f t="shared" si="127"/>
        <v>9.4257414435804048</v>
      </c>
      <c r="Q1201" s="18">
        <f t="shared" si="128"/>
        <v>103279</v>
      </c>
      <c r="R1201" s="18">
        <f>Table2[[#This Row],[actual_price]]-Table2[[#This Row],[discounted_price]]</f>
        <v>170</v>
      </c>
      <c r="S1201" s="15" t="str" cm="1">
        <f t="array" ref="S1201">_xlfn.IFS(H1201&lt;200,"&lt;₹200",H1201&lt;=500,"₹200-₹500",H1201&gt;500,"&gt;₹500")</f>
        <v>₹200-₹500</v>
      </c>
      <c r="T1201" t="s">
        <v>12856</v>
      </c>
      <c r="U1201" t="s">
        <v>12860</v>
      </c>
      <c r="V1201" t="s">
        <v>12861</v>
      </c>
    </row>
    <row r="1202" spans="1:22" x14ac:dyDescent="0.25">
      <c r="A1202" t="s">
        <v>12271</v>
      </c>
      <c r="B1202" t="s">
        <v>12272</v>
      </c>
      <c r="C1202" t="s">
        <v>13156</v>
      </c>
      <c r="D1202" t="s">
        <v>13247</v>
      </c>
      <c r="E1202" t="s">
        <v>13254</v>
      </c>
      <c r="F1202" t="s">
        <v>13272</v>
      </c>
      <c r="G1202" t="str">
        <f t="shared" si="125"/>
        <v>Vacuums&amp;FloorCare</v>
      </c>
      <c r="H1202" s="17">
        <v>2669</v>
      </c>
      <c r="I1202" s="17">
        <v>3199</v>
      </c>
      <c r="J1202" s="8">
        <v>0.17</v>
      </c>
      <c r="K1202" s="8" t="str">
        <f t="shared" si="126"/>
        <v>No</v>
      </c>
      <c r="L1202" s="9">
        <v>3.9</v>
      </c>
      <c r="M1202" s="9">
        <v>4</v>
      </c>
      <c r="N1202" s="9">
        <f>AVERAGEIF(F1202:F2552,F1202,L1202:L2552)</f>
        <v>3.9</v>
      </c>
      <c r="O1202" s="4">
        <v>260</v>
      </c>
      <c r="P1202" s="4">
        <f t="shared" si="127"/>
        <v>9.4248979786192955</v>
      </c>
      <c r="Q1202" s="18">
        <f t="shared" si="128"/>
        <v>693940</v>
      </c>
      <c r="R1202" s="18">
        <f>Table2[[#This Row],[actual_price]]-Table2[[#This Row],[discounted_price]]</f>
        <v>530</v>
      </c>
      <c r="S1202" s="15" t="str" cm="1">
        <f t="array" ref="S1202">_xlfn.IFS(H1202&lt;200,"&lt;₹200",H1202&lt;=500,"₹200-₹500",H1202&gt;500,"&gt;₹500")</f>
        <v>&gt;₹500</v>
      </c>
      <c r="T1202" t="s">
        <v>12273</v>
      </c>
      <c r="U1202" t="s">
        <v>12277</v>
      </c>
      <c r="V1202" t="s">
        <v>12278</v>
      </c>
    </row>
    <row r="1203" spans="1:22" x14ac:dyDescent="0.25">
      <c r="A1203" t="s">
        <v>2612</v>
      </c>
      <c r="B1203" t="s">
        <v>2613</v>
      </c>
      <c r="C1203" t="s">
        <v>13075</v>
      </c>
      <c r="D1203" t="s">
        <v>13091</v>
      </c>
      <c r="E1203" t="s">
        <v>13092</v>
      </c>
      <c r="F1203" t="s">
        <v>13097</v>
      </c>
      <c r="G1203" t="str">
        <f t="shared" si="125"/>
        <v>TVMounts,Stands&amp;Turntables</v>
      </c>
      <c r="H1203" s="17">
        <v>1850</v>
      </c>
      <c r="I1203" s="17">
        <v>4500</v>
      </c>
      <c r="J1203" s="8">
        <v>0.59</v>
      </c>
      <c r="K1203" s="8" t="str">
        <f t="shared" si="126"/>
        <v>Yes</v>
      </c>
      <c r="L1203" s="9">
        <v>4</v>
      </c>
      <c r="M1203" s="9">
        <v>4</v>
      </c>
      <c r="N1203" s="9">
        <f>AVERAGEIF(F1203:F2552,F1203,L1203:L2552)</f>
        <v>4.1500000000000004</v>
      </c>
      <c r="O1203" s="4">
        <v>184</v>
      </c>
      <c r="P1203" s="4">
        <f t="shared" si="127"/>
        <v>9.4087626728725073</v>
      </c>
      <c r="Q1203" s="18">
        <f t="shared" si="128"/>
        <v>340400</v>
      </c>
      <c r="R1203" s="18">
        <f>Table2[[#This Row],[actual_price]]-Table2[[#This Row],[discounted_price]]</f>
        <v>2650</v>
      </c>
      <c r="S1203" s="15" t="str" cm="1">
        <f t="array" ref="S1203">_xlfn.IFS(H1203&lt;200,"&lt;₹200",H1203&lt;=500,"₹200-₹500",H1203&gt;500,"&gt;₹500")</f>
        <v>&gt;₹500</v>
      </c>
      <c r="T1203" t="s">
        <v>2614</v>
      </c>
      <c r="U1203" t="s">
        <v>2618</v>
      </c>
      <c r="V1203" t="s">
        <v>2619</v>
      </c>
    </row>
    <row r="1204" spans="1:22" x14ac:dyDescent="0.25">
      <c r="A1204" t="s">
        <v>4711</v>
      </c>
      <c r="B1204" t="s">
        <v>4712</v>
      </c>
      <c r="C1204" t="s">
        <v>13075</v>
      </c>
      <c r="D1204" t="s">
        <v>13113</v>
      </c>
      <c r="E1204" t="s">
        <v>13117</v>
      </c>
      <c r="F1204" t="s">
        <v>13118</v>
      </c>
      <c r="G1204" t="str">
        <f t="shared" si="125"/>
        <v>Smartphones</v>
      </c>
      <c r="H1204" s="17">
        <v>8499</v>
      </c>
      <c r="I1204" s="17">
        <v>11999</v>
      </c>
      <c r="J1204" s="8">
        <v>0.28999999999999998</v>
      </c>
      <c r="K1204" s="8" t="str">
        <f t="shared" si="126"/>
        <v>No</v>
      </c>
      <c r="L1204" s="9">
        <v>3.9</v>
      </c>
      <c r="M1204" s="9">
        <v>4</v>
      </c>
      <c r="N1204" s="9">
        <f>AVERAGEIF(F1204:F2553,F1204,L1204:L2553)</f>
        <v>3.8499999999999996</v>
      </c>
      <c r="O1204" s="4">
        <v>276</v>
      </c>
      <c r="P1204" s="4">
        <f t="shared" si="127"/>
        <v>9.4035471108981259</v>
      </c>
      <c r="Q1204" s="18">
        <f t="shared" si="128"/>
        <v>2345724</v>
      </c>
      <c r="R1204" s="18">
        <f>Table2[[#This Row],[actual_price]]-Table2[[#This Row],[discounted_price]]</f>
        <v>3500</v>
      </c>
      <c r="S1204" s="15" t="str" cm="1">
        <f t="array" ref="S1204">_xlfn.IFS(H1204&lt;200,"&lt;₹200",H1204&lt;=500,"₹200-₹500",H1204&gt;500,"&gt;₹500")</f>
        <v>&gt;₹500</v>
      </c>
      <c r="T1204" t="s">
        <v>4713</v>
      </c>
      <c r="U1204" t="s">
        <v>4717</v>
      </c>
      <c r="V1204" t="s">
        <v>4718</v>
      </c>
    </row>
    <row r="1205" spans="1:22" x14ac:dyDescent="0.25">
      <c r="A1205" t="s">
        <v>1491</v>
      </c>
      <c r="B1205" t="s">
        <v>1492</v>
      </c>
      <c r="C1205" t="s">
        <v>13075</v>
      </c>
      <c r="D1205" t="s">
        <v>13091</v>
      </c>
      <c r="E1205" t="s">
        <v>13092</v>
      </c>
      <c r="F1205" t="s">
        <v>13095</v>
      </c>
      <c r="G1205" t="str">
        <f t="shared" si="125"/>
        <v>RemoteControls</v>
      </c>
      <c r="H1205" s="17">
        <v>339</v>
      </c>
      <c r="I1205" s="17">
        <v>1999</v>
      </c>
      <c r="J1205" s="8">
        <v>0.83</v>
      </c>
      <c r="K1205" s="8" t="str">
        <f t="shared" si="126"/>
        <v>Yes</v>
      </c>
      <c r="L1205" s="9">
        <v>4</v>
      </c>
      <c r="M1205" s="9">
        <v>4</v>
      </c>
      <c r="N1205" s="9">
        <f>AVERAGEIF(F1205:F2554,F1205,L1205:L2554)</f>
        <v>3.704347826086956</v>
      </c>
      <c r="O1205" s="4">
        <v>343</v>
      </c>
      <c r="P1205" s="4">
        <f t="shared" si="127"/>
        <v>9.3962947524823619</v>
      </c>
      <c r="Q1205" s="18">
        <f t="shared" si="128"/>
        <v>116277</v>
      </c>
      <c r="R1205" s="18">
        <f>Table2[[#This Row],[actual_price]]-Table2[[#This Row],[discounted_price]]</f>
        <v>1660</v>
      </c>
      <c r="S1205" s="15" t="str" cm="1">
        <f t="array" ref="S1205">_xlfn.IFS(H1205&lt;200,"&lt;₹200",H1205&lt;=500,"₹200-₹500",H1205&gt;500,"&gt;₹500")</f>
        <v>₹200-₹500</v>
      </c>
      <c r="T1205" t="s">
        <v>1493</v>
      </c>
      <c r="U1205" t="s">
        <v>1497</v>
      </c>
      <c r="V1205" t="s">
        <v>1498</v>
      </c>
    </row>
    <row r="1206" spans="1:22" x14ac:dyDescent="0.25">
      <c r="A1206" t="s">
        <v>8832</v>
      </c>
      <c r="B1206" t="s">
        <v>8833</v>
      </c>
      <c r="C1206" t="s">
        <v>13156</v>
      </c>
      <c r="D1206" t="s">
        <v>13247</v>
      </c>
      <c r="E1206" t="s">
        <v>13254</v>
      </c>
      <c r="F1206" t="s">
        <v>13255</v>
      </c>
      <c r="G1206" t="str">
        <f t="shared" si="125"/>
        <v>Irons,Steamers&amp;Accessories</v>
      </c>
      <c r="H1206" s="17">
        <v>398</v>
      </c>
      <c r="I1206" s="17">
        <v>1999</v>
      </c>
      <c r="J1206" s="8">
        <v>0.8</v>
      </c>
      <c r="K1206" s="8" t="str">
        <f t="shared" si="126"/>
        <v>Yes</v>
      </c>
      <c r="L1206" s="9">
        <v>4.0999999999999996</v>
      </c>
      <c r="M1206" s="9">
        <v>4</v>
      </c>
      <c r="N1206" s="9">
        <f>AVERAGEIF(F1206:F2555,F1206,L1206:L2555)</f>
        <v>3.8909090909090911</v>
      </c>
      <c r="O1206" s="4">
        <v>257</v>
      </c>
      <c r="P1206" s="4">
        <f t="shared" si="127"/>
        <v>9.3833930377478403</v>
      </c>
      <c r="Q1206" s="18">
        <f t="shared" si="128"/>
        <v>102286</v>
      </c>
      <c r="R1206" s="18">
        <f>Table2[[#This Row],[actual_price]]-Table2[[#This Row],[discounted_price]]</f>
        <v>1601</v>
      </c>
      <c r="S1206" s="15" t="str" cm="1">
        <f t="array" ref="S1206">_xlfn.IFS(H1206&lt;200,"&lt;₹200",H1206&lt;=500,"₹200-₹500",H1206&gt;500,"&gt;₹500")</f>
        <v>₹200-₹500</v>
      </c>
      <c r="T1206" t="s">
        <v>8834</v>
      </c>
      <c r="U1206" t="s">
        <v>8838</v>
      </c>
      <c r="V1206" t="s">
        <v>8839</v>
      </c>
    </row>
    <row r="1207" spans="1:22" x14ac:dyDescent="0.25">
      <c r="A1207" t="s">
        <v>11325</v>
      </c>
      <c r="B1207" t="s">
        <v>11326</v>
      </c>
      <c r="C1207" t="s">
        <v>13156</v>
      </c>
      <c r="D1207" t="s">
        <v>13247</v>
      </c>
      <c r="E1207" t="s">
        <v>13254</v>
      </c>
      <c r="F1207" t="s">
        <v>13279</v>
      </c>
      <c r="G1207" t="str">
        <f t="shared" si="125"/>
        <v>PressureWashers,Steam&amp;WindowCleaners</v>
      </c>
      <c r="H1207" s="17">
        <v>5999</v>
      </c>
      <c r="I1207" s="17">
        <v>9999</v>
      </c>
      <c r="J1207" s="8">
        <v>0.4</v>
      </c>
      <c r="K1207" s="8" t="str">
        <f t="shared" si="126"/>
        <v>No</v>
      </c>
      <c r="L1207" s="9">
        <v>4.2</v>
      </c>
      <c r="M1207" s="9">
        <v>4</v>
      </c>
      <c r="N1207" s="9">
        <f>AVERAGEIF(F1207:F2557,F1207,L1207:L2557)</f>
        <v>4.2</v>
      </c>
      <c r="O1207" s="4">
        <v>170</v>
      </c>
      <c r="P1207" s="4">
        <f t="shared" si="127"/>
        <v>9.3785836636470457</v>
      </c>
      <c r="Q1207" s="18">
        <f t="shared" si="128"/>
        <v>1019830</v>
      </c>
      <c r="R1207" s="18">
        <f>Table2[[#This Row],[actual_price]]-Table2[[#This Row],[discounted_price]]</f>
        <v>4000</v>
      </c>
      <c r="S1207" s="15" t="str" cm="1">
        <f t="array" ref="S1207">_xlfn.IFS(H1207&lt;200,"&lt;₹200",H1207&lt;=500,"₹200-₹500",H1207&gt;500,"&gt;₹500")</f>
        <v>&gt;₹500</v>
      </c>
      <c r="T1207" t="s">
        <v>11327</v>
      </c>
      <c r="U1207" t="s">
        <v>11331</v>
      </c>
      <c r="V1207" t="s">
        <v>11332</v>
      </c>
    </row>
    <row r="1208" spans="1:22" x14ac:dyDescent="0.25">
      <c r="A1208" t="s">
        <v>282</v>
      </c>
      <c r="B1208" t="s">
        <v>283</v>
      </c>
      <c r="C1208" t="s">
        <v>13084</v>
      </c>
      <c r="D1208" t="s">
        <v>13085</v>
      </c>
      <c r="E1208" t="s">
        <v>13086</v>
      </c>
      <c r="F1208" t="s">
        <v>13087</v>
      </c>
      <c r="G1208" t="str">
        <f t="shared" si="125"/>
        <v>Cables</v>
      </c>
      <c r="H1208" s="17">
        <v>970</v>
      </c>
      <c r="I1208" s="17">
        <v>1999</v>
      </c>
      <c r="J1208" s="8">
        <v>0.51</v>
      </c>
      <c r="K1208" s="8" t="str">
        <f t="shared" si="126"/>
        <v>Yes</v>
      </c>
      <c r="L1208" s="9">
        <v>4.4000000000000004</v>
      </c>
      <c r="M1208" s="9">
        <v>4</v>
      </c>
      <c r="N1208" s="9">
        <f>AVERAGEIF(F1208:F2557,F1208,L1208:L2557)</f>
        <v>4.1238095238095234</v>
      </c>
      <c r="O1208" s="4">
        <v>184</v>
      </c>
      <c r="P1208" s="4">
        <f t="shared" si="127"/>
        <v>9.3493843657000468</v>
      </c>
      <c r="Q1208" s="18">
        <f t="shared" si="128"/>
        <v>178480</v>
      </c>
      <c r="R1208" s="18">
        <f>Table2[[#This Row],[actual_price]]-Table2[[#This Row],[discounted_price]]</f>
        <v>1029</v>
      </c>
      <c r="S1208" s="15" t="str" cm="1">
        <f t="array" ref="S1208">_xlfn.IFS(H1208&lt;200,"&lt;₹200",H1208&lt;=500,"₹200-₹500",H1208&gt;500,"&gt;₹500")</f>
        <v>&gt;₹500</v>
      </c>
      <c r="T1208" t="s">
        <v>284</v>
      </c>
      <c r="U1208" t="s">
        <v>288</v>
      </c>
      <c r="V1208" t="s">
        <v>289</v>
      </c>
    </row>
    <row r="1209" spans="1:22" x14ac:dyDescent="0.25">
      <c r="A1209" t="s">
        <v>11175</v>
      </c>
      <c r="B1209" t="s">
        <v>11176</v>
      </c>
      <c r="C1209" t="s">
        <v>13156</v>
      </c>
      <c r="D1209" t="s">
        <v>13250</v>
      </c>
      <c r="E1209" t="s">
        <v>13251</v>
      </c>
      <c r="F1209" t="s">
        <v>13253</v>
      </c>
      <c r="G1209" t="str">
        <f t="shared" si="125"/>
        <v>FanHeaters</v>
      </c>
      <c r="H1209" s="17">
        <v>1069</v>
      </c>
      <c r="I1209" s="17">
        <v>1699</v>
      </c>
      <c r="J1209" s="8">
        <v>0.37</v>
      </c>
      <c r="K1209" s="8" t="str">
        <f t="shared" si="126"/>
        <v>No</v>
      </c>
      <c r="L1209" s="9">
        <v>3.9</v>
      </c>
      <c r="M1209" s="9">
        <v>4</v>
      </c>
      <c r="N1209" s="9">
        <f>AVERAGEIF(F1209:F2559,F1209,L1209:L2559)</f>
        <v>3.7437499999999995</v>
      </c>
      <c r="O1209" s="4">
        <v>313</v>
      </c>
      <c r="P1209" s="4">
        <f t="shared" si="127"/>
        <v>9.3478803699740975</v>
      </c>
      <c r="Q1209" s="18">
        <f t="shared" si="128"/>
        <v>334597</v>
      </c>
      <c r="R1209" s="18">
        <f>Table2[[#This Row],[actual_price]]-Table2[[#This Row],[discounted_price]]</f>
        <v>630</v>
      </c>
      <c r="S1209" s="15" t="str" cm="1">
        <f t="array" ref="S1209">_xlfn.IFS(H1209&lt;200,"&lt;₹200",H1209&lt;=500,"₹200-₹500",H1209&gt;500,"&gt;₹500")</f>
        <v>&gt;₹500</v>
      </c>
      <c r="T1209" t="s">
        <v>11177</v>
      </c>
      <c r="U1209" t="s">
        <v>11181</v>
      </c>
      <c r="V1209" t="s">
        <v>11182</v>
      </c>
    </row>
    <row r="1210" spans="1:22" x14ac:dyDescent="0.25">
      <c r="A1210" t="s">
        <v>12542</v>
      </c>
      <c r="B1210" t="s">
        <v>12543</v>
      </c>
      <c r="C1210" t="s">
        <v>13156</v>
      </c>
      <c r="D1210" t="s">
        <v>13268</v>
      </c>
      <c r="E1210" t="s">
        <v>13269</v>
      </c>
      <c r="F1210" t="s">
        <v>13270</v>
      </c>
      <c r="G1210" t="str">
        <f t="shared" si="125"/>
        <v>LaundryBaskets</v>
      </c>
      <c r="H1210" s="17">
        <v>390</v>
      </c>
      <c r="I1210" s="17">
        <v>799</v>
      </c>
      <c r="J1210" s="8">
        <v>0.51</v>
      </c>
      <c r="K1210" s="8" t="str">
        <f t="shared" si="126"/>
        <v>Yes</v>
      </c>
      <c r="L1210" s="9">
        <v>3.8</v>
      </c>
      <c r="M1210" s="9">
        <v>4</v>
      </c>
      <c r="N1210" s="9">
        <f>AVERAGEIF(F1210:F2560,F1210,L1210:L2560)</f>
        <v>3.8</v>
      </c>
      <c r="O1210" s="4">
        <v>287</v>
      </c>
      <c r="P1210" s="4">
        <f t="shared" si="127"/>
        <v>9.3456914534850775</v>
      </c>
      <c r="Q1210" s="18">
        <f t="shared" si="128"/>
        <v>111930</v>
      </c>
      <c r="R1210" s="18">
        <f>Table2[[#This Row],[actual_price]]-Table2[[#This Row],[discounted_price]]</f>
        <v>409</v>
      </c>
      <c r="S1210" s="15" t="str" cm="1">
        <f t="array" ref="S1210">_xlfn.IFS(H1210&lt;200,"&lt;₹200",H1210&lt;=500,"₹200-₹500",H1210&gt;500,"&gt;₹500")</f>
        <v>₹200-₹500</v>
      </c>
      <c r="T1210" t="s">
        <v>12544</v>
      </c>
      <c r="U1210" t="s">
        <v>12548</v>
      </c>
      <c r="V1210" t="s">
        <v>12549</v>
      </c>
    </row>
    <row r="1211" spans="1:22" x14ac:dyDescent="0.25">
      <c r="A1211" t="s">
        <v>1843</v>
      </c>
      <c r="B1211" t="s">
        <v>1844</v>
      </c>
      <c r="C1211" t="s">
        <v>13075</v>
      </c>
      <c r="D1211" t="s">
        <v>13091</v>
      </c>
      <c r="E1211" t="s">
        <v>13092</v>
      </c>
      <c r="F1211" t="s">
        <v>13095</v>
      </c>
      <c r="G1211" t="str">
        <f t="shared" si="125"/>
        <v>RemoteControls</v>
      </c>
      <c r="H1211" s="17">
        <v>204</v>
      </c>
      <c r="I1211" s="17">
        <v>599</v>
      </c>
      <c r="J1211" s="8">
        <v>0.66</v>
      </c>
      <c r="K1211" s="8" t="str">
        <f t="shared" si="126"/>
        <v>Yes</v>
      </c>
      <c r="L1211" s="9">
        <v>3.6</v>
      </c>
      <c r="M1211" s="9">
        <v>4</v>
      </c>
      <c r="N1211" s="9">
        <f>AVERAGEIF(F1211:F2560,F1211,L1211:L2560)</f>
        <v>3.6909090909090905</v>
      </c>
      <c r="O1211" s="4">
        <v>339</v>
      </c>
      <c r="P1211" s="4">
        <f t="shared" si="127"/>
        <v>9.343458548355958</v>
      </c>
      <c r="Q1211" s="18">
        <f t="shared" si="128"/>
        <v>69156</v>
      </c>
      <c r="R1211" s="18">
        <f>Table2[[#This Row],[actual_price]]-Table2[[#This Row],[discounted_price]]</f>
        <v>395</v>
      </c>
      <c r="S1211" s="15" t="str" cm="1">
        <f t="array" ref="S1211">_xlfn.IFS(H1211&lt;200,"&lt;₹200",H1211&lt;=500,"₹200-₹500",H1211&gt;500,"&gt;₹500")</f>
        <v>₹200-₹500</v>
      </c>
      <c r="T1211" t="s">
        <v>1845</v>
      </c>
      <c r="U1211" t="s">
        <v>1849</v>
      </c>
      <c r="V1211" t="s">
        <v>1850</v>
      </c>
    </row>
    <row r="1212" spans="1:22" x14ac:dyDescent="0.25">
      <c r="A1212" t="s">
        <v>11255</v>
      </c>
      <c r="B1212" t="s">
        <v>11256</v>
      </c>
      <c r="C1212" t="s">
        <v>13156</v>
      </c>
      <c r="D1212" t="s">
        <v>13247</v>
      </c>
      <c r="E1212" t="s">
        <v>13287</v>
      </c>
      <c r="F1212" t="s">
        <v>13297</v>
      </c>
      <c r="G1212" t="str">
        <f t="shared" si="125"/>
        <v>WaterFilters&amp;Purifiers</v>
      </c>
      <c r="H1212" s="17">
        <v>4999</v>
      </c>
      <c r="I1212" s="17">
        <v>24999</v>
      </c>
      <c r="J1212" s="8">
        <v>0.8</v>
      </c>
      <c r="K1212" s="8" t="str">
        <f t="shared" si="126"/>
        <v>Yes</v>
      </c>
      <c r="L1212" s="9">
        <v>4.5999999999999996</v>
      </c>
      <c r="M1212" s="9">
        <v>5</v>
      </c>
      <c r="N1212" s="9">
        <f>AVERAGEIF(F1212:F2562,F1212,L1212:L2562)</f>
        <v>4.4499999999999993</v>
      </c>
      <c r="O1212" s="4">
        <v>124</v>
      </c>
      <c r="P1212" s="4">
        <f t="shared" si="127"/>
        <v>9.3312495578858492</v>
      </c>
      <c r="Q1212" s="18">
        <f t="shared" si="128"/>
        <v>619876</v>
      </c>
      <c r="R1212" s="18">
        <f>Table2[[#This Row],[actual_price]]-Table2[[#This Row],[discounted_price]]</f>
        <v>20000</v>
      </c>
      <c r="S1212" s="15" t="str" cm="1">
        <f t="array" ref="S1212">_xlfn.IFS(H1212&lt;200,"&lt;₹200",H1212&lt;=500,"₹200-₹500",H1212&gt;500,"&gt;₹500")</f>
        <v>&gt;₹500</v>
      </c>
      <c r="T1212" t="s">
        <v>11257</v>
      </c>
      <c r="U1212" t="s">
        <v>11261</v>
      </c>
      <c r="V1212" t="s">
        <v>11262</v>
      </c>
    </row>
    <row r="1213" spans="1:22" x14ac:dyDescent="0.25">
      <c r="A1213" t="s">
        <v>2366</v>
      </c>
      <c r="B1213" t="s">
        <v>2367</v>
      </c>
      <c r="C1213" t="s">
        <v>13075</v>
      </c>
      <c r="D1213" t="s">
        <v>13098</v>
      </c>
      <c r="E1213" t="s">
        <v>13108</v>
      </c>
      <c r="F1213" t="s">
        <v>13109</v>
      </c>
      <c r="G1213" t="str">
        <f t="shared" si="125"/>
        <v>TowerSpeakers</v>
      </c>
      <c r="H1213" s="17">
        <v>2299</v>
      </c>
      <c r="I1213" s="17">
        <v>3999</v>
      </c>
      <c r="J1213" s="8">
        <v>0.43</v>
      </c>
      <c r="K1213" s="8" t="str">
        <f t="shared" si="126"/>
        <v>No</v>
      </c>
      <c r="L1213" s="9">
        <v>3.8</v>
      </c>
      <c r="M1213" s="9">
        <v>4</v>
      </c>
      <c r="N1213" s="9">
        <f>AVERAGEIF(F1213:F2562,F1213,L1213:L2562)</f>
        <v>3.8</v>
      </c>
      <c r="O1213" s="4">
        <v>282</v>
      </c>
      <c r="P1213" s="4">
        <f t="shared" si="127"/>
        <v>9.3167884549923023</v>
      </c>
      <c r="Q1213" s="18">
        <f t="shared" si="128"/>
        <v>648318</v>
      </c>
      <c r="R1213" s="18">
        <f>Table2[[#This Row],[actual_price]]-Table2[[#This Row],[discounted_price]]</f>
        <v>1700</v>
      </c>
      <c r="S1213" s="15" t="str" cm="1">
        <f t="array" ref="S1213">_xlfn.IFS(H1213&lt;200,"&lt;₹200",H1213&lt;=500,"₹200-₹500",H1213&gt;500,"&gt;₹500")</f>
        <v>&gt;₹500</v>
      </c>
      <c r="T1213" t="s">
        <v>2369</v>
      </c>
      <c r="U1213" t="s">
        <v>2373</v>
      </c>
      <c r="V1213" t="s">
        <v>2374</v>
      </c>
    </row>
    <row r="1214" spans="1:22" x14ac:dyDescent="0.25">
      <c r="A1214" t="s">
        <v>1352</v>
      </c>
      <c r="B1214" t="s">
        <v>1353</v>
      </c>
      <c r="C1214" t="s">
        <v>13075</v>
      </c>
      <c r="D1214" t="s">
        <v>13091</v>
      </c>
      <c r="E1214" t="s">
        <v>13093</v>
      </c>
      <c r="F1214" t="s">
        <v>13094</v>
      </c>
      <c r="G1214" t="str">
        <f t="shared" si="125"/>
        <v>SmartTelevisions</v>
      </c>
      <c r="H1214" s="17">
        <v>29990</v>
      </c>
      <c r="I1214" s="17">
        <v>65000</v>
      </c>
      <c r="J1214" s="8">
        <v>0.54</v>
      </c>
      <c r="K1214" s="8" t="str">
        <f t="shared" si="126"/>
        <v>Yes</v>
      </c>
      <c r="L1214" s="9">
        <v>4.0999999999999996</v>
      </c>
      <c r="M1214" s="9">
        <v>4</v>
      </c>
      <c r="N1214" s="9">
        <f>AVERAGEIF(F1214:F2563,F1214,L1214:L2563)</f>
        <v>4</v>
      </c>
      <c r="O1214" s="4">
        <v>211</v>
      </c>
      <c r="P1214" s="4">
        <f t="shared" si="127"/>
        <v>9.3053434437150049</v>
      </c>
      <c r="Q1214" s="18">
        <f t="shared" si="128"/>
        <v>6327890</v>
      </c>
      <c r="R1214" s="18">
        <f>Table2[[#This Row],[actual_price]]-Table2[[#This Row],[discounted_price]]</f>
        <v>35010</v>
      </c>
      <c r="S1214" s="15" t="str" cm="1">
        <f t="array" ref="S1214">_xlfn.IFS(H1214&lt;200,"&lt;₹200",H1214&lt;=500,"₹200-₹500",H1214&gt;500,"&gt;₹500")</f>
        <v>&gt;₹500</v>
      </c>
      <c r="T1214" t="s">
        <v>1354</v>
      </c>
      <c r="U1214" t="s">
        <v>1358</v>
      </c>
      <c r="V1214" t="s">
        <v>1359</v>
      </c>
    </row>
    <row r="1215" spans="1:22" x14ac:dyDescent="0.25">
      <c r="A1215" t="s">
        <v>2657</v>
      </c>
      <c r="B1215" t="s">
        <v>2658</v>
      </c>
      <c r="C1215" t="s">
        <v>13084</v>
      </c>
      <c r="D1215" t="s">
        <v>13088</v>
      </c>
      <c r="E1215" t="s">
        <v>13089</v>
      </c>
      <c r="F1215" t="s">
        <v>13090</v>
      </c>
      <c r="G1215" t="str">
        <f t="shared" si="125"/>
        <v>WirelessUSBAdapters</v>
      </c>
      <c r="H1215" s="17">
        <v>218</v>
      </c>
      <c r="I1215" s="17">
        <v>999</v>
      </c>
      <c r="J1215" s="8">
        <v>0.78</v>
      </c>
      <c r="K1215" s="8" t="str">
        <f t="shared" si="126"/>
        <v>Yes</v>
      </c>
      <c r="L1215" s="9">
        <v>4.2</v>
      </c>
      <c r="M1215" s="9">
        <v>4</v>
      </c>
      <c r="N1215" s="9">
        <f>AVERAGEIF(F1215:F2564,F1215,L1215:L2564)</f>
        <v>4.2</v>
      </c>
      <c r="O1215" s="4">
        <v>163</v>
      </c>
      <c r="P1215" s="4">
        <f t="shared" si="127"/>
        <v>9.3023441618003311</v>
      </c>
      <c r="Q1215" s="18">
        <f t="shared" si="128"/>
        <v>35534</v>
      </c>
      <c r="R1215" s="18">
        <f>Table2[[#This Row],[actual_price]]-Table2[[#This Row],[discounted_price]]</f>
        <v>781</v>
      </c>
      <c r="S1215" s="15" t="str" cm="1">
        <f t="array" ref="S1215">_xlfn.IFS(H1215&lt;200,"&lt;₹200",H1215&lt;=500,"₹200-₹500",H1215&gt;500,"&gt;₹500")</f>
        <v>₹200-₹500</v>
      </c>
      <c r="T1215" t="s">
        <v>2659</v>
      </c>
      <c r="U1215" t="s">
        <v>2663</v>
      </c>
      <c r="V1215" t="s">
        <v>2664</v>
      </c>
    </row>
    <row r="1216" spans="1:22" x14ac:dyDescent="0.25">
      <c r="A1216" t="s">
        <v>10499</v>
      </c>
      <c r="B1216" t="s">
        <v>10500</v>
      </c>
      <c r="C1216" t="s">
        <v>13156</v>
      </c>
      <c r="D1216" t="s">
        <v>13247</v>
      </c>
      <c r="E1216" t="s">
        <v>13254</v>
      </c>
      <c r="F1216" t="s">
        <v>13255</v>
      </c>
      <c r="G1216" t="str">
        <f t="shared" si="125"/>
        <v>Irons,Steamers&amp;Accessories</v>
      </c>
      <c r="H1216" s="17">
        <v>1049</v>
      </c>
      <c r="I1216" s="17">
        <v>1950</v>
      </c>
      <c r="J1216" s="8">
        <v>0.46</v>
      </c>
      <c r="K1216" s="8" t="str">
        <f t="shared" si="126"/>
        <v>No</v>
      </c>
      <c r="L1216" s="9">
        <v>3.8</v>
      </c>
      <c r="M1216" s="9">
        <v>4</v>
      </c>
      <c r="N1216" s="9">
        <f>AVERAGEIF(F1216:F2565,F1216,L1216:L2565)</f>
        <v>3.87</v>
      </c>
      <c r="O1216" s="4">
        <v>250</v>
      </c>
      <c r="P1216" s="4">
        <f t="shared" si="127"/>
        <v>9.286737302131618</v>
      </c>
      <c r="Q1216" s="18">
        <f t="shared" si="128"/>
        <v>262250</v>
      </c>
      <c r="R1216" s="18">
        <f>Table2[[#This Row],[actual_price]]-Table2[[#This Row],[discounted_price]]</f>
        <v>901</v>
      </c>
      <c r="S1216" s="15" t="str" cm="1">
        <f t="array" ref="S1216">_xlfn.IFS(H1216&lt;200,"&lt;₹200",H1216&lt;=500,"₹200-₹500",H1216&gt;500,"&gt;₹500")</f>
        <v>&gt;₹500</v>
      </c>
      <c r="T1216" t="s">
        <v>10501</v>
      </c>
      <c r="U1216" t="s">
        <v>10505</v>
      </c>
      <c r="V1216" t="s">
        <v>10506</v>
      </c>
    </row>
    <row r="1217" spans="1:22" x14ac:dyDescent="0.25">
      <c r="A1217" t="s">
        <v>2211</v>
      </c>
      <c r="B1217" t="s">
        <v>2212</v>
      </c>
      <c r="C1217" t="s">
        <v>13075</v>
      </c>
      <c r="D1217" t="s">
        <v>13091</v>
      </c>
      <c r="E1217" t="s">
        <v>13092</v>
      </c>
      <c r="F1217" t="s">
        <v>13095</v>
      </c>
      <c r="G1217" t="str">
        <f t="shared" si="125"/>
        <v>RemoteControls</v>
      </c>
      <c r="H1217" s="17">
        <v>349</v>
      </c>
      <c r="I1217" s="17">
        <v>799</v>
      </c>
      <c r="J1217" s="8">
        <v>0.56000000000000005</v>
      </c>
      <c r="K1217" s="8" t="str">
        <f t="shared" si="126"/>
        <v>Yes</v>
      </c>
      <c r="L1217" s="9">
        <v>3.6</v>
      </c>
      <c r="M1217" s="9">
        <v>4</v>
      </c>
      <c r="N1217" s="9">
        <f>AVERAGEIF(F1217:F2566,F1217,L1217:L2566)</f>
        <v>3.695238095238095</v>
      </c>
      <c r="O1217" s="4">
        <v>323</v>
      </c>
      <c r="P1217" s="4">
        <f t="shared" si="127"/>
        <v>9.2770615615253842</v>
      </c>
      <c r="Q1217" s="18">
        <f t="shared" si="128"/>
        <v>112727</v>
      </c>
      <c r="R1217" s="18">
        <f>Table2[[#This Row],[actual_price]]-Table2[[#This Row],[discounted_price]]</f>
        <v>450</v>
      </c>
      <c r="S1217" s="15" t="str" cm="1">
        <f t="array" ref="S1217">_xlfn.IFS(H1217&lt;200,"&lt;₹200",H1217&lt;=500,"₹200-₹500",H1217&gt;500,"&gt;₹500")</f>
        <v>₹200-₹500</v>
      </c>
      <c r="T1217" t="s">
        <v>2213</v>
      </c>
      <c r="U1217" t="s">
        <v>2217</v>
      </c>
      <c r="V1217" t="s">
        <v>2218</v>
      </c>
    </row>
    <row r="1218" spans="1:22" x14ac:dyDescent="0.25">
      <c r="A1218" t="s">
        <v>12894</v>
      </c>
      <c r="B1218" t="s">
        <v>12895</v>
      </c>
      <c r="C1218" t="s">
        <v>13156</v>
      </c>
      <c r="D1218" t="s">
        <v>13247</v>
      </c>
      <c r="E1218" t="s">
        <v>13248</v>
      </c>
      <c r="F1218" t="s">
        <v>13261</v>
      </c>
      <c r="G1218" t="str">
        <f t="shared" ref="G1218:G1281" si="131">IF(F1218=" ","Unknown", F1218)</f>
        <v>HandBlenders</v>
      </c>
      <c r="H1218" s="17">
        <v>426</v>
      </c>
      <c r="I1218" s="17">
        <v>999</v>
      </c>
      <c r="J1218" s="8">
        <v>0.56999999999999995</v>
      </c>
      <c r="K1218" s="8" t="str">
        <f t="shared" ref="K1218:K1281" si="132">IF(J1218&gt;=50%,"Yes","No")</f>
        <v>Yes</v>
      </c>
      <c r="L1218" s="9">
        <v>4.0999999999999996</v>
      </c>
      <c r="M1218" s="9">
        <v>4</v>
      </c>
      <c r="N1218" s="9">
        <f>AVERAGEIF(F1218:F2568,F1218,L1218:L2568)</f>
        <v>3.9428571428571431</v>
      </c>
      <c r="O1218" s="4">
        <v>222</v>
      </c>
      <c r="P1218" s="4">
        <f t="shared" ref="P1218:P1281" si="133">N1218*LOG10(O1218+1)</f>
        <v>9.2590306028756046</v>
      </c>
      <c r="Q1218" s="18">
        <f t="shared" ref="Q1218:Q1281" si="134">H1218*O1218</f>
        <v>94572</v>
      </c>
      <c r="R1218" s="18">
        <f>Table2[[#This Row],[actual_price]]-Table2[[#This Row],[discounted_price]]</f>
        <v>573</v>
      </c>
      <c r="S1218" s="15" t="str" cm="1">
        <f t="array" ref="S1218">_xlfn.IFS(H1218&lt;200,"&lt;₹200",H1218&lt;=500,"₹200-₹500",H1218&gt;500,"&gt;₹500")</f>
        <v>₹200-₹500</v>
      </c>
      <c r="T1218" t="s">
        <v>12896</v>
      </c>
      <c r="U1218" t="s">
        <v>12900</v>
      </c>
      <c r="V1218" t="s">
        <v>12901</v>
      </c>
    </row>
    <row r="1219" spans="1:22" x14ac:dyDescent="0.25">
      <c r="A1219" t="s">
        <v>11134</v>
      </c>
      <c r="B1219" t="s">
        <v>11135</v>
      </c>
      <c r="C1219" t="s">
        <v>13156</v>
      </c>
      <c r="D1219" t="s">
        <v>13247</v>
      </c>
      <c r="E1219" t="s">
        <v>13248</v>
      </c>
      <c r="F1219" t="s">
        <v>13275</v>
      </c>
      <c r="G1219" t="str">
        <f t="shared" si="131"/>
        <v>MiniFoodProcessors&amp;Choppers</v>
      </c>
      <c r="H1219" s="17">
        <v>1349</v>
      </c>
      <c r="I1219" s="17">
        <v>2999</v>
      </c>
      <c r="J1219" s="8">
        <v>0.55000000000000004</v>
      </c>
      <c r="K1219" s="8" t="str">
        <f t="shared" si="132"/>
        <v>Yes</v>
      </c>
      <c r="L1219" s="9">
        <v>3.8</v>
      </c>
      <c r="M1219" s="9">
        <v>4</v>
      </c>
      <c r="N1219" s="9">
        <f t="shared" ref="N1219:N1224" si="135">AVERAGEIF(F1219:F2568,F1219,L1219:L2568)</f>
        <v>3.5</v>
      </c>
      <c r="O1219" s="4">
        <v>441</v>
      </c>
      <c r="P1219" s="4">
        <f t="shared" si="133"/>
        <v>9.2589779427218222</v>
      </c>
      <c r="Q1219" s="18">
        <f t="shared" si="134"/>
        <v>594909</v>
      </c>
      <c r="R1219" s="18">
        <f>Table2[[#This Row],[actual_price]]-Table2[[#This Row],[discounted_price]]</f>
        <v>1650</v>
      </c>
      <c r="S1219" s="15" t="str" cm="1">
        <f t="array" ref="S1219">_xlfn.IFS(H1219&lt;200,"&lt;₹200",H1219&lt;=500,"₹200-₹500",H1219&gt;500,"&gt;₹500")</f>
        <v>&gt;₹500</v>
      </c>
      <c r="T1219" t="s">
        <v>11136</v>
      </c>
      <c r="U1219" t="s">
        <v>11140</v>
      </c>
      <c r="V1219" t="s">
        <v>11141</v>
      </c>
    </row>
    <row r="1220" spans="1:22" x14ac:dyDescent="0.25">
      <c r="A1220" t="s">
        <v>1596</v>
      </c>
      <c r="B1220" t="s">
        <v>1597</v>
      </c>
      <c r="C1220" t="s">
        <v>13075</v>
      </c>
      <c r="D1220" t="s">
        <v>13091</v>
      </c>
      <c r="E1220" t="s">
        <v>13092</v>
      </c>
      <c r="F1220" t="s">
        <v>13095</v>
      </c>
      <c r="G1220" t="str">
        <f t="shared" si="131"/>
        <v>RemoteControls</v>
      </c>
      <c r="H1220" s="17">
        <v>205</v>
      </c>
      <c r="I1220" s="17">
        <v>499</v>
      </c>
      <c r="J1220" s="8">
        <v>0.59</v>
      </c>
      <c r="K1220" s="8" t="str">
        <f t="shared" si="132"/>
        <v>Yes</v>
      </c>
      <c r="L1220" s="9">
        <v>3.8</v>
      </c>
      <c r="M1220" s="9">
        <v>4</v>
      </c>
      <c r="N1220" s="9">
        <f t="shared" si="135"/>
        <v>3.7</v>
      </c>
      <c r="O1220" s="4">
        <v>313</v>
      </c>
      <c r="P1220" s="4">
        <f t="shared" si="133"/>
        <v>9.2386396978708945</v>
      </c>
      <c r="Q1220" s="18">
        <f t="shared" si="134"/>
        <v>64165</v>
      </c>
      <c r="R1220" s="18">
        <f>Table2[[#This Row],[actual_price]]-Table2[[#This Row],[discounted_price]]</f>
        <v>294</v>
      </c>
      <c r="S1220" s="15" t="str" cm="1">
        <f t="array" ref="S1220">_xlfn.IFS(H1220&lt;200,"&lt;₹200",H1220&lt;=500,"₹200-₹500",H1220&gt;500,"&gt;₹500")</f>
        <v>₹200-₹500</v>
      </c>
      <c r="T1220" t="s">
        <v>1598</v>
      </c>
      <c r="U1220" t="s">
        <v>1602</v>
      </c>
      <c r="V1220" t="s">
        <v>1603</v>
      </c>
    </row>
    <row r="1221" spans="1:22" x14ac:dyDescent="0.25">
      <c r="A1221" t="s">
        <v>10670</v>
      </c>
      <c r="B1221" t="s">
        <v>10671</v>
      </c>
      <c r="C1221" t="s">
        <v>13156</v>
      </c>
      <c r="D1221" t="s">
        <v>13250</v>
      </c>
      <c r="E1221" t="s">
        <v>13263</v>
      </c>
      <c r="F1221" t="s">
        <v>13264</v>
      </c>
      <c r="G1221" t="str">
        <f t="shared" si="131"/>
        <v>InstantWaterHeaters</v>
      </c>
      <c r="H1221" s="17">
        <v>999</v>
      </c>
      <c r="I1221" s="17">
        <v>2600</v>
      </c>
      <c r="J1221" s="8">
        <v>0.62</v>
      </c>
      <c r="K1221" s="8" t="str">
        <f t="shared" si="132"/>
        <v>Yes</v>
      </c>
      <c r="L1221" s="9">
        <v>3.4</v>
      </c>
      <c r="M1221" s="9">
        <v>3</v>
      </c>
      <c r="N1221" s="9">
        <f t="shared" si="135"/>
        <v>3.8333333333333335</v>
      </c>
      <c r="O1221" s="4">
        <v>252</v>
      </c>
      <c r="P1221" s="4">
        <f t="shared" si="133"/>
        <v>9.2119619978406355</v>
      </c>
      <c r="Q1221" s="18">
        <f t="shared" si="134"/>
        <v>251748</v>
      </c>
      <c r="R1221" s="18">
        <f>Table2[[#This Row],[actual_price]]-Table2[[#This Row],[discounted_price]]</f>
        <v>1601</v>
      </c>
      <c r="S1221" s="15" t="str" cm="1">
        <f t="array" ref="S1221">_xlfn.IFS(H1221&lt;200,"&lt;₹200",H1221&lt;=500,"₹200-₹500",H1221&gt;500,"&gt;₹500")</f>
        <v>&gt;₹500</v>
      </c>
      <c r="T1221" t="s">
        <v>10672</v>
      </c>
      <c r="U1221" t="s">
        <v>10676</v>
      </c>
      <c r="V1221" t="s">
        <v>10677</v>
      </c>
    </row>
    <row r="1222" spans="1:22" x14ac:dyDescent="0.25">
      <c r="A1222" t="s">
        <v>9080</v>
      </c>
      <c r="B1222" t="s">
        <v>9081</v>
      </c>
      <c r="C1222" t="s">
        <v>13156</v>
      </c>
      <c r="D1222" t="s">
        <v>13250</v>
      </c>
      <c r="E1222" t="s">
        <v>13251</v>
      </c>
      <c r="F1222" t="s">
        <v>13253</v>
      </c>
      <c r="G1222" t="str">
        <f t="shared" si="131"/>
        <v>FanHeaters</v>
      </c>
      <c r="H1222" s="17">
        <v>899</v>
      </c>
      <c r="I1222" s="17">
        <v>2000</v>
      </c>
      <c r="J1222" s="8">
        <v>0.55000000000000004</v>
      </c>
      <c r="K1222" s="8" t="str">
        <f t="shared" si="132"/>
        <v>Yes</v>
      </c>
      <c r="L1222" s="9">
        <v>3.6</v>
      </c>
      <c r="M1222" s="9">
        <v>4</v>
      </c>
      <c r="N1222" s="9">
        <f t="shared" si="135"/>
        <v>3.7333333333333329</v>
      </c>
      <c r="O1222" s="4">
        <v>291</v>
      </c>
      <c r="P1222" s="4">
        <f t="shared" si="133"/>
        <v>9.2040959787407619</v>
      </c>
      <c r="Q1222" s="18">
        <f t="shared" si="134"/>
        <v>261609</v>
      </c>
      <c r="R1222" s="18">
        <f>Table2[[#This Row],[actual_price]]-Table2[[#This Row],[discounted_price]]</f>
        <v>1101</v>
      </c>
      <c r="S1222" s="15" t="str" cm="1">
        <f t="array" ref="S1222">_xlfn.IFS(H1222&lt;200,"&lt;₹200",H1222&lt;=500,"₹200-₹500",H1222&gt;500,"&gt;₹500")</f>
        <v>&gt;₹500</v>
      </c>
      <c r="T1222" t="s">
        <v>9082</v>
      </c>
      <c r="U1222" t="s">
        <v>9086</v>
      </c>
      <c r="V1222" t="s">
        <v>9087</v>
      </c>
    </row>
    <row r="1223" spans="1:22" x14ac:dyDescent="0.25">
      <c r="A1223" t="s">
        <v>9529</v>
      </c>
      <c r="B1223" t="s">
        <v>9530</v>
      </c>
      <c r="C1223" t="s">
        <v>13156</v>
      </c>
      <c r="D1223" t="s">
        <v>13250</v>
      </c>
      <c r="E1223" t="s">
        <v>13251</v>
      </c>
      <c r="F1223" t="s">
        <v>13252</v>
      </c>
      <c r="G1223" t="str">
        <f t="shared" si="131"/>
        <v>ElectricHeaters</v>
      </c>
      <c r="H1223" s="17">
        <v>1959</v>
      </c>
      <c r="I1223" s="17">
        <v>2400</v>
      </c>
      <c r="J1223" s="8">
        <v>0.18</v>
      </c>
      <c r="K1223" s="8" t="str">
        <f t="shared" si="132"/>
        <v>No</v>
      </c>
      <c r="L1223" s="9">
        <v>4</v>
      </c>
      <c r="M1223" s="9">
        <v>4</v>
      </c>
      <c r="N1223" s="9">
        <f t="shared" si="135"/>
        <v>3.872727272727273</v>
      </c>
      <c r="O1223" s="4">
        <v>237</v>
      </c>
      <c r="P1223" s="4">
        <f t="shared" si="133"/>
        <v>9.2038343973279471</v>
      </c>
      <c r="Q1223" s="18">
        <f t="shared" si="134"/>
        <v>464283</v>
      </c>
      <c r="R1223" s="18">
        <f>Table2[[#This Row],[actual_price]]-Table2[[#This Row],[discounted_price]]</f>
        <v>441</v>
      </c>
      <c r="S1223" s="15" t="str" cm="1">
        <f t="array" ref="S1223">_xlfn.IFS(H1223&lt;200,"&lt;₹200",H1223&lt;=500,"₹200-₹500",H1223&gt;500,"&gt;₹500")</f>
        <v>&gt;₹500</v>
      </c>
      <c r="T1223" t="s">
        <v>9531</v>
      </c>
      <c r="U1223" t="s">
        <v>9535</v>
      </c>
      <c r="V1223" t="s">
        <v>9536</v>
      </c>
    </row>
    <row r="1224" spans="1:22" x14ac:dyDescent="0.25">
      <c r="A1224" t="s">
        <v>2821</v>
      </c>
      <c r="B1224" t="s">
        <v>2822</v>
      </c>
      <c r="C1224" t="s">
        <v>13075</v>
      </c>
      <c r="D1224" t="s">
        <v>13091</v>
      </c>
      <c r="E1224" t="s">
        <v>13092</v>
      </c>
      <c r="F1224" t="s">
        <v>13087</v>
      </c>
      <c r="G1224" t="str">
        <f t="shared" si="131"/>
        <v>Cables</v>
      </c>
      <c r="H1224" s="17">
        <v>299</v>
      </c>
      <c r="I1224" s="17">
        <v>599</v>
      </c>
      <c r="J1224" s="8">
        <v>0.5</v>
      </c>
      <c r="K1224" s="8" t="str">
        <f t="shared" si="132"/>
        <v>Yes</v>
      </c>
      <c r="L1224" s="9">
        <v>4</v>
      </c>
      <c r="M1224" s="9">
        <v>4</v>
      </c>
      <c r="N1224" s="9">
        <f t="shared" si="135"/>
        <v>4.1099999999999994</v>
      </c>
      <c r="O1224" s="4">
        <v>171</v>
      </c>
      <c r="P1224" s="4">
        <f t="shared" si="133"/>
        <v>9.1880219167900243</v>
      </c>
      <c r="Q1224" s="18">
        <f t="shared" si="134"/>
        <v>51129</v>
      </c>
      <c r="R1224" s="18">
        <f>Table2[[#This Row],[actual_price]]-Table2[[#This Row],[discounted_price]]</f>
        <v>300</v>
      </c>
      <c r="S1224" s="15" t="str" cm="1">
        <f t="array" ref="S1224">_xlfn.IFS(H1224&lt;200,"&lt;₹200",H1224&lt;=500,"₹200-₹500",H1224&gt;500,"&gt;₹500")</f>
        <v>₹200-₹500</v>
      </c>
      <c r="T1224" t="s">
        <v>2823</v>
      </c>
      <c r="U1224" t="s">
        <v>2827</v>
      </c>
      <c r="V1224" t="s">
        <v>2828</v>
      </c>
    </row>
    <row r="1225" spans="1:22" x14ac:dyDescent="0.25">
      <c r="A1225" t="s">
        <v>12583</v>
      </c>
      <c r="B1225" t="s">
        <v>12584</v>
      </c>
      <c r="C1225" t="s">
        <v>13156</v>
      </c>
      <c r="D1225" t="s">
        <v>13247</v>
      </c>
      <c r="E1225" t="s">
        <v>13254</v>
      </c>
      <c r="F1225" t="s">
        <v>13255</v>
      </c>
      <c r="G1225" t="str">
        <f t="shared" si="131"/>
        <v>Irons,Steamers&amp;Accessories</v>
      </c>
      <c r="H1225" s="17">
        <v>445</v>
      </c>
      <c r="I1225" s="17">
        <v>999</v>
      </c>
      <c r="J1225" s="8">
        <v>0.55000000000000004</v>
      </c>
      <c r="K1225" s="8" t="str">
        <f t="shared" si="132"/>
        <v>Yes</v>
      </c>
      <c r="L1225" s="9">
        <v>4.3</v>
      </c>
      <c r="M1225" s="9">
        <v>4</v>
      </c>
      <c r="N1225" s="9">
        <f>AVERAGEIF(F1225:F2575,F1225,L1225:L2575)</f>
        <v>3.8777777777777778</v>
      </c>
      <c r="O1225" s="4">
        <v>229</v>
      </c>
      <c r="P1225" s="4">
        <f t="shared" si="133"/>
        <v>9.1582557196682224</v>
      </c>
      <c r="Q1225" s="18">
        <f t="shared" si="134"/>
        <v>101905</v>
      </c>
      <c r="R1225" s="18">
        <f>Table2[[#This Row],[actual_price]]-Table2[[#This Row],[discounted_price]]</f>
        <v>554</v>
      </c>
      <c r="S1225" s="15" t="str" cm="1">
        <f t="array" ref="S1225">_xlfn.IFS(H1225&lt;200,"&lt;₹200",H1225&lt;=500,"₹200-₹500",H1225&gt;500,"&gt;₹500")</f>
        <v>₹200-₹500</v>
      </c>
      <c r="T1225" t="s">
        <v>12585</v>
      </c>
      <c r="U1225" t="s">
        <v>12589</v>
      </c>
      <c r="V1225" t="s">
        <v>12590</v>
      </c>
    </row>
    <row r="1226" spans="1:22" x14ac:dyDescent="0.25">
      <c r="A1226" t="s">
        <v>1161</v>
      </c>
      <c r="B1226" t="s">
        <v>1162</v>
      </c>
      <c r="C1226" t="s">
        <v>13075</v>
      </c>
      <c r="D1226" t="s">
        <v>13091</v>
      </c>
      <c r="E1226" t="s">
        <v>13092</v>
      </c>
      <c r="F1226" t="s">
        <v>13095</v>
      </c>
      <c r="G1226" t="str">
        <f t="shared" si="131"/>
        <v>RemoteControls</v>
      </c>
      <c r="H1226" s="17">
        <v>349</v>
      </c>
      <c r="I1226" s="17">
        <v>599</v>
      </c>
      <c r="J1226" s="8">
        <v>0.42</v>
      </c>
      <c r="K1226" s="8" t="str">
        <f t="shared" si="132"/>
        <v>No</v>
      </c>
      <c r="L1226" s="9">
        <v>4.2</v>
      </c>
      <c r="M1226" s="9">
        <v>4</v>
      </c>
      <c r="N1226" s="9">
        <f>AVERAGEIF(F1226:F2575,F1226,L1226:L2575)</f>
        <v>3.6947368421052631</v>
      </c>
      <c r="O1226" s="4">
        <v>284</v>
      </c>
      <c r="P1226" s="4">
        <f t="shared" si="133"/>
        <v>9.0700057459261796</v>
      </c>
      <c r="Q1226" s="18">
        <f t="shared" si="134"/>
        <v>99116</v>
      </c>
      <c r="R1226" s="18">
        <f>Table2[[#This Row],[actual_price]]-Table2[[#This Row],[discounted_price]]</f>
        <v>250</v>
      </c>
      <c r="S1226" s="15" t="str" cm="1">
        <f t="array" ref="S1226">_xlfn.IFS(H1226&lt;200,"&lt;₹200",H1226&lt;=500,"₹200-₹500",H1226&gt;500,"&gt;₹500")</f>
        <v>₹200-₹500</v>
      </c>
      <c r="T1226" t="s">
        <v>1163</v>
      </c>
      <c r="U1226" t="s">
        <v>1167</v>
      </c>
      <c r="V1226" t="s">
        <v>1168</v>
      </c>
    </row>
    <row r="1227" spans="1:22" x14ac:dyDescent="0.25">
      <c r="A1227" t="s">
        <v>12803</v>
      </c>
      <c r="B1227" t="s">
        <v>12804</v>
      </c>
      <c r="C1227" t="s">
        <v>13156</v>
      </c>
      <c r="D1227" t="s">
        <v>13247</v>
      </c>
      <c r="E1227" t="s">
        <v>13283</v>
      </c>
      <c r="F1227" t="s">
        <v>13286</v>
      </c>
      <c r="G1227" t="str">
        <f t="shared" si="131"/>
        <v>DripCoffeeMachines</v>
      </c>
      <c r="H1227" s="17">
        <v>2999</v>
      </c>
      <c r="I1227" s="17">
        <v>3595</v>
      </c>
      <c r="J1227" s="8">
        <v>0.17</v>
      </c>
      <c r="K1227" s="8" t="str">
        <f t="shared" si="132"/>
        <v>No</v>
      </c>
      <c r="L1227" s="9">
        <v>4</v>
      </c>
      <c r="M1227" s="9">
        <v>4</v>
      </c>
      <c r="N1227" s="9">
        <f>AVERAGEIF(F1227:F2577,F1227,L1227:L2577)</f>
        <v>4</v>
      </c>
      <c r="O1227" s="4">
        <v>178</v>
      </c>
      <c r="P1227" s="4">
        <f t="shared" si="133"/>
        <v>9.0114121239195732</v>
      </c>
      <c r="Q1227" s="18">
        <f t="shared" si="134"/>
        <v>533822</v>
      </c>
      <c r="R1227" s="18">
        <f>Table2[[#This Row],[actual_price]]-Table2[[#This Row],[discounted_price]]</f>
        <v>596</v>
      </c>
      <c r="S1227" s="15" t="str" cm="1">
        <f t="array" ref="S1227">_xlfn.IFS(H1227&lt;200,"&lt;₹200",H1227&lt;=500,"₹200-₹500",H1227&gt;500,"&gt;₹500")</f>
        <v>&gt;₹500</v>
      </c>
      <c r="T1227" t="s">
        <v>12805</v>
      </c>
      <c r="U1227" t="s">
        <v>12809</v>
      </c>
      <c r="V1227" t="s">
        <v>12810</v>
      </c>
    </row>
    <row r="1228" spans="1:22" x14ac:dyDescent="0.25">
      <c r="A1228" t="s">
        <v>1277</v>
      </c>
      <c r="B1228" t="s">
        <v>1278</v>
      </c>
      <c r="C1228" t="s">
        <v>13075</v>
      </c>
      <c r="D1228" t="s">
        <v>13091</v>
      </c>
      <c r="E1228" t="s">
        <v>13092</v>
      </c>
      <c r="F1228" t="s">
        <v>13095</v>
      </c>
      <c r="G1228" t="str">
        <f t="shared" si="131"/>
        <v>RemoteControls</v>
      </c>
      <c r="H1228" s="17">
        <v>655</v>
      </c>
      <c r="I1228" s="17">
        <v>1099</v>
      </c>
      <c r="J1228" s="8">
        <v>0.4</v>
      </c>
      <c r="K1228" s="8" t="str">
        <f t="shared" si="132"/>
        <v>No</v>
      </c>
      <c r="L1228" s="9">
        <v>3.2</v>
      </c>
      <c r="M1228" s="9">
        <v>3</v>
      </c>
      <c r="N1228" s="9">
        <f>AVERAGEIF(F1228:F2577,F1228,L1228:L2577)</f>
        <v>3.6666666666666665</v>
      </c>
      <c r="O1228" s="4">
        <v>285</v>
      </c>
      <c r="P1228" s="4">
        <f t="shared" si="133"/>
        <v>9.0066754548064907</v>
      </c>
      <c r="Q1228" s="18">
        <f t="shared" si="134"/>
        <v>186675</v>
      </c>
      <c r="R1228" s="18">
        <f>Table2[[#This Row],[actual_price]]-Table2[[#This Row],[discounted_price]]</f>
        <v>444</v>
      </c>
      <c r="S1228" s="15" t="str" cm="1">
        <f t="array" ref="S1228">_xlfn.IFS(H1228&lt;200,"&lt;₹200",H1228&lt;=500,"₹200-₹500",H1228&gt;500,"&gt;₹500")</f>
        <v>&gt;₹500</v>
      </c>
      <c r="T1228" t="s">
        <v>1279</v>
      </c>
      <c r="U1228" t="s">
        <v>1283</v>
      </c>
      <c r="V1228" t="s">
        <v>1284</v>
      </c>
    </row>
    <row r="1229" spans="1:22" x14ac:dyDescent="0.25">
      <c r="A1229" t="s">
        <v>11516</v>
      </c>
      <c r="B1229" t="s">
        <v>11517</v>
      </c>
      <c r="C1229" t="s">
        <v>13156</v>
      </c>
      <c r="D1229" t="s">
        <v>13247</v>
      </c>
      <c r="E1229" t="s">
        <v>13248</v>
      </c>
      <c r="F1229" t="s">
        <v>13276</v>
      </c>
      <c r="G1229" t="str">
        <f t="shared" si="131"/>
        <v>VacuumSealers</v>
      </c>
      <c r="H1229" s="17">
        <v>429</v>
      </c>
      <c r="I1229" s="17">
        <v>999</v>
      </c>
      <c r="J1229" s="8">
        <v>0.56999999999999995</v>
      </c>
      <c r="K1229" s="8" t="str">
        <f t="shared" si="132"/>
        <v>Yes</v>
      </c>
      <c r="L1229" s="9">
        <v>3</v>
      </c>
      <c r="M1229" s="9">
        <v>3</v>
      </c>
      <c r="N1229" s="9">
        <f>AVERAGEIF(F1229:F2579,F1229,L1229:L2579)</f>
        <v>3.2249999999999996</v>
      </c>
      <c r="O1229" s="4">
        <v>617</v>
      </c>
      <c r="P1229" s="4">
        <f t="shared" si="133"/>
        <v>9.00093783216143</v>
      </c>
      <c r="Q1229" s="18">
        <f t="shared" si="134"/>
        <v>264693</v>
      </c>
      <c r="R1229" s="18">
        <f>Table2[[#This Row],[actual_price]]-Table2[[#This Row],[discounted_price]]</f>
        <v>570</v>
      </c>
      <c r="S1229" s="15" t="str" cm="1">
        <f t="array" ref="S1229">_xlfn.IFS(H1229&lt;200,"&lt;₹200",H1229&lt;=500,"₹200-₹500",H1229&gt;500,"&gt;₹500")</f>
        <v>₹200-₹500</v>
      </c>
      <c r="T1229" t="s">
        <v>11518</v>
      </c>
      <c r="U1229" t="s">
        <v>11522</v>
      </c>
      <c r="V1229" t="s">
        <v>11523</v>
      </c>
    </row>
    <row r="1230" spans="1:22" x14ac:dyDescent="0.25">
      <c r="A1230" t="s">
        <v>2782</v>
      </c>
      <c r="B1230" t="s">
        <v>2783</v>
      </c>
      <c r="C1230" t="s">
        <v>13084</v>
      </c>
      <c r="D1230" t="s">
        <v>13085</v>
      </c>
      <c r="E1230" t="s">
        <v>13086</v>
      </c>
      <c r="F1230" t="s">
        <v>13087</v>
      </c>
      <c r="G1230" t="str">
        <f t="shared" si="131"/>
        <v>Cables</v>
      </c>
      <c r="H1230" s="17">
        <v>299</v>
      </c>
      <c r="I1230" s="17">
        <v>799</v>
      </c>
      <c r="J1230" s="8">
        <v>0.63</v>
      </c>
      <c r="K1230" s="8" t="str">
        <f t="shared" si="132"/>
        <v>Yes</v>
      </c>
      <c r="L1230" s="9">
        <v>4</v>
      </c>
      <c r="M1230" s="9">
        <v>4</v>
      </c>
      <c r="N1230" s="9">
        <f>AVERAGEIF(F1230:F2579,F1230,L1230:L2579)</f>
        <v>4.1157894736842104</v>
      </c>
      <c r="O1230" s="4">
        <v>151</v>
      </c>
      <c r="P1230" s="4">
        <f t="shared" si="133"/>
        <v>8.9800088724884848</v>
      </c>
      <c r="Q1230" s="18">
        <f t="shared" si="134"/>
        <v>45149</v>
      </c>
      <c r="R1230" s="18">
        <f>Table2[[#This Row],[actual_price]]-Table2[[#This Row],[discounted_price]]</f>
        <v>500</v>
      </c>
      <c r="S1230" s="15" t="str" cm="1">
        <f t="array" ref="S1230">_xlfn.IFS(H1230&lt;200,"&lt;₹200",H1230&lt;=500,"₹200-₹500",H1230&gt;500,"&gt;₹500")</f>
        <v>₹200-₹500</v>
      </c>
      <c r="T1230" t="s">
        <v>2784</v>
      </c>
      <c r="U1230" t="s">
        <v>2788</v>
      </c>
      <c r="V1230" t="s">
        <v>2789</v>
      </c>
    </row>
    <row r="1231" spans="1:22" x14ac:dyDescent="0.25">
      <c r="A1231" t="s">
        <v>8873</v>
      </c>
      <c r="B1231" t="s">
        <v>8874</v>
      </c>
      <c r="C1231" t="s">
        <v>13156</v>
      </c>
      <c r="D1231" t="s">
        <v>13247</v>
      </c>
      <c r="E1231" t="s">
        <v>13248</v>
      </c>
      <c r="F1231" t="s">
        <v>13267</v>
      </c>
      <c r="G1231" t="str">
        <f t="shared" si="131"/>
        <v>DeepFatFryers</v>
      </c>
      <c r="H1231" s="17">
        <v>3599</v>
      </c>
      <c r="I1231" s="17">
        <v>7950</v>
      </c>
      <c r="J1231" s="8">
        <v>0.55000000000000004</v>
      </c>
      <c r="K1231" s="8" t="str">
        <f t="shared" si="132"/>
        <v>Yes</v>
      </c>
      <c r="L1231" s="9">
        <v>4.2</v>
      </c>
      <c r="M1231" s="9">
        <v>4</v>
      </c>
      <c r="N1231" s="9">
        <f>AVERAGEIF(F1231:F2580,F1231,L1231:L2580)</f>
        <v>4.2</v>
      </c>
      <c r="O1231" s="4">
        <v>136</v>
      </c>
      <c r="P1231" s="4">
        <f t="shared" si="133"/>
        <v>8.9742263820569086</v>
      </c>
      <c r="Q1231" s="18">
        <f t="shared" si="134"/>
        <v>489464</v>
      </c>
      <c r="R1231" s="18">
        <f>Table2[[#This Row],[actual_price]]-Table2[[#This Row],[discounted_price]]</f>
        <v>4351</v>
      </c>
      <c r="S1231" s="15" t="str" cm="1">
        <f t="array" ref="S1231">_xlfn.IFS(H1231&lt;200,"&lt;₹200",H1231&lt;=500,"₹200-₹500",H1231&gt;500,"&gt;₹500")</f>
        <v>&gt;₹500</v>
      </c>
      <c r="T1231" t="s">
        <v>8876</v>
      </c>
      <c r="U1231" t="s">
        <v>8880</v>
      </c>
      <c r="V1231" t="s">
        <v>8881</v>
      </c>
    </row>
    <row r="1232" spans="1:22" x14ac:dyDescent="0.25">
      <c r="A1232" t="s">
        <v>662</v>
      </c>
      <c r="B1232" t="s">
        <v>663</v>
      </c>
      <c r="C1232" t="s">
        <v>13084</v>
      </c>
      <c r="D1232" t="s">
        <v>13085</v>
      </c>
      <c r="E1232" t="s">
        <v>13086</v>
      </c>
      <c r="F1232" t="s">
        <v>13087</v>
      </c>
      <c r="G1232" t="str">
        <f t="shared" si="131"/>
        <v>Cables</v>
      </c>
      <c r="H1232" s="17">
        <v>349</v>
      </c>
      <c r="I1232" s="17">
        <v>899</v>
      </c>
      <c r="J1232" s="8">
        <v>0.61</v>
      </c>
      <c r="K1232" s="8" t="str">
        <f t="shared" si="132"/>
        <v>Yes</v>
      </c>
      <c r="L1232" s="9">
        <v>4.5</v>
      </c>
      <c r="M1232" s="9">
        <v>5</v>
      </c>
      <c r="N1232" s="9">
        <f>AVERAGEIF(F1232:F2581,F1232,L1232:L2581)</f>
        <v>4.1222222222222227</v>
      </c>
      <c r="O1232" s="4">
        <v>149</v>
      </c>
      <c r="P1232" s="4">
        <f t="shared" si="133"/>
        <v>8.9703317456628646</v>
      </c>
      <c r="Q1232" s="18">
        <f t="shared" si="134"/>
        <v>52001</v>
      </c>
      <c r="R1232" s="18">
        <f>Table2[[#This Row],[actual_price]]-Table2[[#This Row],[discounted_price]]</f>
        <v>550</v>
      </c>
      <c r="S1232" s="15" t="str" cm="1">
        <f t="array" ref="S1232">_xlfn.IFS(H1232&lt;200,"&lt;₹200",H1232&lt;=500,"₹200-₹500",H1232&gt;500,"&gt;₹500")</f>
        <v>₹200-₹500</v>
      </c>
      <c r="T1232" t="s">
        <v>664</v>
      </c>
      <c r="U1232" t="s">
        <v>668</v>
      </c>
      <c r="V1232" t="s">
        <v>669</v>
      </c>
    </row>
    <row r="1233" spans="1:22" x14ac:dyDescent="0.25">
      <c r="A1233" t="s">
        <v>11124</v>
      </c>
      <c r="B1233" t="s">
        <v>11125</v>
      </c>
      <c r="C1233" t="s">
        <v>13156</v>
      </c>
      <c r="D1233" t="s">
        <v>13250</v>
      </c>
      <c r="E1233" t="s">
        <v>13251</v>
      </c>
      <c r="F1233" t="s">
        <v>13252</v>
      </c>
      <c r="G1233" t="str">
        <f t="shared" si="131"/>
        <v>ElectricHeaters</v>
      </c>
      <c r="H1233" s="17">
        <v>1235</v>
      </c>
      <c r="I1233" s="17">
        <v>1499</v>
      </c>
      <c r="J1233" s="8">
        <v>0.18</v>
      </c>
      <c r="K1233" s="8" t="str">
        <f t="shared" si="132"/>
        <v>No</v>
      </c>
      <c r="L1233" s="9">
        <v>4.0999999999999996</v>
      </c>
      <c r="M1233" s="9">
        <v>4</v>
      </c>
      <c r="N1233" s="9">
        <f>AVERAGEIF(F1233:F2582,F1233,L1233:L2582)</f>
        <v>3.8600000000000003</v>
      </c>
      <c r="O1233" s="4">
        <v>203</v>
      </c>
      <c r="P1233" s="4">
        <f t="shared" si="133"/>
        <v>8.9151724462639699</v>
      </c>
      <c r="Q1233" s="18">
        <f t="shared" si="134"/>
        <v>250705</v>
      </c>
      <c r="R1233" s="18">
        <f>Table2[[#This Row],[actual_price]]-Table2[[#This Row],[discounted_price]]</f>
        <v>264</v>
      </c>
      <c r="S1233" s="15" t="str" cm="1">
        <f t="array" ref="S1233">_xlfn.IFS(H1233&lt;200,"&lt;₹200",H1233&lt;=500,"₹200-₹500",H1233&gt;500,"&gt;₹500")</f>
        <v>&gt;₹500</v>
      </c>
      <c r="T1233" t="s">
        <v>11126</v>
      </c>
      <c r="U1233" t="s">
        <v>11130</v>
      </c>
      <c r="V1233" t="s">
        <v>11131</v>
      </c>
    </row>
    <row r="1234" spans="1:22" x14ac:dyDescent="0.25">
      <c r="A1234" t="s">
        <v>1423</v>
      </c>
      <c r="B1234" t="s">
        <v>1424</v>
      </c>
      <c r="C1234" t="s">
        <v>13075</v>
      </c>
      <c r="D1234" t="s">
        <v>13091</v>
      </c>
      <c r="E1234" t="s">
        <v>13092</v>
      </c>
      <c r="F1234" t="s">
        <v>13095</v>
      </c>
      <c r="G1234" t="str">
        <f t="shared" si="131"/>
        <v>RemoteControls</v>
      </c>
      <c r="H1234" s="17">
        <v>399</v>
      </c>
      <c r="I1234" s="17">
        <v>899</v>
      </c>
      <c r="J1234" s="8">
        <v>0.56000000000000005</v>
      </c>
      <c r="K1234" s="8" t="str">
        <f t="shared" si="132"/>
        <v>Yes</v>
      </c>
      <c r="L1234" s="9">
        <v>3.9</v>
      </c>
      <c r="M1234" s="9">
        <v>4</v>
      </c>
      <c r="N1234" s="9">
        <f>AVERAGEIF(F1234:F2583,F1234,L1234:L2583)</f>
        <v>3.6941176470588228</v>
      </c>
      <c r="O1234" s="4">
        <v>254</v>
      </c>
      <c r="P1234" s="4">
        <f t="shared" si="133"/>
        <v>8.8900425488971972</v>
      </c>
      <c r="Q1234" s="18">
        <f t="shared" si="134"/>
        <v>101346</v>
      </c>
      <c r="R1234" s="18">
        <f>Table2[[#This Row],[actual_price]]-Table2[[#This Row],[discounted_price]]</f>
        <v>500</v>
      </c>
      <c r="S1234" s="15" t="str" cm="1">
        <f t="array" ref="S1234">_xlfn.IFS(H1234&lt;200,"&lt;₹200",H1234&lt;=500,"₹200-₹500",H1234&gt;500,"&gt;₹500")</f>
        <v>₹200-₹500</v>
      </c>
      <c r="T1234" t="s">
        <v>1425</v>
      </c>
      <c r="U1234" t="s">
        <v>1429</v>
      </c>
      <c r="V1234" t="s">
        <v>1430</v>
      </c>
    </row>
    <row r="1235" spans="1:22" x14ac:dyDescent="0.25">
      <c r="A1235" t="s">
        <v>11958</v>
      </c>
      <c r="B1235" t="s">
        <v>11959</v>
      </c>
      <c r="C1235" t="s">
        <v>13156</v>
      </c>
      <c r="D1235" t="s">
        <v>13250</v>
      </c>
      <c r="E1235" t="s">
        <v>13251</v>
      </c>
      <c r="F1235" t="s">
        <v>13280</v>
      </c>
      <c r="G1235" t="str">
        <f t="shared" si="131"/>
        <v>HalogenHeaters</v>
      </c>
      <c r="H1235" s="17">
        <v>2199</v>
      </c>
      <c r="I1235" s="17">
        <v>3999</v>
      </c>
      <c r="J1235" s="8">
        <v>0.45</v>
      </c>
      <c r="K1235" s="8" t="str">
        <f t="shared" si="132"/>
        <v>No</v>
      </c>
      <c r="L1235" s="9">
        <v>3.5</v>
      </c>
      <c r="M1235" s="9">
        <v>4</v>
      </c>
      <c r="N1235" s="9">
        <f>AVERAGEIF(F1235:F2585,F1235,L1235:L2585)</f>
        <v>3.5</v>
      </c>
      <c r="O1235" s="4">
        <v>340</v>
      </c>
      <c r="P1235" s="4">
        <f t="shared" si="133"/>
        <v>8.8646403264737419</v>
      </c>
      <c r="Q1235" s="18">
        <f t="shared" si="134"/>
        <v>747660</v>
      </c>
      <c r="R1235" s="18">
        <f>Table2[[#This Row],[actual_price]]-Table2[[#This Row],[discounted_price]]</f>
        <v>1800</v>
      </c>
      <c r="S1235" s="15" t="str" cm="1">
        <f t="array" ref="S1235">_xlfn.IFS(H1235&lt;200,"&lt;₹200",H1235&lt;=500,"₹200-₹500",H1235&gt;500,"&gt;₹500")</f>
        <v>&gt;₹500</v>
      </c>
      <c r="T1235" t="s">
        <v>11960</v>
      </c>
      <c r="U1235" t="s">
        <v>11964</v>
      </c>
      <c r="V1235" t="s">
        <v>11965</v>
      </c>
    </row>
    <row r="1236" spans="1:22" x14ac:dyDescent="0.25">
      <c r="A1236" t="s">
        <v>9518</v>
      </c>
      <c r="B1236" t="s">
        <v>9519</v>
      </c>
      <c r="C1236" t="s">
        <v>13156</v>
      </c>
      <c r="D1236" t="s">
        <v>13247</v>
      </c>
      <c r="E1236" t="s">
        <v>13283</v>
      </c>
      <c r="F1236" t="s">
        <v>13284</v>
      </c>
      <c r="G1236" t="str">
        <f t="shared" si="131"/>
        <v>CoffeeGrinders</v>
      </c>
      <c r="H1236" s="17">
        <v>244</v>
      </c>
      <c r="I1236" s="17">
        <v>499</v>
      </c>
      <c r="J1236" s="8">
        <v>0.51</v>
      </c>
      <c r="K1236" s="8" t="str">
        <f t="shared" si="132"/>
        <v>Yes</v>
      </c>
      <c r="L1236" s="9">
        <v>3.3</v>
      </c>
      <c r="M1236" s="9">
        <v>3</v>
      </c>
      <c r="N1236" s="9">
        <f>AVERAGEIF(F1236:F2585,F1236,L1236:L2585)</f>
        <v>3.3</v>
      </c>
      <c r="O1236" s="4">
        <v>478</v>
      </c>
      <c r="P1236" s="4">
        <f t="shared" si="133"/>
        <v>8.8451071942680581</v>
      </c>
      <c r="Q1236" s="18">
        <f t="shared" si="134"/>
        <v>116632</v>
      </c>
      <c r="R1236" s="18">
        <f>Table2[[#This Row],[actual_price]]-Table2[[#This Row],[discounted_price]]</f>
        <v>255</v>
      </c>
      <c r="S1236" s="15" t="str" cm="1">
        <f t="array" ref="S1236">_xlfn.IFS(H1236&lt;200,"&lt;₹200",H1236&lt;=500,"₹200-₹500",H1236&gt;500,"&gt;₹500")</f>
        <v>₹200-₹500</v>
      </c>
      <c r="T1236" t="s">
        <v>9521</v>
      </c>
      <c r="U1236" t="s">
        <v>9525</v>
      </c>
      <c r="V1236" t="s">
        <v>9526</v>
      </c>
    </row>
    <row r="1237" spans="1:22" x14ac:dyDescent="0.25">
      <c r="A1237" t="s">
        <v>1994</v>
      </c>
      <c r="B1237" t="s">
        <v>1995</v>
      </c>
      <c r="C1237" t="s">
        <v>13075</v>
      </c>
      <c r="D1237" t="s">
        <v>13091</v>
      </c>
      <c r="E1237" t="s">
        <v>13092</v>
      </c>
      <c r="F1237" t="s">
        <v>13095</v>
      </c>
      <c r="G1237" t="str">
        <f t="shared" si="131"/>
        <v>RemoteControls</v>
      </c>
      <c r="H1237" s="17">
        <v>213</v>
      </c>
      <c r="I1237" s="17">
        <v>499</v>
      </c>
      <c r="J1237" s="8">
        <v>0.56999999999999995</v>
      </c>
      <c r="K1237" s="8" t="str">
        <f t="shared" si="132"/>
        <v>Yes</v>
      </c>
      <c r="L1237" s="9">
        <v>3.7</v>
      </c>
      <c r="M1237" s="9">
        <v>4</v>
      </c>
      <c r="N1237" s="9">
        <f>AVERAGEIF(F1237:F2586,F1237,L1237:L2586)</f>
        <v>3.6812499999999995</v>
      </c>
      <c r="O1237" s="4">
        <v>246</v>
      </c>
      <c r="P1237" s="4">
        <f t="shared" si="133"/>
        <v>8.808115659187143</v>
      </c>
      <c r="Q1237" s="18">
        <f t="shared" si="134"/>
        <v>52398</v>
      </c>
      <c r="R1237" s="18">
        <f>Table2[[#This Row],[actual_price]]-Table2[[#This Row],[discounted_price]]</f>
        <v>286</v>
      </c>
      <c r="S1237" s="15" t="str" cm="1">
        <f t="array" ref="S1237">_xlfn.IFS(H1237&lt;200,"&lt;₹200",H1237&lt;=500,"₹200-₹500",H1237&gt;500,"&gt;₹500")</f>
        <v>₹200-₹500</v>
      </c>
      <c r="T1237" t="s">
        <v>1996</v>
      </c>
      <c r="U1237" t="s">
        <v>2000</v>
      </c>
      <c r="V1237" t="s">
        <v>2001</v>
      </c>
    </row>
    <row r="1238" spans="1:22" x14ac:dyDescent="0.25">
      <c r="A1238" t="s">
        <v>12442</v>
      </c>
      <c r="B1238" t="s">
        <v>12443</v>
      </c>
      <c r="C1238" t="s">
        <v>13156</v>
      </c>
      <c r="D1238" t="s">
        <v>13250</v>
      </c>
      <c r="E1238" t="s">
        <v>13313</v>
      </c>
      <c r="F1238" t="s">
        <v>13313</v>
      </c>
      <c r="G1238" t="str">
        <f t="shared" si="131"/>
        <v>Humidifiers</v>
      </c>
      <c r="H1238" s="17">
        <v>3290</v>
      </c>
      <c r="I1238" s="17">
        <v>5799</v>
      </c>
      <c r="J1238" s="8">
        <v>0.43</v>
      </c>
      <c r="K1238" s="8" t="str">
        <f t="shared" si="132"/>
        <v>No</v>
      </c>
      <c r="L1238" s="9">
        <v>4.3</v>
      </c>
      <c r="M1238" s="9">
        <v>4</v>
      </c>
      <c r="N1238" s="9">
        <f>AVERAGEIF(F1238:F2588,F1238,L1238:L2588)</f>
        <v>3.95</v>
      </c>
      <c r="O1238" s="4">
        <v>168</v>
      </c>
      <c r="P1238" s="4">
        <f t="shared" si="133"/>
        <v>8.8001524832240108</v>
      </c>
      <c r="Q1238" s="18">
        <f t="shared" si="134"/>
        <v>552720</v>
      </c>
      <c r="R1238" s="18">
        <f>Table2[[#This Row],[actual_price]]-Table2[[#This Row],[discounted_price]]</f>
        <v>2509</v>
      </c>
      <c r="S1238" s="15" t="str" cm="1">
        <f t="array" ref="S1238">_xlfn.IFS(H1238&lt;200,"&lt;₹200",H1238&lt;=500,"₹200-₹500",H1238&gt;500,"&gt;₹500")</f>
        <v>&gt;₹500</v>
      </c>
      <c r="T1238" t="s">
        <v>12444</v>
      </c>
      <c r="U1238" t="s">
        <v>12448</v>
      </c>
      <c r="V1238" t="s">
        <v>12449</v>
      </c>
    </row>
    <row r="1239" spans="1:22" x14ac:dyDescent="0.25">
      <c r="A1239" t="s">
        <v>12604</v>
      </c>
      <c r="B1239" t="s">
        <v>12605</v>
      </c>
      <c r="C1239" t="s">
        <v>13156</v>
      </c>
      <c r="D1239" t="s">
        <v>13247</v>
      </c>
      <c r="E1239" t="s">
        <v>13248</v>
      </c>
      <c r="F1239" t="s">
        <v>13260</v>
      </c>
      <c r="G1239" t="str">
        <f t="shared" si="131"/>
        <v>InductionCooktop</v>
      </c>
      <c r="H1239" s="17">
        <v>1601</v>
      </c>
      <c r="I1239" s="17">
        <v>3890</v>
      </c>
      <c r="J1239" s="8">
        <v>0.59</v>
      </c>
      <c r="K1239" s="8" t="str">
        <f t="shared" si="132"/>
        <v>Yes</v>
      </c>
      <c r="L1239" s="9">
        <v>4.2</v>
      </c>
      <c r="M1239" s="9">
        <v>4</v>
      </c>
      <c r="N1239" s="9">
        <f>AVERAGEIF(F1239:F2589,F1239,L1239:L2589)</f>
        <v>4</v>
      </c>
      <c r="O1239" s="4">
        <v>156</v>
      </c>
      <c r="P1239" s="4">
        <f t="shared" si="133"/>
        <v>8.7835986096369343</v>
      </c>
      <c r="Q1239" s="18">
        <f t="shared" si="134"/>
        <v>249756</v>
      </c>
      <c r="R1239" s="18">
        <f>Table2[[#This Row],[actual_price]]-Table2[[#This Row],[discounted_price]]</f>
        <v>2289</v>
      </c>
      <c r="S1239" s="15" t="str" cm="1">
        <f t="array" ref="S1239">_xlfn.IFS(H1239&lt;200,"&lt;₹200",H1239&lt;=500,"₹200-₹500",H1239&gt;500,"&gt;₹500")</f>
        <v>&gt;₹500</v>
      </c>
      <c r="T1239" t="s">
        <v>12606</v>
      </c>
      <c r="U1239" t="s">
        <v>12610</v>
      </c>
      <c r="V1239" t="s">
        <v>12611</v>
      </c>
    </row>
    <row r="1240" spans="1:22" x14ac:dyDescent="0.25">
      <c r="A1240" t="s">
        <v>2696</v>
      </c>
      <c r="B1240" t="s">
        <v>2697</v>
      </c>
      <c r="C1240" t="s">
        <v>13075</v>
      </c>
      <c r="D1240" t="s">
        <v>13091</v>
      </c>
      <c r="E1240" t="s">
        <v>13092</v>
      </c>
      <c r="F1240" t="s">
        <v>13097</v>
      </c>
      <c r="G1240" t="str">
        <f t="shared" si="131"/>
        <v>TVMounts,Stands&amp;Turntables</v>
      </c>
      <c r="H1240" s="17">
        <v>893</v>
      </c>
      <c r="I1240" s="17">
        <v>1052</v>
      </c>
      <c r="J1240" s="8">
        <v>0.15</v>
      </c>
      <c r="K1240" s="8" t="str">
        <f t="shared" si="132"/>
        <v>No</v>
      </c>
      <c r="L1240" s="9">
        <v>4.3</v>
      </c>
      <c r="M1240" s="9">
        <v>4</v>
      </c>
      <c r="N1240" s="9">
        <f t="shared" ref="N1240:N1245" si="136">AVERAGEIF(F1240:F2589,F1240,L1240:L2589)</f>
        <v>4.3</v>
      </c>
      <c r="O1240" s="4">
        <v>106</v>
      </c>
      <c r="P1240" s="4">
        <f t="shared" si="133"/>
        <v>8.7263502440464009</v>
      </c>
      <c r="Q1240" s="18">
        <f t="shared" si="134"/>
        <v>94658</v>
      </c>
      <c r="R1240" s="18">
        <f>Table2[[#This Row],[actual_price]]-Table2[[#This Row],[discounted_price]]</f>
        <v>159</v>
      </c>
      <c r="S1240" s="15" t="str" cm="1">
        <f t="array" ref="S1240">_xlfn.IFS(H1240&lt;200,"&lt;₹200",H1240&lt;=500,"₹200-₹500",H1240&gt;500,"&gt;₹500")</f>
        <v>&gt;₹500</v>
      </c>
      <c r="T1240" t="s">
        <v>2698</v>
      </c>
      <c r="U1240" t="s">
        <v>2702</v>
      </c>
      <c r="V1240" t="s">
        <v>2703</v>
      </c>
    </row>
    <row r="1241" spans="1:22" x14ac:dyDescent="0.25">
      <c r="A1241" t="s">
        <v>1076</v>
      </c>
      <c r="B1241" t="s">
        <v>1077</v>
      </c>
      <c r="C1241" t="s">
        <v>13084</v>
      </c>
      <c r="D1241" t="s">
        <v>13085</v>
      </c>
      <c r="E1241" t="s">
        <v>13086</v>
      </c>
      <c r="F1241" t="s">
        <v>13087</v>
      </c>
      <c r="G1241" t="str">
        <f t="shared" si="131"/>
        <v>Cables</v>
      </c>
      <c r="H1241" s="17">
        <v>228</v>
      </c>
      <c r="I1241" s="17">
        <v>899</v>
      </c>
      <c r="J1241" s="8">
        <v>0.75</v>
      </c>
      <c r="K1241" s="8" t="str">
        <f t="shared" si="132"/>
        <v>Yes</v>
      </c>
      <c r="L1241" s="9">
        <v>3.8</v>
      </c>
      <c r="M1241" s="9">
        <v>4</v>
      </c>
      <c r="N1241" s="9">
        <f t="shared" si="136"/>
        <v>4.1000000000000005</v>
      </c>
      <c r="O1241" s="4">
        <v>132</v>
      </c>
      <c r="P1241" s="4">
        <f t="shared" si="133"/>
        <v>8.7077917279650521</v>
      </c>
      <c r="Q1241" s="18">
        <f t="shared" si="134"/>
        <v>30096</v>
      </c>
      <c r="R1241" s="18">
        <f>Table2[[#This Row],[actual_price]]-Table2[[#This Row],[discounted_price]]</f>
        <v>671</v>
      </c>
      <c r="S1241" s="15" t="str" cm="1">
        <f t="array" ref="S1241">_xlfn.IFS(H1241&lt;200,"&lt;₹200",H1241&lt;=500,"₹200-₹500",H1241&gt;500,"&gt;₹500")</f>
        <v>₹200-₹500</v>
      </c>
      <c r="T1241" t="s">
        <v>1078</v>
      </c>
      <c r="U1241" t="s">
        <v>1082</v>
      </c>
      <c r="V1241" t="s">
        <v>1083</v>
      </c>
    </row>
    <row r="1242" spans="1:22" x14ac:dyDescent="0.25">
      <c r="A1242" t="s">
        <v>813</v>
      </c>
      <c r="B1242" t="s">
        <v>814</v>
      </c>
      <c r="C1242" t="s">
        <v>13084</v>
      </c>
      <c r="D1242" t="s">
        <v>13085</v>
      </c>
      <c r="E1242" t="s">
        <v>13086</v>
      </c>
      <c r="F1242" t="s">
        <v>13087</v>
      </c>
      <c r="G1242" t="str">
        <f t="shared" si="131"/>
        <v>Cables</v>
      </c>
      <c r="H1242" s="17">
        <v>199</v>
      </c>
      <c r="I1242" s="17">
        <v>999</v>
      </c>
      <c r="J1242" s="8">
        <v>0.8</v>
      </c>
      <c r="K1242" s="8" t="str">
        <f t="shared" si="132"/>
        <v>Yes</v>
      </c>
      <c r="L1242" s="9">
        <v>4.5</v>
      </c>
      <c r="M1242" s="9">
        <v>5</v>
      </c>
      <c r="N1242" s="9">
        <f t="shared" si="136"/>
        <v>4.1187500000000004</v>
      </c>
      <c r="O1242" s="4">
        <v>127</v>
      </c>
      <c r="P1242" s="4">
        <f t="shared" si="133"/>
        <v>8.679071062487159</v>
      </c>
      <c r="Q1242" s="18">
        <f t="shared" si="134"/>
        <v>25273</v>
      </c>
      <c r="R1242" s="18">
        <f>Table2[[#This Row],[actual_price]]-Table2[[#This Row],[discounted_price]]</f>
        <v>800</v>
      </c>
      <c r="S1242" s="15" t="str" cm="1">
        <f t="array" ref="S1242">_xlfn.IFS(H1242&lt;200,"&lt;₹200",H1242&lt;=500,"₹200-₹500",H1242&gt;500,"&gt;₹500")</f>
        <v>&lt;₹200</v>
      </c>
      <c r="T1242" t="s">
        <v>815</v>
      </c>
      <c r="U1242" t="s">
        <v>819</v>
      </c>
      <c r="V1242" t="s">
        <v>820</v>
      </c>
    </row>
    <row r="1243" spans="1:22" x14ac:dyDescent="0.25">
      <c r="A1243" t="s">
        <v>2801</v>
      </c>
      <c r="B1243" t="s">
        <v>2802</v>
      </c>
      <c r="C1243" t="s">
        <v>13075</v>
      </c>
      <c r="D1243" t="s">
        <v>13091</v>
      </c>
      <c r="E1243" t="s">
        <v>13092</v>
      </c>
      <c r="F1243" t="s">
        <v>13095</v>
      </c>
      <c r="G1243" t="str">
        <f t="shared" si="131"/>
        <v>RemoteControls</v>
      </c>
      <c r="H1243" s="17">
        <v>1369</v>
      </c>
      <c r="I1243" s="17">
        <v>2999</v>
      </c>
      <c r="J1243" s="8">
        <v>0.54</v>
      </c>
      <c r="K1243" s="8" t="str">
        <f t="shared" si="132"/>
        <v>Yes</v>
      </c>
      <c r="L1243" s="9">
        <v>3.3</v>
      </c>
      <c r="M1243" s="9">
        <v>3</v>
      </c>
      <c r="N1243" s="9">
        <f t="shared" si="136"/>
        <v>3.6799999999999993</v>
      </c>
      <c r="O1243" s="4">
        <v>227</v>
      </c>
      <c r="P1243" s="4">
        <f t="shared" si="133"/>
        <v>8.677200236961669</v>
      </c>
      <c r="Q1243" s="18">
        <f t="shared" si="134"/>
        <v>310763</v>
      </c>
      <c r="R1243" s="18">
        <f>Table2[[#This Row],[actual_price]]-Table2[[#This Row],[discounted_price]]</f>
        <v>1630</v>
      </c>
      <c r="S1243" s="15" t="str" cm="1">
        <f t="array" ref="S1243">_xlfn.IFS(H1243&lt;200,"&lt;₹200",H1243&lt;=500,"₹200-₹500",H1243&gt;500,"&gt;₹500")</f>
        <v>&gt;₹500</v>
      </c>
      <c r="T1243" t="s">
        <v>2803</v>
      </c>
      <c r="U1243" t="s">
        <v>2807</v>
      </c>
      <c r="V1243" t="s">
        <v>2808</v>
      </c>
    </row>
    <row r="1244" spans="1:22" x14ac:dyDescent="0.25">
      <c r="A1244" t="s">
        <v>2602</v>
      </c>
      <c r="B1244" t="s">
        <v>2603</v>
      </c>
      <c r="C1244" t="s">
        <v>13075</v>
      </c>
      <c r="D1244" t="s">
        <v>13091</v>
      </c>
      <c r="E1244" t="s">
        <v>13092</v>
      </c>
      <c r="F1244" t="s">
        <v>13095</v>
      </c>
      <c r="G1244" t="str">
        <f t="shared" si="131"/>
        <v>RemoteControls</v>
      </c>
      <c r="H1244" s="17">
        <v>349</v>
      </c>
      <c r="I1244" s="17">
        <v>699</v>
      </c>
      <c r="J1244" s="8">
        <v>0.5</v>
      </c>
      <c r="K1244" s="8" t="str">
        <f t="shared" si="132"/>
        <v>Yes</v>
      </c>
      <c r="L1244" s="9">
        <v>3.9</v>
      </c>
      <c r="M1244" s="9">
        <v>4</v>
      </c>
      <c r="N1244" s="9">
        <f t="shared" si="136"/>
        <v>3.7071428571428564</v>
      </c>
      <c r="O1244" s="4">
        <v>214</v>
      </c>
      <c r="P1244" s="4">
        <f t="shared" si="133"/>
        <v>8.646682576401421</v>
      </c>
      <c r="Q1244" s="18">
        <f t="shared" si="134"/>
        <v>74686</v>
      </c>
      <c r="R1244" s="18">
        <f>Table2[[#This Row],[actual_price]]-Table2[[#This Row],[discounted_price]]</f>
        <v>350</v>
      </c>
      <c r="S1244" s="15" t="str" cm="1">
        <f t="array" ref="S1244">_xlfn.IFS(H1244&lt;200,"&lt;₹200",H1244&lt;=500,"₹200-₹500",H1244&gt;500,"&gt;₹500")</f>
        <v>₹200-₹500</v>
      </c>
      <c r="T1244" t="s">
        <v>2604</v>
      </c>
      <c r="U1244" t="s">
        <v>2608</v>
      </c>
      <c r="V1244" t="s">
        <v>2609</v>
      </c>
    </row>
    <row r="1245" spans="1:22" x14ac:dyDescent="0.25">
      <c r="A1245" t="s">
        <v>9049</v>
      </c>
      <c r="B1245" t="s">
        <v>9050</v>
      </c>
      <c r="C1245" t="s">
        <v>13156</v>
      </c>
      <c r="D1245" t="s">
        <v>13247</v>
      </c>
      <c r="E1245" t="s">
        <v>13248</v>
      </c>
      <c r="F1245" t="s">
        <v>13249</v>
      </c>
      <c r="G1245" t="str">
        <f t="shared" si="131"/>
        <v>Kettles&amp;HotWaterDispensers</v>
      </c>
      <c r="H1245" s="17">
        <v>749</v>
      </c>
      <c r="I1245" s="17">
        <v>1299</v>
      </c>
      <c r="J1245" s="8">
        <v>0.42</v>
      </c>
      <c r="K1245" s="8" t="str">
        <f t="shared" si="132"/>
        <v>No</v>
      </c>
      <c r="L1245" s="9">
        <v>4</v>
      </c>
      <c r="M1245" s="9">
        <v>4</v>
      </c>
      <c r="N1245" s="9">
        <f t="shared" si="136"/>
        <v>4.1500000000000004</v>
      </c>
      <c r="O1245" s="4">
        <v>119</v>
      </c>
      <c r="P1245" s="4">
        <f t="shared" si="133"/>
        <v>8.6286021710976435</v>
      </c>
      <c r="Q1245" s="18">
        <f t="shared" si="134"/>
        <v>89131</v>
      </c>
      <c r="R1245" s="18">
        <f>Table2[[#This Row],[actual_price]]-Table2[[#This Row],[discounted_price]]</f>
        <v>550</v>
      </c>
      <c r="S1245" s="15" t="str" cm="1">
        <f t="array" ref="S1245">_xlfn.IFS(H1245&lt;200,"&lt;₹200",H1245&lt;=500,"₹200-₹500",H1245&gt;500,"&gt;₹500")</f>
        <v>&gt;₹500</v>
      </c>
      <c r="T1245" t="s">
        <v>9051</v>
      </c>
      <c r="U1245" t="s">
        <v>9055</v>
      </c>
      <c r="V1245" t="s">
        <v>9056</v>
      </c>
    </row>
    <row r="1246" spans="1:22" x14ac:dyDescent="0.25">
      <c r="A1246" t="s">
        <v>12904</v>
      </c>
      <c r="B1246" t="s">
        <v>12905</v>
      </c>
      <c r="C1246" t="s">
        <v>13156</v>
      </c>
      <c r="D1246" t="s">
        <v>13250</v>
      </c>
      <c r="E1246" t="s">
        <v>13251</v>
      </c>
      <c r="F1246" t="s">
        <v>13253</v>
      </c>
      <c r="G1246" t="str">
        <f t="shared" si="131"/>
        <v>FanHeaters</v>
      </c>
      <c r="H1246" s="17">
        <v>2320</v>
      </c>
      <c r="I1246" s="17">
        <v>3290</v>
      </c>
      <c r="J1246" s="8">
        <v>0.28999999999999998</v>
      </c>
      <c r="K1246" s="8" t="str">
        <f t="shared" si="132"/>
        <v>No</v>
      </c>
      <c r="L1246" s="9">
        <v>3.8</v>
      </c>
      <c r="M1246" s="9">
        <v>4</v>
      </c>
      <c r="N1246" s="9">
        <f>AVERAGEIF(F1246:F2596,F1246,L1246:L2596)</f>
        <v>3.7428571428571429</v>
      </c>
      <c r="O1246" s="4">
        <v>195</v>
      </c>
      <c r="P1246" s="4">
        <f t="shared" si="133"/>
        <v>8.5795870099342384</v>
      </c>
      <c r="Q1246" s="18">
        <f t="shared" si="134"/>
        <v>452400</v>
      </c>
      <c r="R1246" s="18">
        <f>Table2[[#This Row],[actual_price]]-Table2[[#This Row],[discounted_price]]</f>
        <v>970</v>
      </c>
      <c r="S1246" s="15" t="str" cm="1">
        <f t="array" ref="S1246">_xlfn.IFS(H1246&lt;200,"&lt;₹200",H1246&lt;=500,"₹200-₹500",H1246&gt;500,"&gt;₹500")</f>
        <v>&gt;₹500</v>
      </c>
      <c r="T1246" t="s">
        <v>12906</v>
      </c>
      <c r="U1246" t="s">
        <v>12910</v>
      </c>
      <c r="V1246" t="s">
        <v>12911</v>
      </c>
    </row>
    <row r="1247" spans="1:22" x14ac:dyDescent="0.25">
      <c r="A1247" t="s">
        <v>11375</v>
      </c>
      <c r="B1247" t="s">
        <v>11376</v>
      </c>
      <c r="C1247" t="s">
        <v>13156</v>
      </c>
      <c r="D1247" t="s">
        <v>13247</v>
      </c>
      <c r="E1247" t="s">
        <v>13287</v>
      </c>
      <c r="F1247" t="s">
        <v>13297</v>
      </c>
      <c r="G1247" t="str">
        <f t="shared" si="131"/>
        <v>WaterFilters&amp;Purifiers</v>
      </c>
      <c r="H1247" s="17">
        <v>8499</v>
      </c>
      <c r="I1247" s="17">
        <v>16490</v>
      </c>
      <c r="J1247" s="8">
        <v>0.48</v>
      </c>
      <c r="K1247" s="8" t="str">
        <f t="shared" si="132"/>
        <v>No</v>
      </c>
      <c r="L1247" s="9">
        <v>4.3</v>
      </c>
      <c r="M1247" s="9">
        <v>4</v>
      </c>
      <c r="N1247" s="9">
        <f>AVERAGEIF(F1247:F2597,F1247,L1247:L2597)</f>
        <v>4.3</v>
      </c>
      <c r="O1247" s="4">
        <v>97</v>
      </c>
      <c r="P1247" s="4">
        <f t="shared" si="133"/>
        <v>8.5622721254777279</v>
      </c>
      <c r="Q1247" s="18">
        <f t="shared" si="134"/>
        <v>824403</v>
      </c>
      <c r="R1247" s="18">
        <f>Table2[[#This Row],[actual_price]]-Table2[[#This Row],[discounted_price]]</f>
        <v>7991</v>
      </c>
      <c r="S1247" s="15" t="str" cm="1">
        <f t="array" ref="S1247">_xlfn.IFS(H1247&lt;200,"&lt;₹200",H1247&lt;=500,"₹200-₹500",H1247&gt;500,"&gt;₹500")</f>
        <v>&gt;₹500</v>
      </c>
      <c r="T1247" t="s">
        <v>11377</v>
      </c>
      <c r="U1247" t="s">
        <v>11381</v>
      </c>
      <c r="V1247" t="s">
        <v>11382</v>
      </c>
    </row>
    <row r="1248" spans="1:22" x14ac:dyDescent="0.25">
      <c r="A1248" t="s">
        <v>4322</v>
      </c>
      <c r="B1248" t="s">
        <v>4323</v>
      </c>
      <c r="C1248" t="s">
        <v>13075</v>
      </c>
      <c r="D1248" t="s">
        <v>13111</v>
      </c>
      <c r="E1248" t="s">
        <v>13112</v>
      </c>
      <c r="F1248" t="s">
        <v>13112</v>
      </c>
      <c r="G1248" t="str">
        <f t="shared" si="131"/>
        <v>SmartWatches</v>
      </c>
      <c r="H1248" s="17">
        <v>2499</v>
      </c>
      <c r="I1248" s="17">
        <v>7990</v>
      </c>
      <c r="J1248" s="8">
        <v>0.69</v>
      </c>
      <c r="K1248" s="8" t="str">
        <f t="shared" si="132"/>
        <v>Yes</v>
      </c>
      <c r="L1248" s="9">
        <v>4.0999999999999996</v>
      </c>
      <c r="M1248" s="9">
        <v>4</v>
      </c>
      <c r="N1248" s="9">
        <f t="shared" ref="N1248:N1255" si="137">AVERAGEIF(F1248:F2597,F1248,L1248:L2597)</f>
        <v>3.9</v>
      </c>
      <c r="O1248" s="4">
        <v>154</v>
      </c>
      <c r="P1248" s="4">
        <f t="shared" si="133"/>
        <v>8.5422936228641362</v>
      </c>
      <c r="Q1248" s="18">
        <f t="shared" si="134"/>
        <v>384846</v>
      </c>
      <c r="R1248" s="18">
        <f>Table2[[#This Row],[actual_price]]-Table2[[#This Row],[discounted_price]]</f>
        <v>5491</v>
      </c>
      <c r="S1248" s="15" t="str" cm="1">
        <f t="array" ref="S1248">_xlfn.IFS(H1248&lt;200,"&lt;₹200",H1248&lt;=500,"₹200-₹500",H1248&gt;500,"&gt;₹500")</f>
        <v>&gt;₹500</v>
      </c>
      <c r="T1248" t="s">
        <v>4324</v>
      </c>
      <c r="U1248" t="s">
        <v>13040</v>
      </c>
      <c r="V1248" t="s">
        <v>3892</v>
      </c>
    </row>
    <row r="1249" spans="1:22" x14ac:dyDescent="0.25">
      <c r="A1249" t="s">
        <v>4438</v>
      </c>
      <c r="B1249" t="s">
        <v>4439</v>
      </c>
      <c r="C1249" t="s">
        <v>13075</v>
      </c>
      <c r="D1249" t="s">
        <v>13113</v>
      </c>
      <c r="E1249" t="s">
        <v>13114</v>
      </c>
      <c r="F1249" t="s">
        <v>13115</v>
      </c>
      <c r="G1249" t="str">
        <f t="shared" si="131"/>
        <v>Chargers</v>
      </c>
      <c r="H1249" s="17">
        <v>799</v>
      </c>
      <c r="I1249" s="17">
        <v>3990</v>
      </c>
      <c r="J1249" s="8">
        <v>0.8</v>
      </c>
      <c r="K1249" s="8" t="str">
        <f t="shared" si="132"/>
        <v>Yes</v>
      </c>
      <c r="L1249" s="9">
        <v>3.8</v>
      </c>
      <c r="M1249" s="9">
        <v>4</v>
      </c>
      <c r="N1249" s="9">
        <f t="shared" si="137"/>
        <v>4.0999999999999996</v>
      </c>
      <c r="O1249" s="4">
        <v>119</v>
      </c>
      <c r="P1249" s="4">
        <f t="shared" si="133"/>
        <v>8.5246431087952601</v>
      </c>
      <c r="Q1249" s="18">
        <f t="shared" si="134"/>
        <v>95081</v>
      </c>
      <c r="R1249" s="18">
        <f>Table2[[#This Row],[actual_price]]-Table2[[#This Row],[discounted_price]]</f>
        <v>3191</v>
      </c>
      <c r="S1249" s="15" t="str" cm="1">
        <f t="array" ref="S1249">_xlfn.IFS(H1249&lt;200,"&lt;₹200",H1249&lt;=500,"₹200-₹500",H1249&gt;500,"&gt;₹500")</f>
        <v>&gt;₹500</v>
      </c>
      <c r="T1249" t="s">
        <v>4440</v>
      </c>
      <c r="U1249" t="s">
        <v>4444</v>
      </c>
      <c r="V1249" t="s">
        <v>4445</v>
      </c>
    </row>
    <row r="1250" spans="1:22" x14ac:dyDescent="0.25">
      <c r="A1250" t="s">
        <v>2792</v>
      </c>
      <c r="B1250" t="s">
        <v>2793</v>
      </c>
      <c r="C1250" t="s">
        <v>13075</v>
      </c>
      <c r="D1250" t="s">
        <v>13091</v>
      </c>
      <c r="E1250" t="s">
        <v>13092</v>
      </c>
      <c r="F1250" t="s">
        <v>13095</v>
      </c>
      <c r="G1250" t="str">
        <f t="shared" si="131"/>
        <v>RemoteControls</v>
      </c>
      <c r="H1250" s="17">
        <v>247</v>
      </c>
      <c r="I1250" s="17">
        <v>399</v>
      </c>
      <c r="J1250" s="8">
        <v>0.38</v>
      </c>
      <c r="K1250" s="8" t="str">
        <f t="shared" si="132"/>
        <v>No</v>
      </c>
      <c r="L1250" s="9">
        <v>3.9</v>
      </c>
      <c r="M1250" s="9">
        <v>4</v>
      </c>
      <c r="N1250" s="9">
        <f t="shared" si="137"/>
        <v>3.6923076923076916</v>
      </c>
      <c r="O1250" s="4">
        <v>200</v>
      </c>
      <c r="P1250" s="4">
        <f t="shared" si="133"/>
        <v>8.5041085197064188</v>
      </c>
      <c r="Q1250" s="18">
        <f t="shared" si="134"/>
        <v>49400</v>
      </c>
      <c r="R1250" s="18">
        <f>Table2[[#This Row],[actual_price]]-Table2[[#This Row],[discounted_price]]</f>
        <v>152</v>
      </c>
      <c r="S1250" s="15" t="str" cm="1">
        <f t="array" ref="S1250">_xlfn.IFS(H1250&lt;200,"&lt;₹200",H1250&lt;=500,"₹200-₹500",H1250&gt;500,"&gt;₹500")</f>
        <v>₹200-₹500</v>
      </c>
      <c r="T1250" t="s">
        <v>2794</v>
      </c>
      <c r="U1250" t="s">
        <v>2798</v>
      </c>
      <c r="V1250" t="s">
        <v>13036</v>
      </c>
    </row>
    <row r="1251" spans="1:22" x14ac:dyDescent="0.25">
      <c r="A1251" t="s">
        <v>9953</v>
      </c>
      <c r="B1251" t="s">
        <v>9954</v>
      </c>
      <c r="C1251" t="s">
        <v>13156</v>
      </c>
      <c r="D1251" t="s">
        <v>13250</v>
      </c>
      <c r="E1251" t="s">
        <v>13251</v>
      </c>
      <c r="F1251" t="s">
        <v>13253</v>
      </c>
      <c r="G1251" t="str">
        <f t="shared" si="131"/>
        <v>FanHeaters</v>
      </c>
      <c r="H1251" s="17">
        <v>899</v>
      </c>
      <c r="I1251" s="17">
        <v>1990</v>
      </c>
      <c r="J1251" s="8">
        <v>0.55000000000000004</v>
      </c>
      <c r="K1251" s="8" t="str">
        <f t="shared" si="132"/>
        <v>Yes</v>
      </c>
      <c r="L1251" s="9">
        <v>4.0999999999999996</v>
      </c>
      <c r="M1251" s="9">
        <v>4</v>
      </c>
      <c r="N1251" s="9">
        <f t="shared" si="137"/>
        <v>3.7384615384615381</v>
      </c>
      <c r="O1251" s="4">
        <v>185</v>
      </c>
      <c r="P1251" s="4">
        <f t="shared" si="133"/>
        <v>8.4844868529992876</v>
      </c>
      <c r="Q1251" s="18">
        <f t="shared" si="134"/>
        <v>166315</v>
      </c>
      <c r="R1251" s="18">
        <f>Table2[[#This Row],[actual_price]]-Table2[[#This Row],[discounted_price]]</f>
        <v>1091</v>
      </c>
      <c r="S1251" s="15" t="str" cm="1">
        <f t="array" ref="S1251">_xlfn.IFS(H1251&lt;200,"&lt;₹200",H1251&lt;=500,"₹200-₹500",H1251&gt;500,"&gt;₹500")</f>
        <v>&gt;₹500</v>
      </c>
      <c r="T1251" t="s">
        <v>9955</v>
      </c>
      <c r="U1251" t="s">
        <v>9959</v>
      </c>
      <c r="V1251" t="s">
        <v>9960</v>
      </c>
    </row>
    <row r="1252" spans="1:22" x14ac:dyDescent="0.25">
      <c r="A1252" t="s">
        <v>3886</v>
      </c>
      <c r="B1252" t="s">
        <v>3887</v>
      </c>
      <c r="C1252" t="s">
        <v>13075</v>
      </c>
      <c r="D1252" t="s">
        <v>13111</v>
      </c>
      <c r="E1252" t="s">
        <v>13112</v>
      </c>
      <c r="F1252" t="s">
        <v>13112</v>
      </c>
      <c r="G1252" t="str">
        <f t="shared" si="131"/>
        <v>SmartWatches</v>
      </c>
      <c r="H1252" s="17">
        <v>2999</v>
      </c>
      <c r="I1252" s="17">
        <v>7990</v>
      </c>
      <c r="J1252" s="8">
        <v>0.62</v>
      </c>
      <c r="K1252" s="8" t="str">
        <f t="shared" si="132"/>
        <v>Yes</v>
      </c>
      <c r="L1252" s="9">
        <v>4.0999999999999996</v>
      </c>
      <c r="M1252" s="9">
        <v>4</v>
      </c>
      <c r="N1252" s="9">
        <f t="shared" si="137"/>
        <v>3.8600000000000003</v>
      </c>
      <c r="O1252" s="4">
        <v>154</v>
      </c>
      <c r="P1252" s="4">
        <f t="shared" si="133"/>
        <v>8.4546803549373255</v>
      </c>
      <c r="Q1252" s="18">
        <f t="shared" si="134"/>
        <v>461846</v>
      </c>
      <c r="R1252" s="18">
        <f>Table2[[#This Row],[actual_price]]-Table2[[#This Row],[discounted_price]]</f>
        <v>4991</v>
      </c>
      <c r="S1252" s="15" t="str" cm="1">
        <f t="array" ref="S1252">_xlfn.IFS(H1252&lt;200,"&lt;₹200",H1252&lt;=500,"₹200-₹500",H1252&gt;500,"&gt;₹500")</f>
        <v>&gt;₹500</v>
      </c>
      <c r="T1252" t="s">
        <v>3888</v>
      </c>
      <c r="U1252" t="s">
        <v>13040</v>
      </c>
      <c r="V1252" t="s">
        <v>3892</v>
      </c>
    </row>
    <row r="1253" spans="1:22" x14ac:dyDescent="0.25">
      <c r="A1253" t="s">
        <v>2167</v>
      </c>
      <c r="B1253" t="s">
        <v>2168</v>
      </c>
      <c r="C1253" t="s">
        <v>13075</v>
      </c>
      <c r="D1253" t="s">
        <v>13091</v>
      </c>
      <c r="E1253" t="s">
        <v>13092</v>
      </c>
      <c r="F1253" t="s">
        <v>13095</v>
      </c>
      <c r="G1253" t="str">
        <f t="shared" si="131"/>
        <v>RemoteControls</v>
      </c>
      <c r="H1253" s="17">
        <v>349</v>
      </c>
      <c r="I1253" s="17">
        <v>1999</v>
      </c>
      <c r="J1253" s="8">
        <v>0.83</v>
      </c>
      <c r="K1253" s="8" t="str">
        <f t="shared" si="132"/>
        <v>Yes</v>
      </c>
      <c r="L1253" s="9">
        <v>3.8</v>
      </c>
      <c r="M1253" s="9">
        <v>4</v>
      </c>
      <c r="N1253" s="9">
        <f t="shared" si="137"/>
        <v>3.6749999999999994</v>
      </c>
      <c r="O1253" s="4">
        <v>197</v>
      </c>
      <c r="P1253" s="4">
        <f t="shared" si="133"/>
        <v>8.4402445742111247</v>
      </c>
      <c r="Q1253" s="18">
        <f t="shared" si="134"/>
        <v>68753</v>
      </c>
      <c r="R1253" s="18">
        <f>Table2[[#This Row],[actual_price]]-Table2[[#This Row],[discounted_price]]</f>
        <v>1650</v>
      </c>
      <c r="S1253" s="15" t="str" cm="1">
        <f t="array" ref="S1253">_xlfn.IFS(H1253&lt;200,"&lt;₹200",H1253&lt;=500,"₹200-₹500",H1253&gt;500,"&gt;₹500")</f>
        <v>₹200-₹500</v>
      </c>
      <c r="T1253" t="s">
        <v>2169</v>
      </c>
      <c r="U1253" t="s">
        <v>2173</v>
      </c>
      <c r="V1253" t="s">
        <v>2174</v>
      </c>
    </row>
    <row r="1254" spans="1:22" x14ac:dyDescent="0.25">
      <c r="A1254" t="s">
        <v>1863</v>
      </c>
      <c r="B1254" t="s">
        <v>1864</v>
      </c>
      <c r="C1254" t="s">
        <v>13075</v>
      </c>
      <c r="D1254" t="s">
        <v>13091</v>
      </c>
      <c r="E1254" t="s">
        <v>13092</v>
      </c>
      <c r="F1254" t="s">
        <v>13095</v>
      </c>
      <c r="G1254" t="str">
        <f t="shared" si="131"/>
        <v>RemoteControls</v>
      </c>
      <c r="H1254" s="17">
        <v>235</v>
      </c>
      <c r="I1254" s="17">
        <v>599</v>
      </c>
      <c r="J1254" s="8">
        <v>0.61</v>
      </c>
      <c r="K1254" s="8" t="str">
        <f t="shared" si="132"/>
        <v>Yes</v>
      </c>
      <c r="L1254" s="9">
        <v>3.5</v>
      </c>
      <c r="M1254" s="9">
        <v>4</v>
      </c>
      <c r="N1254" s="9">
        <f t="shared" si="137"/>
        <v>3.6636363636363636</v>
      </c>
      <c r="O1254" s="4">
        <v>197</v>
      </c>
      <c r="P1254" s="4">
        <f t="shared" si="133"/>
        <v>8.414146106139972</v>
      </c>
      <c r="Q1254" s="18">
        <f t="shared" si="134"/>
        <v>46295</v>
      </c>
      <c r="R1254" s="18">
        <f>Table2[[#This Row],[actual_price]]-Table2[[#This Row],[discounted_price]]</f>
        <v>364</v>
      </c>
      <c r="S1254" s="15" t="str" cm="1">
        <f t="array" ref="S1254">_xlfn.IFS(H1254&lt;200,"&lt;₹200",H1254&lt;=500,"₹200-₹500",H1254&gt;500,"&gt;₹500")</f>
        <v>₹200-₹500</v>
      </c>
      <c r="T1254" t="s">
        <v>1865</v>
      </c>
      <c r="U1254" t="s">
        <v>1869</v>
      </c>
      <c r="V1254" t="s">
        <v>1870</v>
      </c>
    </row>
    <row r="1255" spans="1:22" x14ac:dyDescent="0.25">
      <c r="A1255" t="s">
        <v>2516</v>
      </c>
      <c r="B1255" t="s">
        <v>2517</v>
      </c>
      <c r="C1255" t="s">
        <v>13084</v>
      </c>
      <c r="D1255" t="s">
        <v>13085</v>
      </c>
      <c r="E1255" t="s">
        <v>13086</v>
      </c>
      <c r="F1255" t="s">
        <v>13087</v>
      </c>
      <c r="G1255" t="str">
        <f t="shared" si="131"/>
        <v>Cables</v>
      </c>
      <c r="H1255" s="17">
        <v>249</v>
      </c>
      <c r="I1255" s="17">
        <v>999</v>
      </c>
      <c r="J1255" s="8">
        <v>0.75</v>
      </c>
      <c r="K1255" s="8" t="str">
        <f t="shared" si="132"/>
        <v>Yes</v>
      </c>
      <c r="L1255" s="9">
        <v>4.3</v>
      </c>
      <c r="M1255" s="9">
        <v>4</v>
      </c>
      <c r="N1255" s="9">
        <f t="shared" si="137"/>
        <v>4.0933333333333337</v>
      </c>
      <c r="O1255" s="4">
        <v>112</v>
      </c>
      <c r="P1255" s="4">
        <f t="shared" si="133"/>
        <v>8.4039344286587987</v>
      </c>
      <c r="Q1255" s="18">
        <f t="shared" si="134"/>
        <v>27888</v>
      </c>
      <c r="R1255" s="18">
        <f>Table2[[#This Row],[actual_price]]-Table2[[#This Row],[discounted_price]]</f>
        <v>750</v>
      </c>
      <c r="S1255" s="15" t="str" cm="1">
        <f t="array" ref="S1255">_xlfn.IFS(H1255&lt;200,"&lt;₹200",H1255&lt;=500,"₹200-₹500",H1255&gt;500,"&gt;₹500")</f>
        <v>₹200-₹500</v>
      </c>
      <c r="T1255" t="s">
        <v>2518</v>
      </c>
      <c r="U1255" t="s">
        <v>2522</v>
      </c>
      <c r="V1255" t="s">
        <v>2523</v>
      </c>
    </row>
    <row r="1256" spans="1:22" x14ac:dyDescent="0.25">
      <c r="A1256" t="s">
        <v>12824</v>
      </c>
      <c r="B1256" t="s">
        <v>12825</v>
      </c>
      <c r="C1256" t="s">
        <v>13156</v>
      </c>
      <c r="D1256" t="s">
        <v>13250</v>
      </c>
      <c r="E1256" t="s">
        <v>13313</v>
      </c>
      <c r="F1256" t="s">
        <v>13313</v>
      </c>
      <c r="G1256" t="str">
        <f t="shared" si="131"/>
        <v>Humidifiers</v>
      </c>
      <c r="H1256" s="17">
        <v>499</v>
      </c>
      <c r="I1256" s="17">
        <v>799</v>
      </c>
      <c r="J1256" s="8">
        <v>0.38</v>
      </c>
      <c r="K1256" s="8" t="str">
        <f t="shared" si="132"/>
        <v>No</v>
      </c>
      <c r="L1256" s="9">
        <v>3.6</v>
      </c>
      <c r="M1256" s="9">
        <v>4</v>
      </c>
      <c r="N1256" s="9">
        <f>AVERAGEIF(F1256:F2606,F1256,L1256:L2606)</f>
        <v>3.6</v>
      </c>
      <c r="O1256" s="4">
        <v>212</v>
      </c>
      <c r="P1256" s="4">
        <f t="shared" si="133"/>
        <v>8.3821665723794556</v>
      </c>
      <c r="Q1256" s="18">
        <f t="shared" si="134"/>
        <v>105788</v>
      </c>
      <c r="R1256" s="18">
        <f>Table2[[#This Row],[actual_price]]-Table2[[#This Row],[discounted_price]]</f>
        <v>300</v>
      </c>
      <c r="S1256" s="15" t="str" cm="1">
        <f t="array" ref="S1256">_xlfn.IFS(H1256&lt;200,"&lt;₹200",H1256&lt;=500,"₹200-₹500",H1256&gt;500,"&gt;₹500")</f>
        <v>₹200-₹500</v>
      </c>
      <c r="T1256" t="s">
        <v>12826</v>
      </c>
      <c r="U1256" t="s">
        <v>12830</v>
      </c>
      <c r="V1256" t="s">
        <v>12831</v>
      </c>
    </row>
    <row r="1257" spans="1:22" x14ac:dyDescent="0.25">
      <c r="A1257" t="s">
        <v>2221</v>
      </c>
      <c r="B1257" t="s">
        <v>2222</v>
      </c>
      <c r="C1257" t="s">
        <v>13075</v>
      </c>
      <c r="D1257" t="s">
        <v>13091</v>
      </c>
      <c r="E1257" t="s">
        <v>13092</v>
      </c>
      <c r="F1257" t="s">
        <v>13095</v>
      </c>
      <c r="G1257" t="str">
        <f t="shared" si="131"/>
        <v>RemoteControls</v>
      </c>
      <c r="H1257" s="17">
        <v>499</v>
      </c>
      <c r="I1257" s="17">
        <v>899</v>
      </c>
      <c r="J1257" s="8">
        <v>0.44</v>
      </c>
      <c r="K1257" s="8" t="str">
        <f t="shared" si="132"/>
        <v>No</v>
      </c>
      <c r="L1257" s="9">
        <v>3.7</v>
      </c>
      <c r="M1257" s="9">
        <v>4</v>
      </c>
      <c r="N1257" s="9">
        <f>AVERAGEIF(F1257:F2606,F1257,L1257:L2606)</f>
        <v>3.6799999999999997</v>
      </c>
      <c r="O1257" s="4">
        <v>185</v>
      </c>
      <c r="P1257" s="4">
        <f t="shared" si="133"/>
        <v>8.3518076347219328</v>
      </c>
      <c r="Q1257" s="18">
        <f t="shared" si="134"/>
        <v>92315</v>
      </c>
      <c r="R1257" s="18">
        <f>Table2[[#This Row],[actual_price]]-Table2[[#This Row],[discounted_price]]</f>
        <v>400</v>
      </c>
      <c r="S1257" s="15" t="str" cm="1">
        <f t="array" ref="S1257">_xlfn.IFS(H1257&lt;200,"&lt;₹200",H1257&lt;=500,"₹200-₹500",H1257&gt;500,"&gt;₹500")</f>
        <v>₹200-₹500</v>
      </c>
      <c r="T1257" t="s">
        <v>2223</v>
      </c>
      <c r="U1257" t="s">
        <v>2227</v>
      </c>
      <c r="V1257" t="s">
        <v>2228</v>
      </c>
    </row>
    <row r="1258" spans="1:22" x14ac:dyDescent="0.25">
      <c r="A1258" t="s">
        <v>2706</v>
      </c>
      <c r="B1258" t="s">
        <v>2707</v>
      </c>
      <c r="C1258" t="s">
        <v>13075</v>
      </c>
      <c r="D1258" t="s">
        <v>13091</v>
      </c>
      <c r="E1258" t="s">
        <v>13093</v>
      </c>
      <c r="F1258" t="s">
        <v>13094</v>
      </c>
      <c r="G1258" t="str">
        <f t="shared" si="131"/>
        <v>SmartTelevisions</v>
      </c>
      <c r="H1258" s="17">
        <v>10990</v>
      </c>
      <c r="I1258" s="17">
        <v>19990</v>
      </c>
      <c r="J1258" s="8">
        <v>0.45</v>
      </c>
      <c r="K1258" s="8" t="str">
        <f t="shared" si="132"/>
        <v>No</v>
      </c>
      <c r="L1258" s="9">
        <v>3.7</v>
      </c>
      <c r="M1258" s="9">
        <v>4</v>
      </c>
      <c r="N1258" s="9">
        <f>AVERAGEIF(F1258:F2607,F1258,L1258:L2607)</f>
        <v>3.95</v>
      </c>
      <c r="O1258" s="4">
        <v>129</v>
      </c>
      <c r="P1258" s="4">
        <f t="shared" si="133"/>
        <v>8.3500762416120065</v>
      </c>
      <c r="Q1258" s="18">
        <f t="shared" si="134"/>
        <v>1417710</v>
      </c>
      <c r="R1258" s="18">
        <f>Table2[[#This Row],[actual_price]]-Table2[[#This Row],[discounted_price]]</f>
        <v>9000</v>
      </c>
      <c r="S1258" s="15" t="str" cm="1">
        <f t="array" ref="S1258">_xlfn.IFS(H1258&lt;200,"&lt;₹200",H1258&lt;=500,"₹200-₹500",H1258&gt;500,"&gt;₹500")</f>
        <v>&gt;₹500</v>
      </c>
      <c r="T1258" t="s">
        <v>2708</v>
      </c>
      <c r="U1258" t="s">
        <v>2712</v>
      </c>
      <c r="V1258" t="s">
        <v>2713</v>
      </c>
    </row>
    <row r="1259" spans="1:22" x14ac:dyDescent="0.25">
      <c r="A1259" t="s">
        <v>11185</v>
      </c>
      <c r="B1259" t="s">
        <v>11186</v>
      </c>
      <c r="C1259" t="s">
        <v>13156</v>
      </c>
      <c r="D1259" t="s">
        <v>13250</v>
      </c>
      <c r="E1259" t="s">
        <v>13251</v>
      </c>
      <c r="F1259" t="s">
        <v>13253</v>
      </c>
      <c r="G1259" t="str">
        <f t="shared" si="131"/>
        <v>FanHeaters</v>
      </c>
      <c r="H1259" s="17">
        <v>1349</v>
      </c>
      <c r="I1259" s="17">
        <v>2495</v>
      </c>
      <c r="J1259" s="8">
        <v>0.46</v>
      </c>
      <c r="K1259" s="8" t="str">
        <f t="shared" si="132"/>
        <v>No</v>
      </c>
      <c r="L1259" s="9">
        <v>3.8</v>
      </c>
      <c r="M1259" s="9">
        <v>4</v>
      </c>
      <c r="N1259" s="9">
        <f>AVERAGEIF(F1259:F2609,F1259,L1259:L2609)</f>
        <v>3.7083333333333326</v>
      </c>
      <c r="O1259" s="4">
        <v>166</v>
      </c>
      <c r="P1259" s="4">
        <f t="shared" si="133"/>
        <v>8.2425735805056206</v>
      </c>
      <c r="Q1259" s="18">
        <f t="shared" si="134"/>
        <v>223934</v>
      </c>
      <c r="R1259" s="18">
        <f>Table2[[#This Row],[actual_price]]-Table2[[#This Row],[discounted_price]]</f>
        <v>1146</v>
      </c>
      <c r="S1259" s="15" t="str" cm="1">
        <f t="array" ref="S1259">_xlfn.IFS(H1259&lt;200,"&lt;₹200",H1259&lt;=500,"₹200-₹500",H1259&gt;500,"&gt;₹500")</f>
        <v>&gt;₹500</v>
      </c>
      <c r="T1259" t="s">
        <v>11187</v>
      </c>
      <c r="U1259" t="s">
        <v>11191</v>
      </c>
      <c r="V1259" t="s">
        <v>11192</v>
      </c>
    </row>
    <row r="1260" spans="1:22" x14ac:dyDescent="0.25">
      <c r="A1260" t="s">
        <v>11937</v>
      </c>
      <c r="B1260" t="s">
        <v>11938</v>
      </c>
      <c r="C1260" t="s">
        <v>13156</v>
      </c>
      <c r="D1260" t="s">
        <v>13247</v>
      </c>
      <c r="E1260" t="s">
        <v>13248</v>
      </c>
      <c r="F1260" t="s">
        <v>13260</v>
      </c>
      <c r="G1260" t="str">
        <f t="shared" si="131"/>
        <v>InductionCooktop</v>
      </c>
      <c r="H1260" s="17">
        <v>697</v>
      </c>
      <c r="I1260" s="17">
        <v>1499</v>
      </c>
      <c r="J1260" s="8">
        <v>0.54</v>
      </c>
      <c r="K1260" s="8" t="str">
        <f t="shared" si="132"/>
        <v>Yes</v>
      </c>
      <c r="L1260" s="9">
        <v>3.8</v>
      </c>
      <c r="M1260" s="9">
        <v>4</v>
      </c>
      <c r="N1260" s="9">
        <f>AVERAGEIF(F1260:F2610,F1260,L1260:L2610)</f>
        <v>3.8</v>
      </c>
      <c r="O1260" s="4">
        <v>144</v>
      </c>
      <c r="P1260" s="4">
        <f t="shared" si="133"/>
        <v>8.2131984084929037</v>
      </c>
      <c r="Q1260" s="18">
        <f t="shared" si="134"/>
        <v>100368</v>
      </c>
      <c r="R1260" s="18">
        <f>Table2[[#This Row],[actual_price]]-Table2[[#This Row],[discounted_price]]</f>
        <v>802</v>
      </c>
      <c r="S1260" s="15" t="str" cm="1">
        <f t="array" ref="S1260">_xlfn.IFS(H1260&lt;200,"&lt;₹200",H1260&lt;=500,"₹200-₹500",H1260&gt;500,"&gt;₹500")</f>
        <v>&gt;₹500</v>
      </c>
      <c r="T1260" t="s">
        <v>11939</v>
      </c>
      <c r="U1260" t="s">
        <v>11943</v>
      </c>
      <c r="V1260" t="s">
        <v>11944</v>
      </c>
    </row>
    <row r="1261" spans="1:22" x14ac:dyDescent="0.25">
      <c r="A1261" t="s">
        <v>11766</v>
      </c>
      <c r="B1261" t="s">
        <v>11767</v>
      </c>
      <c r="C1261" t="s">
        <v>13156</v>
      </c>
      <c r="D1261" t="s">
        <v>13250</v>
      </c>
      <c r="E1261" t="s">
        <v>13251</v>
      </c>
      <c r="F1261" t="s">
        <v>13253</v>
      </c>
      <c r="G1261" t="str">
        <f t="shared" si="131"/>
        <v>FanHeaters</v>
      </c>
      <c r="H1261" s="17">
        <v>979</v>
      </c>
      <c r="I1261" s="17">
        <v>1999</v>
      </c>
      <c r="J1261" s="8">
        <v>0.51</v>
      </c>
      <c r="K1261" s="8" t="str">
        <f t="shared" si="132"/>
        <v>Yes</v>
      </c>
      <c r="L1261" s="9">
        <v>3.9</v>
      </c>
      <c r="M1261" s="9">
        <v>4</v>
      </c>
      <c r="N1261" s="9">
        <f>AVERAGEIF(F1261:F2611,F1261,L1261:L2611)</f>
        <v>3.6999999999999997</v>
      </c>
      <c r="O1261" s="4">
        <v>157</v>
      </c>
      <c r="P1261" s="4">
        <f t="shared" si="133"/>
        <v>8.1350312217313636</v>
      </c>
      <c r="Q1261" s="18">
        <f t="shared" si="134"/>
        <v>153703</v>
      </c>
      <c r="R1261" s="18">
        <f>Table2[[#This Row],[actual_price]]-Table2[[#This Row],[discounted_price]]</f>
        <v>1020</v>
      </c>
      <c r="S1261" s="15" t="str" cm="1">
        <f t="array" ref="S1261">_xlfn.IFS(H1261&lt;200,"&lt;₹200",H1261&lt;=500,"₹200-₹500",H1261&gt;500,"&gt;₹500")</f>
        <v>&gt;₹500</v>
      </c>
      <c r="T1261" t="s">
        <v>11768</v>
      </c>
      <c r="U1261" t="s">
        <v>11772</v>
      </c>
      <c r="V1261" t="s">
        <v>11773</v>
      </c>
    </row>
    <row r="1262" spans="1:22" x14ac:dyDescent="0.25">
      <c r="A1262" t="s">
        <v>9883</v>
      </c>
      <c r="B1262" t="s">
        <v>9884</v>
      </c>
      <c r="C1262" t="s">
        <v>13156</v>
      </c>
      <c r="D1262" t="s">
        <v>13247</v>
      </c>
      <c r="E1262" t="s">
        <v>13254</v>
      </c>
      <c r="F1262" t="s">
        <v>13255</v>
      </c>
      <c r="G1262" t="str">
        <f t="shared" si="131"/>
        <v>Irons,Steamers&amp;Accessories</v>
      </c>
      <c r="H1262" s="17">
        <v>179</v>
      </c>
      <c r="I1262" s="17">
        <v>799</v>
      </c>
      <c r="J1262" s="8">
        <v>0.78</v>
      </c>
      <c r="K1262" s="8" t="str">
        <f t="shared" si="132"/>
        <v>Yes</v>
      </c>
      <c r="L1262" s="9">
        <v>3.5</v>
      </c>
      <c r="M1262" s="9">
        <v>4</v>
      </c>
      <c r="N1262" s="9">
        <f>AVERAGEIF(F1262:F2611,F1262,L1262:L2611)</f>
        <v>3.8249999999999997</v>
      </c>
      <c r="O1262" s="4">
        <v>132</v>
      </c>
      <c r="P1262" s="4">
        <f t="shared" si="133"/>
        <v>8.1237325266991025</v>
      </c>
      <c r="Q1262" s="18">
        <f t="shared" si="134"/>
        <v>23628</v>
      </c>
      <c r="R1262" s="18">
        <f>Table2[[#This Row],[actual_price]]-Table2[[#This Row],[discounted_price]]</f>
        <v>620</v>
      </c>
      <c r="S1262" s="15" t="str" cm="1">
        <f t="array" ref="S1262">_xlfn.IFS(H1262&lt;200,"&lt;₹200",H1262&lt;=500,"₹200-₹500",H1262&gt;500,"&gt;₹500")</f>
        <v>&lt;₹200</v>
      </c>
      <c r="T1262" t="s">
        <v>9885</v>
      </c>
      <c r="U1262" t="s">
        <v>9889</v>
      </c>
      <c r="V1262" t="s">
        <v>9890</v>
      </c>
    </row>
    <row r="1263" spans="1:22" x14ac:dyDescent="0.25">
      <c r="A1263" t="s">
        <v>9539</v>
      </c>
      <c r="B1263" t="s">
        <v>9540</v>
      </c>
      <c r="C1263" t="s">
        <v>13156</v>
      </c>
      <c r="D1263" t="s">
        <v>13247</v>
      </c>
      <c r="E1263" t="s">
        <v>13254</v>
      </c>
      <c r="F1263" t="s">
        <v>13255</v>
      </c>
      <c r="G1263" t="str">
        <f t="shared" si="131"/>
        <v>Irons,Steamers&amp;Accessories</v>
      </c>
      <c r="H1263" s="17">
        <v>319</v>
      </c>
      <c r="I1263" s="17">
        <v>749</v>
      </c>
      <c r="J1263" s="8">
        <v>0.56999999999999995</v>
      </c>
      <c r="K1263" s="8" t="str">
        <f t="shared" si="132"/>
        <v>Yes</v>
      </c>
      <c r="L1263" s="9">
        <v>4.5999999999999996</v>
      </c>
      <c r="M1263" s="9">
        <v>5</v>
      </c>
      <c r="N1263" s="9">
        <f>AVERAGEIF(F1263:F2612,F1263,L1263:L2612)</f>
        <v>3.871428571428571</v>
      </c>
      <c r="O1263" s="4">
        <v>124</v>
      </c>
      <c r="P1263" s="4">
        <f t="shared" si="133"/>
        <v>8.1180373360740461</v>
      </c>
      <c r="Q1263" s="18">
        <f t="shared" si="134"/>
        <v>39556</v>
      </c>
      <c r="R1263" s="18">
        <f>Table2[[#This Row],[actual_price]]-Table2[[#This Row],[discounted_price]]</f>
        <v>430</v>
      </c>
      <c r="S1263" s="15" t="str" cm="1">
        <f t="array" ref="S1263">_xlfn.IFS(H1263&lt;200,"&lt;₹200",H1263&lt;=500,"₹200-₹500",H1263&gt;500,"&gt;₹500")</f>
        <v>₹200-₹500</v>
      </c>
      <c r="T1263" t="s">
        <v>9541</v>
      </c>
      <c r="U1263" t="s">
        <v>9545</v>
      </c>
      <c r="V1263" t="s">
        <v>9546</v>
      </c>
    </row>
    <row r="1264" spans="1:22" x14ac:dyDescent="0.25">
      <c r="A1264" t="s">
        <v>12643</v>
      </c>
      <c r="B1264" t="s">
        <v>12644</v>
      </c>
      <c r="C1264" t="s">
        <v>13156</v>
      </c>
      <c r="D1264" t="s">
        <v>13247</v>
      </c>
      <c r="E1264" t="s">
        <v>13248</v>
      </c>
      <c r="F1264" t="s">
        <v>13262</v>
      </c>
      <c r="G1264" t="str">
        <f t="shared" si="131"/>
        <v>MixerGrinders</v>
      </c>
      <c r="H1264" s="17">
        <v>1199</v>
      </c>
      <c r="I1264" s="17">
        <v>2990</v>
      </c>
      <c r="J1264" s="8">
        <v>0.6</v>
      </c>
      <c r="K1264" s="8" t="str">
        <f t="shared" si="132"/>
        <v>Yes</v>
      </c>
      <c r="L1264" s="9">
        <v>3.8</v>
      </c>
      <c r="M1264" s="9">
        <v>4</v>
      </c>
      <c r="N1264" s="9">
        <f>AVERAGEIF(F1264:F2614,F1264,L1264:L2614)</f>
        <v>3.8</v>
      </c>
      <c r="O1264" s="4">
        <v>133</v>
      </c>
      <c r="P1264" s="4">
        <f t="shared" si="133"/>
        <v>8.0829982337862685</v>
      </c>
      <c r="Q1264" s="18">
        <f t="shared" si="134"/>
        <v>159467</v>
      </c>
      <c r="R1264" s="18">
        <f>Table2[[#This Row],[actual_price]]-Table2[[#This Row],[discounted_price]]</f>
        <v>1791</v>
      </c>
      <c r="S1264" s="15" t="str" cm="1">
        <f t="array" ref="S1264">_xlfn.IFS(H1264&lt;200,"&lt;₹200",H1264&lt;=500,"₹200-₹500",H1264&gt;500,"&gt;₹500")</f>
        <v>&gt;₹500</v>
      </c>
      <c r="T1264" t="s">
        <v>12645</v>
      </c>
      <c r="U1264" t="s">
        <v>12649</v>
      </c>
      <c r="V1264" t="s">
        <v>12650</v>
      </c>
    </row>
    <row r="1265" spans="1:22" x14ac:dyDescent="0.25">
      <c r="A1265" t="s">
        <v>7815</v>
      </c>
      <c r="B1265" t="s">
        <v>7816</v>
      </c>
      <c r="C1265" t="s">
        <v>13084</v>
      </c>
      <c r="D1265" t="s">
        <v>13139</v>
      </c>
      <c r="E1265" t="s">
        <v>13160</v>
      </c>
      <c r="F1265" t="s">
        <v>13160</v>
      </c>
      <c r="G1265" t="str">
        <f t="shared" si="131"/>
        <v>ExternalHardDisks</v>
      </c>
      <c r="H1265" s="17">
        <v>499</v>
      </c>
      <c r="I1265" s="17">
        <v>775</v>
      </c>
      <c r="J1265" s="8">
        <v>0.36</v>
      </c>
      <c r="K1265" s="8" t="str">
        <f t="shared" si="132"/>
        <v>No</v>
      </c>
      <c r="L1265" s="9">
        <v>4.3</v>
      </c>
      <c r="M1265" s="9">
        <v>4</v>
      </c>
      <c r="N1265" s="9">
        <f>AVERAGEIF(F1265:F2614,F1265,L1265:L2614)</f>
        <v>4.3</v>
      </c>
      <c r="O1265" s="4">
        <v>74</v>
      </c>
      <c r="P1265" s="4">
        <f t="shared" si="133"/>
        <v>8.0627634325843101</v>
      </c>
      <c r="Q1265" s="18">
        <f t="shared" si="134"/>
        <v>36926</v>
      </c>
      <c r="R1265" s="18">
        <f>Table2[[#This Row],[actual_price]]-Table2[[#This Row],[discounted_price]]</f>
        <v>276</v>
      </c>
      <c r="S1265" s="15" t="str" cm="1">
        <f t="array" ref="S1265">_xlfn.IFS(H1265&lt;200,"&lt;₹200",H1265&lt;=500,"₹200-₹500",H1265&gt;500,"&gt;₹500")</f>
        <v>₹200-₹500</v>
      </c>
      <c r="T1265" t="s">
        <v>7817</v>
      </c>
      <c r="U1265" t="s">
        <v>7821</v>
      </c>
      <c r="V1265" t="s">
        <v>7822</v>
      </c>
    </row>
    <row r="1266" spans="1:22" x14ac:dyDescent="0.25">
      <c r="A1266" t="s">
        <v>4511</v>
      </c>
      <c r="B1266" t="s">
        <v>4512</v>
      </c>
      <c r="C1266" t="s">
        <v>13075</v>
      </c>
      <c r="D1266" t="s">
        <v>13113</v>
      </c>
      <c r="E1266" t="s">
        <v>13117</v>
      </c>
      <c r="F1266" t="s">
        <v>13118</v>
      </c>
      <c r="G1266" t="str">
        <f t="shared" si="131"/>
        <v>Smartphones</v>
      </c>
      <c r="H1266" s="17">
        <v>7998</v>
      </c>
      <c r="I1266" s="17">
        <v>11999</v>
      </c>
      <c r="J1266" s="8">
        <v>0.33</v>
      </c>
      <c r="K1266" s="8" t="str">
        <f t="shared" si="132"/>
        <v>No</v>
      </c>
      <c r="L1266" s="9">
        <v>3.8</v>
      </c>
      <c r="M1266" s="9">
        <v>4</v>
      </c>
      <c r="N1266" s="9">
        <f>AVERAGEIF(F1266:F2615,F1266,L1266:L2615)</f>
        <v>3.8</v>
      </c>
      <c r="O1266" s="4">
        <v>125</v>
      </c>
      <c r="P1266" s="4">
        <f t="shared" si="133"/>
        <v>7.9814080714467384</v>
      </c>
      <c r="Q1266" s="18">
        <f t="shared" si="134"/>
        <v>999750</v>
      </c>
      <c r="R1266" s="18">
        <f>Table2[[#This Row],[actual_price]]-Table2[[#This Row],[discounted_price]]</f>
        <v>4001</v>
      </c>
      <c r="S1266" s="15" t="str" cm="1">
        <f t="array" ref="S1266">_xlfn.IFS(H1266&lt;200,"&lt;₹200",H1266&lt;=500,"₹200-₹500",H1266&gt;500,"&gt;₹500")</f>
        <v>&gt;₹500</v>
      </c>
      <c r="T1266" t="s">
        <v>4513</v>
      </c>
      <c r="U1266" t="s">
        <v>4517</v>
      </c>
      <c r="V1266" t="s">
        <v>4518</v>
      </c>
    </row>
    <row r="1267" spans="1:22" x14ac:dyDescent="0.25">
      <c r="A1267" t="s">
        <v>11968</v>
      </c>
      <c r="B1267" t="s">
        <v>11969</v>
      </c>
      <c r="C1267" t="s">
        <v>13156</v>
      </c>
      <c r="D1267" t="s">
        <v>13250</v>
      </c>
      <c r="E1267" t="s">
        <v>13251</v>
      </c>
      <c r="F1267" t="s">
        <v>13253</v>
      </c>
      <c r="G1267" t="str">
        <f t="shared" si="131"/>
        <v>FanHeaters</v>
      </c>
      <c r="H1267" s="17">
        <v>6850</v>
      </c>
      <c r="I1267" s="17">
        <v>11990</v>
      </c>
      <c r="J1267" s="8">
        <v>0.43</v>
      </c>
      <c r="K1267" s="8" t="str">
        <f t="shared" si="132"/>
        <v>No</v>
      </c>
      <c r="L1267" s="9">
        <v>3.9</v>
      </c>
      <c r="M1267" s="9">
        <v>4</v>
      </c>
      <c r="N1267" s="9">
        <f>AVERAGEIF(F1267:F2617,F1267,L1267:L2617)</f>
        <v>3.6799999999999997</v>
      </c>
      <c r="O1267" s="4">
        <v>144</v>
      </c>
      <c r="P1267" s="4">
        <f t="shared" si="133"/>
        <v>7.9538342482247071</v>
      </c>
      <c r="Q1267" s="18">
        <f t="shared" si="134"/>
        <v>986400</v>
      </c>
      <c r="R1267" s="18">
        <f>Table2[[#This Row],[actual_price]]-Table2[[#This Row],[discounted_price]]</f>
        <v>5140</v>
      </c>
      <c r="S1267" s="15" t="str" cm="1">
        <f t="array" ref="S1267">_xlfn.IFS(H1267&lt;200,"&lt;₹200",H1267&lt;=500,"₹200-₹500",H1267&gt;500,"&gt;₹500")</f>
        <v>&gt;₹500</v>
      </c>
      <c r="T1267" t="s">
        <v>11970</v>
      </c>
      <c r="U1267" t="s">
        <v>11974</v>
      </c>
      <c r="V1267" t="s">
        <v>11975</v>
      </c>
    </row>
    <row r="1268" spans="1:22" x14ac:dyDescent="0.25">
      <c r="A1268" t="s">
        <v>11032</v>
      </c>
      <c r="B1268" t="s">
        <v>11033</v>
      </c>
      <c r="C1268" t="s">
        <v>13156</v>
      </c>
      <c r="D1268" t="s">
        <v>13247</v>
      </c>
      <c r="E1268" t="s">
        <v>13248</v>
      </c>
      <c r="F1268" t="s">
        <v>13256</v>
      </c>
      <c r="G1268" t="str">
        <f t="shared" si="131"/>
        <v>DigitalKitchenScales</v>
      </c>
      <c r="H1268" s="17">
        <v>799</v>
      </c>
      <c r="I1268" s="17">
        <v>2999</v>
      </c>
      <c r="J1268" s="8">
        <v>0.73</v>
      </c>
      <c r="K1268" s="8" t="str">
        <f t="shared" si="132"/>
        <v>Yes</v>
      </c>
      <c r="L1268" s="9">
        <v>4.5</v>
      </c>
      <c r="M1268" s="9">
        <v>5</v>
      </c>
      <c r="N1268" s="9">
        <f t="shared" ref="N1268:N1273" si="138">AVERAGEIF(F1268:F2617,F1268,L1268:L2617)</f>
        <v>4.4000000000000004</v>
      </c>
      <c r="O1268" s="4">
        <v>63</v>
      </c>
      <c r="P1268" s="4">
        <f t="shared" si="133"/>
        <v>7.9471918855291035</v>
      </c>
      <c r="Q1268" s="18">
        <f t="shared" si="134"/>
        <v>50337</v>
      </c>
      <c r="R1268" s="18">
        <f>Table2[[#This Row],[actual_price]]-Table2[[#This Row],[discounted_price]]</f>
        <v>2200</v>
      </c>
      <c r="S1268" s="15" t="str" cm="1">
        <f t="array" ref="S1268">_xlfn.IFS(H1268&lt;200,"&lt;₹200",H1268&lt;=500,"₹200-₹500",H1268&gt;500,"&gt;₹500")</f>
        <v>&gt;₹500</v>
      </c>
      <c r="T1268" t="s">
        <v>11034</v>
      </c>
      <c r="U1268" t="s">
        <v>11038</v>
      </c>
      <c r="V1268" t="s">
        <v>11039</v>
      </c>
    </row>
    <row r="1269" spans="1:22" x14ac:dyDescent="0.25">
      <c r="A1269" t="s">
        <v>11062</v>
      </c>
      <c r="B1269" t="s">
        <v>11063</v>
      </c>
      <c r="C1269" t="s">
        <v>13156</v>
      </c>
      <c r="D1269" t="s">
        <v>13247</v>
      </c>
      <c r="E1269" t="s">
        <v>13283</v>
      </c>
      <c r="F1269" t="s">
        <v>13312</v>
      </c>
      <c r="G1269" t="str">
        <f t="shared" si="131"/>
        <v>MilkFrothers</v>
      </c>
      <c r="H1269" s="17">
        <v>229</v>
      </c>
      <c r="I1269" s="17">
        <v>499</v>
      </c>
      <c r="J1269" s="8">
        <v>0.54</v>
      </c>
      <c r="K1269" s="8" t="str">
        <f t="shared" si="132"/>
        <v>Yes</v>
      </c>
      <c r="L1269" s="9">
        <v>3.5</v>
      </c>
      <c r="M1269" s="9">
        <v>4</v>
      </c>
      <c r="N1269" s="9">
        <f t="shared" si="138"/>
        <v>3.5</v>
      </c>
      <c r="O1269" s="4">
        <v>185</v>
      </c>
      <c r="P1269" s="4">
        <f t="shared" si="133"/>
        <v>7.9432953047627075</v>
      </c>
      <c r="Q1269" s="18">
        <f t="shared" si="134"/>
        <v>42365</v>
      </c>
      <c r="R1269" s="18">
        <f>Table2[[#This Row],[actual_price]]-Table2[[#This Row],[discounted_price]]</f>
        <v>270</v>
      </c>
      <c r="S1269" s="15" t="str" cm="1">
        <f t="array" ref="S1269">_xlfn.IFS(H1269&lt;200,"&lt;₹200",H1269&lt;=500,"₹200-₹500",H1269&gt;500,"&gt;₹500")</f>
        <v>₹200-₹500</v>
      </c>
      <c r="T1269" t="s">
        <v>11065</v>
      </c>
      <c r="U1269" t="s">
        <v>11069</v>
      </c>
      <c r="V1269" t="s">
        <v>11070</v>
      </c>
    </row>
    <row r="1270" spans="1:22" x14ac:dyDescent="0.25">
      <c r="A1270" t="s">
        <v>2772</v>
      </c>
      <c r="B1270" t="s">
        <v>2773</v>
      </c>
      <c r="C1270" t="s">
        <v>13075</v>
      </c>
      <c r="D1270" t="s">
        <v>13091</v>
      </c>
      <c r="E1270" t="s">
        <v>13092</v>
      </c>
      <c r="F1270" t="s">
        <v>13095</v>
      </c>
      <c r="G1270" t="str">
        <f t="shared" si="131"/>
        <v>RemoteControls</v>
      </c>
      <c r="H1270" s="17">
        <v>246</v>
      </c>
      <c r="I1270" s="17">
        <v>600</v>
      </c>
      <c r="J1270" s="8">
        <v>0.59</v>
      </c>
      <c r="K1270" s="8" t="str">
        <f t="shared" si="132"/>
        <v>Yes</v>
      </c>
      <c r="L1270" s="9">
        <v>4.2</v>
      </c>
      <c r="M1270" s="9">
        <v>4</v>
      </c>
      <c r="N1270" s="9">
        <f t="shared" si="138"/>
        <v>3.677777777777778</v>
      </c>
      <c r="O1270" s="4">
        <v>143</v>
      </c>
      <c r="P1270" s="4">
        <f t="shared" si="133"/>
        <v>7.9379776098169748</v>
      </c>
      <c r="Q1270" s="18">
        <f t="shared" si="134"/>
        <v>35178</v>
      </c>
      <c r="R1270" s="18">
        <f>Table2[[#This Row],[actual_price]]-Table2[[#This Row],[discounted_price]]</f>
        <v>354</v>
      </c>
      <c r="S1270" s="15" t="str" cm="1">
        <f t="array" ref="S1270">_xlfn.IFS(H1270&lt;200,"&lt;₹200",H1270&lt;=500,"₹200-₹500",H1270&gt;500,"&gt;₹500")</f>
        <v>₹200-₹500</v>
      </c>
      <c r="T1270" t="s">
        <v>2774</v>
      </c>
      <c r="U1270" t="s">
        <v>2778</v>
      </c>
      <c r="V1270" t="s">
        <v>2779</v>
      </c>
    </row>
    <row r="1271" spans="1:22" x14ac:dyDescent="0.25">
      <c r="A1271" t="s">
        <v>2667</v>
      </c>
      <c r="B1271" t="s">
        <v>2668</v>
      </c>
      <c r="C1271" t="s">
        <v>13084</v>
      </c>
      <c r="D1271" t="s">
        <v>13085</v>
      </c>
      <c r="E1271" t="s">
        <v>13086</v>
      </c>
      <c r="F1271" t="s">
        <v>13087</v>
      </c>
      <c r="G1271" t="str">
        <f t="shared" si="131"/>
        <v>Cables</v>
      </c>
      <c r="H1271" s="17">
        <v>199</v>
      </c>
      <c r="I1271" s="17">
        <v>999</v>
      </c>
      <c r="J1271" s="8">
        <v>0.8</v>
      </c>
      <c r="K1271" s="8" t="str">
        <f t="shared" si="132"/>
        <v>Yes</v>
      </c>
      <c r="L1271" s="9">
        <v>4.3</v>
      </c>
      <c r="M1271" s="9">
        <v>4</v>
      </c>
      <c r="N1271" s="9">
        <f t="shared" si="138"/>
        <v>4.0785714285714292</v>
      </c>
      <c r="O1271" s="4">
        <v>87</v>
      </c>
      <c r="P1271" s="4">
        <f t="shared" si="133"/>
        <v>7.9307114699839039</v>
      </c>
      <c r="Q1271" s="18">
        <f t="shared" si="134"/>
        <v>17313</v>
      </c>
      <c r="R1271" s="18">
        <f>Table2[[#This Row],[actual_price]]-Table2[[#This Row],[discounted_price]]</f>
        <v>800</v>
      </c>
      <c r="S1271" s="15" t="str" cm="1">
        <f t="array" ref="S1271">_xlfn.IFS(H1271&lt;200,"&lt;₹200",H1271&lt;=500,"₹200-₹500",H1271&gt;500,"&gt;₹500")</f>
        <v>&lt;₹200</v>
      </c>
      <c r="T1271" t="s">
        <v>2669</v>
      </c>
      <c r="U1271" t="s">
        <v>2673</v>
      </c>
      <c r="V1271" t="s">
        <v>2674</v>
      </c>
    </row>
    <row r="1272" spans="1:22" x14ac:dyDescent="0.25">
      <c r="A1272" t="s">
        <v>7045</v>
      </c>
      <c r="B1272" t="s">
        <v>7046</v>
      </c>
      <c r="C1272" t="s">
        <v>13084</v>
      </c>
      <c r="D1272" t="s">
        <v>13085</v>
      </c>
      <c r="E1272" t="s">
        <v>13136</v>
      </c>
      <c r="F1272" t="s">
        <v>13144</v>
      </c>
      <c r="G1272" t="str">
        <f t="shared" si="131"/>
        <v>Lapdesks</v>
      </c>
      <c r="H1272" s="17">
        <v>269</v>
      </c>
      <c r="I1272" s="17">
        <v>699</v>
      </c>
      <c r="J1272" s="8">
        <v>0.62</v>
      </c>
      <c r="K1272" s="8" t="str">
        <f t="shared" si="132"/>
        <v>Yes</v>
      </c>
      <c r="L1272" s="9">
        <v>4</v>
      </c>
      <c r="M1272" s="9">
        <v>4</v>
      </c>
      <c r="N1272" s="9">
        <f t="shared" si="138"/>
        <v>4</v>
      </c>
      <c r="O1272" s="4">
        <v>93</v>
      </c>
      <c r="P1272" s="4">
        <f t="shared" si="133"/>
        <v>7.8925114143987942</v>
      </c>
      <c r="Q1272" s="18">
        <f t="shared" si="134"/>
        <v>25017</v>
      </c>
      <c r="R1272" s="18">
        <f>Table2[[#This Row],[actual_price]]-Table2[[#This Row],[discounted_price]]</f>
        <v>430</v>
      </c>
      <c r="S1272" s="15" t="str" cm="1">
        <f t="array" ref="S1272">_xlfn.IFS(H1272&lt;200,"&lt;₹200",H1272&lt;=500,"₹200-₹500",H1272&gt;500,"&gt;₹500")</f>
        <v>₹200-₹500</v>
      </c>
      <c r="T1272" t="s">
        <v>7047</v>
      </c>
      <c r="U1272" t="s">
        <v>7051</v>
      </c>
      <c r="V1272" t="s">
        <v>7052</v>
      </c>
    </row>
    <row r="1273" spans="1:22" x14ac:dyDescent="0.25">
      <c r="A1273" t="s">
        <v>2335</v>
      </c>
      <c r="B1273" t="s">
        <v>2336</v>
      </c>
      <c r="C1273" t="s">
        <v>13084</v>
      </c>
      <c r="D1273" t="s">
        <v>13085</v>
      </c>
      <c r="E1273" t="s">
        <v>13086</v>
      </c>
      <c r="F1273" t="s">
        <v>13087</v>
      </c>
      <c r="G1273" t="str">
        <f t="shared" si="131"/>
        <v>Cables</v>
      </c>
      <c r="H1273" s="17">
        <v>199</v>
      </c>
      <c r="I1273" s="17">
        <v>999</v>
      </c>
      <c r="J1273" s="8">
        <v>0.8</v>
      </c>
      <c r="K1273" s="8" t="str">
        <f t="shared" si="132"/>
        <v>Yes</v>
      </c>
      <c r="L1273" s="9">
        <v>4.2</v>
      </c>
      <c r="M1273" s="9">
        <v>4</v>
      </c>
      <c r="N1273" s="9">
        <f t="shared" si="138"/>
        <v>4.0615384615384622</v>
      </c>
      <c r="O1273" s="4">
        <v>85</v>
      </c>
      <c r="P1273" s="4">
        <f t="shared" si="133"/>
        <v>7.8570398635123375</v>
      </c>
      <c r="Q1273" s="18">
        <f t="shared" si="134"/>
        <v>16915</v>
      </c>
      <c r="R1273" s="18">
        <f>Table2[[#This Row],[actual_price]]-Table2[[#This Row],[discounted_price]]</f>
        <v>800</v>
      </c>
      <c r="S1273" s="15" t="str" cm="1">
        <f t="array" ref="S1273">_xlfn.IFS(H1273&lt;200,"&lt;₹200",H1273&lt;=500,"₹200-₹500",H1273&gt;500,"&gt;₹500")</f>
        <v>&lt;₹200</v>
      </c>
      <c r="T1273" t="s">
        <v>2337</v>
      </c>
      <c r="U1273" t="s">
        <v>2341</v>
      </c>
      <c r="V1273" t="s">
        <v>2342</v>
      </c>
    </row>
    <row r="1274" spans="1:22" x14ac:dyDescent="0.25">
      <c r="A1274" t="s">
        <v>11686</v>
      </c>
      <c r="B1274" t="s">
        <v>11687</v>
      </c>
      <c r="C1274" t="s">
        <v>13156</v>
      </c>
      <c r="D1274" t="s">
        <v>13247</v>
      </c>
      <c r="E1274" t="s">
        <v>13248</v>
      </c>
      <c r="F1274" t="s">
        <v>13261</v>
      </c>
      <c r="G1274" t="str">
        <f t="shared" si="131"/>
        <v>HandBlenders</v>
      </c>
      <c r="H1274" s="17">
        <v>799</v>
      </c>
      <c r="I1274" s="17">
        <v>1699</v>
      </c>
      <c r="J1274" s="8">
        <v>0.53</v>
      </c>
      <c r="K1274" s="8" t="str">
        <f t="shared" si="132"/>
        <v>Yes</v>
      </c>
      <c r="L1274" s="9">
        <v>4</v>
      </c>
      <c r="M1274" s="9">
        <v>4</v>
      </c>
      <c r="N1274" s="9">
        <f>AVERAGEIF(F1274:F2624,F1274,L1274:L2624)</f>
        <v>3.9166666666666665</v>
      </c>
      <c r="O1274" s="4">
        <v>97</v>
      </c>
      <c r="P1274" s="4">
        <f t="shared" si="133"/>
        <v>7.7989687964622716</v>
      </c>
      <c r="Q1274" s="18">
        <f t="shared" si="134"/>
        <v>77503</v>
      </c>
      <c r="R1274" s="18">
        <f>Table2[[#This Row],[actual_price]]-Table2[[#This Row],[discounted_price]]</f>
        <v>900</v>
      </c>
      <c r="S1274" s="15" t="str" cm="1">
        <f t="array" ref="S1274">_xlfn.IFS(H1274&lt;200,"&lt;₹200",H1274&lt;=500,"₹200-₹500",H1274&gt;500,"&gt;₹500")</f>
        <v>&gt;₹500</v>
      </c>
      <c r="T1274" t="s">
        <v>11688</v>
      </c>
      <c r="U1274" t="s">
        <v>11692</v>
      </c>
      <c r="V1274" t="s">
        <v>11693</v>
      </c>
    </row>
    <row r="1275" spans="1:22" x14ac:dyDescent="0.25">
      <c r="A1275" t="s">
        <v>1898</v>
      </c>
      <c r="B1275" t="s">
        <v>1899</v>
      </c>
      <c r="C1275" t="s">
        <v>13075</v>
      </c>
      <c r="D1275" t="s">
        <v>13091</v>
      </c>
      <c r="E1275" t="s">
        <v>13093</v>
      </c>
      <c r="F1275" t="s">
        <v>13096</v>
      </c>
      <c r="G1275" t="str">
        <f t="shared" si="131"/>
        <v>StandardTelevisions</v>
      </c>
      <c r="H1275" s="17">
        <v>6999</v>
      </c>
      <c r="I1275" s="17">
        <v>16990</v>
      </c>
      <c r="J1275" s="8">
        <v>0.59</v>
      </c>
      <c r="K1275" s="8" t="str">
        <f t="shared" si="132"/>
        <v>Yes</v>
      </c>
      <c r="L1275" s="9">
        <v>3.8</v>
      </c>
      <c r="M1275" s="9">
        <v>4</v>
      </c>
      <c r="N1275" s="9">
        <f t="shared" ref="N1275:N1280" si="139">AVERAGEIF(F1275:F2624,F1275,L1275:L2624)</f>
        <v>3.8</v>
      </c>
      <c r="O1275" s="4">
        <v>110</v>
      </c>
      <c r="P1275" s="4">
        <f t="shared" si="133"/>
        <v>7.7722273193892981</v>
      </c>
      <c r="Q1275" s="18">
        <f t="shared" si="134"/>
        <v>769890</v>
      </c>
      <c r="R1275" s="18">
        <f>Table2[[#This Row],[actual_price]]-Table2[[#This Row],[discounted_price]]</f>
        <v>9991</v>
      </c>
      <c r="S1275" s="15" t="str" cm="1">
        <f t="array" ref="S1275">_xlfn.IFS(H1275&lt;200,"&lt;₹200",H1275&lt;=500,"₹200-₹500",H1275&gt;500,"&gt;₹500")</f>
        <v>&gt;₹500</v>
      </c>
      <c r="T1275" t="s">
        <v>1900</v>
      </c>
      <c r="U1275" t="s">
        <v>1904</v>
      </c>
      <c r="V1275" t="s">
        <v>1905</v>
      </c>
    </row>
    <row r="1276" spans="1:22" x14ac:dyDescent="0.25">
      <c r="A1276" t="s">
        <v>1202</v>
      </c>
      <c r="B1276" t="s">
        <v>1203</v>
      </c>
      <c r="C1276" t="s">
        <v>13084</v>
      </c>
      <c r="D1276" t="s">
        <v>13085</v>
      </c>
      <c r="E1276" t="s">
        <v>13086</v>
      </c>
      <c r="F1276" t="s">
        <v>13087</v>
      </c>
      <c r="G1276" t="str">
        <f t="shared" si="131"/>
        <v>Cables</v>
      </c>
      <c r="H1276" s="17">
        <v>179</v>
      </c>
      <c r="I1276" s="17">
        <v>299</v>
      </c>
      <c r="J1276" s="8">
        <v>0.4</v>
      </c>
      <c r="K1276" s="8" t="str">
        <f t="shared" si="132"/>
        <v>No</v>
      </c>
      <c r="L1276" s="9">
        <v>3.9</v>
      </c>
      <c r="M1276" s="9">
        <v>4</v>
      </c>
      <c r="N1276" s="9">
        <f t="shared" si="139"/>
        <v>4.05</v>
      </c>
      <c r="O1276" s="4">
        <v>81</v>
      </c>
      <c r="P1276" s="4">
        <f t="shared" si="133"/>
        <v>7.7509461021540522</v>
      </c>
      <c r="Q1276" s="18">
        <f t="shared" si="134"/>
        <v>14499</v>
      </c>
      <c r="R1276" s="18">
        <f>Table2[[#This Row],[actual_price]]-Table2[[#This Row],[discounted_price]]</f>
        <v>120</v>
      </c>
      <c r="S1276" s="15" t="str" cm="1">
        <f t="array" ref="S1276">_xlfn.IFS(H1276&lt;200,"&lt;₹200",H1276&lt;=500,"₹200-₹500",H1276&gt;500,"&gt;₹500")</f>
        <v>&lt;₹200</v>
      </c>
      <c r="T1276" t="s">
        <v>1204</v>
      </c>
      <c r="U1276" t="s">
        <v>1208</v>
      </c>
      <c r="V1276" t="s">
        <v>1209</v>
      </c>
    </row>
    <row r="1277" spans="1:22" x14ac:dyDescent="0.25">
      <c r="A1277" t="s">
        <v>2896</v>
      </c>
      <c r="B1277" t="s">
        <v>2897</v>
      </c>
      <c r="C1277" t="s">
        <v>13075</v>
      </c>
      <c r="D1277" t="s">
        <v>13091</v>
      </c>
      <c r="E1277" t="s">
        <v>13092</v>
      </c>
      <c r="F1277" t="s">
        <v>13095</v>
      </c>
      <c r="G1277" t="str">
        <f t="shared" si="131"/>
        <v>RemoteControls</v>
      </c>
      <c r="H1277" s="17">
        <v>197</v>
      </c>
      <c r="I1277" s="17">
        <v>499</v>
      </c>
      <c r="J1277" s="8">
        <v>0.61</v>
      </c>
      <c r="K1277" s="8" t="str">
        <f t="shared" si="132"/>
        <v>Yes</v>
      </c>
      <c r="L1277" s="9">
        <v>3.8</v>
      </c>
      <c r="M1277" s="9">
        <v>4</v>
      </c>
      <c r="N1277" s="9">
        <f t="shared" si="139"/>
        <v>3.6125000000000003</v>
      </c>
      <c r="O1277" s="4">
        <v>136</v>
      </c>
      <c r="P1277" s="4">
        <f t="shared" si="133"/>
        <v>7.7189030488525194</v>
      </c>
      <c r="Q1277" s="18">
        <f t="shared" si="134"/>
        <v>26792</v>
      </c>
      <c r="R1277" s="18">
        <f>Table2[[#This Row],[actual_price]]-Table2[[#This Row],[discounted_price]]</f>
        <v>302</v>
      </c>
      <c r="S1277" s="15" t="str" cm="1">
        <f t="array" ref="S1277">_xlfn.IFS(H1277&lt;200,"&lt;₹200",H1277&lt;=500,"₹200-₹500",H1277&gt;500,"&gt;₹500")</f>
        <v>&lt;₹200</v>
      </c>
      <c r="T1277" t="s">
        <v>2898</v>
      </c>
      <c r="U1277" t="s">
        <v>2902</v>
      </c>
      <c r="V1277" t="s">
        <v>2903</v>
      </c>
    </row>
    <row r="1278" spans="1:22" x14ac:dyDescent="0.25">
      <c r="A1278" t="s">
        <v>1814</v>
      </c>
      <c r="B1278" t="s">
        <v>1815</v>
      </c>
      <c r="C1278" t="s">
        <v>13075</v>
      </c>
      <c r="D1278" t="s">
        <v>13091</v>
      </c>
      <c r="E1278" t="s">
        <v>13093</v>
      </c>
      <c r="F1278" t="s">
        <v>13094</v>
      </c>
      <c r="G1278" t="str">
        <f t="shared" si="131"/>
        <v>SmartTelevisions</v>
      </c>
      <c r="H1278" s="17">
        <v>11990</v>
      </c>
      <c r="I1278" s="17">
        <v>31990</v>
      </c>
      <c r="J1278" s="8">
        <v>0.63</v>
      </c>
      <c r="K1278" s="8" t="str">
        <f t="shared" si="132"/>
        <v>Yes</v>
      </c>
      <c r="L1278" s="9">
        <v>4.2</v>
      </c>
      <c r="M1278" s="9">
        <v>4</v>
      </c>
      <c r="N1278" s="9">
        <f t="shared" si="139"/>
        <v>4.2</v>
      </c>
      <c r="O1278" s="4">
        <v>64</v>
      </c>
      <c r="P1278" s="4">
        <f t="shared" si="133"/>
        <v>7.614236097899993</v>
      </c>
      <c r="Q1278" s="18">
        <f t="shared" si="134"/>
        <v>767360</v>
      </c>
      <c r="R1278" s="18">
        <f>Table2[[#This Row],[actual_price]]-Table2[[#This Row],[discounted_price]]</f>
        <v>20000</v>
      </c>
      <c r="S1278" s="15" t="str" cm="1">
        <f t="array" ref="S1278">_xlfn.IFS(H1278&lt;200,"&lt;₹200",H1278&lt;=500,"₹200-₹500",H1278&gt;500,"&gt;₹500")</f>
        <v>&gt;₹500</v>
      </c>
      <c r="T1278" t="s">
        <v>728</v>
      </c>
      <c r="U1278" t="s">
        <v>1819</v>
      </c>
      <c r="V1278" t="s">
        <v>1820</v>
      </c>
    </row>
    <row r="1279" spans="1:22" x14ac:dyDescent="0.25">
      <c r="A1279" t="s">
        <v>9467</v>
      </c>
      <c r="B1279" t="s">
        <v>9468</v>
      </c>
      <c r="C1279" t="s">
        <v>13156</v>
      </c>
      <c r="D1279" t="s">
        <v>13250</v>
      </c>
      <c r="E1279" t="s">
        <v>13251</v>
      </c>
      <c r="F1279" t="s">
        <v>13252</v>
      </c>
      <c r="G1279" t="str">
        <f t="shared" si="131"/>
        <v>ElectricHeaters</v>
      </c>
      <c r="H1279" s="17">
        <v>1498</v>
      </c>
      <c r="I1279" s="17">
        <v>2300</v>
      </c>
      <c r="J1279" s="8">
        <v>0.35</v>
      </c>
      <c r="K1279" s="8" t="str">
        <f t="shared" si="132"/>
        <v>No</v>
      </c>
      <c r="L1279" s="9">
        <v>3.8</v>
      </c>
      <c r="M1279" s="9">
        <v>4</v>
      </c>
      <c r="N1279" s="9">
        <f t="shared" si="139"/>
        <v>3.8333333333333335</v>
      </c>
      <c r="O1279" s="4">
        <v>95</v>
      </c>
      <c r="P1279" s="4">
        <f t="shared" si="133"/>
        <v>7.5987063933183459</v>
      </c>
      <c r="Q1279" s="18">
        <f t="shared" si="134"/>
        <v>142310</v>
      </c>
      <c r="R1279" s="18">
        <f>Table2[[#This Row],[actual_price]]-Table2[[#This Row],[discounted_price]]</f>
        <v>802</v>
      </c>
      <c r="S1279" s="15" t="str" cm="1">
        <f t="array" ref="S1279">_xlfn.IFS(H1279&lt;200,"&lt;₹200",H1279&lt;=500,"₹200-₹500",H1279&gt;500,"&gt;₹500")</f>
        <v>&gt;₹500</v>
      </c>
      <c r="T1279" t="s">
        <v>9469</v>
      </c>
      <c r="U1279" t="s">
        <v>9473</v>
      </c>
      <c r="V1279" t="s">
        <v>9474</v>
      </c>
    </row>
    <row r="1280" spans="1:22" x14ac:dyDescent="0.25">
      <c r="A1280" t="s">
        <v>8184</v>
      </c>
      <c r="B1280" t="s">
        <v>8185</v>
      </c>
      <c r="C1280" t="s">
        <v>13084</v>
      </c>
      <c r="D1280" t="s">
        <v>13085</v>
      </c>
      <c r="E1280" t="s">
        <v>13136</v>
      </c>
      <c r="F1280" t="s">
        <v>13144</v>
      </c>
      <c r="G1280" t="str">
        <f t="shared" si="131"/>
        <v>Lapdesks</v>
      </c>
      <c r="H1280" s="17">
        <v>398</v>
      </c>
      <c r="I1280" s="17">
        <v>1949</v>
      </c>
      <c r="J1280" s="8">
        <v>0.8</v>
      </c>
      <c r="K1280" s="8" t="str">
        <f t="shared" si="132"/>
        <v>Yes</v>
      </c>
      <c r="L1280" s="9">
        <v>4</v>
      </c>
      <c r="M1280" s="9">
        <v>4</v>
      </c>
      <c r="N1280" s="9">
        <f t="shared" si="139"/>
        <v>4</v>
      </c>
      <c r="O1280" s="4">
        <v>75</v>
      </c>
      <c r="P1280" s="4">
        <f t="shared" si="133"/>
        <v>7.5232543691231655</v>
      </c>
      <c r="Q1280" s="18">
        <f t="shared" si="134"/>
        <v>29850</v>
      </c>
      <c r="R1280" s="18">
        <f>Table2[[#This Row],[actual_price]]-Table2[[#This Row],[discounted_price]]</f>
        <v>1551</v>
      </c>
      <c r="S1280" s="15" t="str" cm="1">
        <f t="array" ref="S1280">_xlfn.IFS(H1280&lt;200,"&lt;₹200",H1280&lt;=500,"₹200-₹500",H1280&gt;500,"&gt;₹500")</f>
        <v>₹200-₹500</v>
      </c>
      <c r="T1280" t="s">
        <v>8186</v>
      </c>
      <c r="U1280" t="s">
        <v>8190</v>
      </c>
      <c r="V1280" t="s">
        <v>8191</v>
      </c>
    </row>
    <row r="1281" spans="1:22" x14ac:dyDescent="0.25">
      <c r="A1281" t="s">
        <v>12351</v>
      </c>
      <c r="B1281" t="s">
        <v>12352</v>
      </c>
      <c r="C1281" t="s">
        <v>13156</v>
      </c>
      <c r="D1281" t="s">
        <v>13247</v>
      </c>
      <c r="E1281" t="s">
        <v>13248</v>
      </c>
      <c r="F1281" t="s">
        <v>13249</v>
      </c>
      <c r="G1281" t="str">
        <f t="shared" si="131"/>
        <v>Kettles&amp;HotWaterDispensers</v>
      </c>
      <c r="H1281" s="17">
        <v>1260</v>
      </c>
      <c r="I1281" s="17">
        <v>2299</v>
      </c>
      <c r="J1281" s="8">
        <v>0.45</v>
      </c>
      <c r="K1281" s="8" t="str">
        <f t="shared" si="132"/>
        <v>No</v>
      </c>
      <c r="L1281" s="9">
        <v>4.3</v>
      </c>
      <c r="M1281" s="9">
        <v>4</v>
      </c>
      <c r="N1281" s="9">
        <f>AVERAGEIF(F1281:F2631,F1281,L1281:L2631)</f>
        <v>4.3</v>
      </c>
      <c r="O1281" s="4">
        <v>55</v>
      </c>
      <c r="P1281" s="4">
        <f t="shared" si="133"/>
        <v>7.5172085161266615</v>
      </c>
      <c r="Q1281" s="18">
        <f t="shared" si="134"/>
        <v>69300</v>
      </c>
      <c r="R1281" s="18">
        <f>Table2[[#This Row],[actual_price]]-Table2[[#This Row],[discounted_price]]</f>
        <v>1039</v>
      </c>
      <c r="S1281" s="15" t="str" cm="1">
        <f t="array" ref="S1281">_xlfn.IFS(H1281&lt;200,"&lt;₹200",H1281&lt;=500,"₹200-₹500",H1281&gt;500,"&gt;₹500")</f>
        <v>&gt;₹500</v>
      </c>
      <c r="T1281" t="s">
        <v>12353</v>
      </c>
      <c r="U1281" t="s">
        <v>12357</v>
      </c>
      <c r="V1281" t="s">
        <v>12358</v>
      </c>
    </row>
    <row r="1282" spans="1:22" x14ac:dyDescent="0.25">
      <c r="A1282" t="s">
        <v>9231</v>
      </c>
      <c r="B1282" t="s">
        <v>9232</v>
      </c>
      <c r="C1282" t="s">
        <v>13156</v>
      </c>
      <c r="D1282" t="s">
        <v>13250</v>
      </c>
      <c r="E1282" t="s">
        <v>13251</v>
      </c>
      <c r="F1282" t="s">
        <v>13253</v>
      </c>
      <c r="G1282" t="str">
        <f t="shared" ref="G1282:G1345" si="140">IF(F1282=" ","Unknown", F1282)</f>
        <v>FanHeaters</v>
      </c>
      <c r="H1282" s="17">
        <v>1049</v>
      </c>
      <c r="I1282" s="17">
        <v>1699</v>
      </c>
      <c r="J1282" s="8">
        <v>0.38</v>
      </c>
      <c r="K1282" s="8" t="str">
        <f t="shared" ref="K1282:K1345" si="141">IF(J1282&gt;=50%,"Yes","No")</f>
        <v>No</v>
      </c>
      <c r="L1282" s="9">
        <v>3.1</v>
      </c>
      <c r="M1282" s="9">
        <v>3</v>
      </c>
      <c r="N1282" s="9">
        <f>AVERAGEIF(F1282:F2631,F1282,L1282:L2631)</f>
        <v>3.6555555555555563</v>
      </c>
      <c r="O1282" s="4">
        <v>111</v>
      </c>
      <c r="P1282" s="4">
        <f t="shared" ref="P1282:P1345" si="142">N1282*LOG10(O1282+1)</f>
        <v>7.4910303273165537</v>
      </c>
      <c r="Q1282" s="18">
        <f t="shared" ref="Q1282:Q1345" si="143">H1282*O1282</f>
        <v>116439</v>
      </c>
      <c r="R1282" s="18">
        <f>Table2[[#This Row],[actual_price]]-Table2[[#This Row],[discounted_price]]</f>
        <v>650</v>
      </c>
      <c r="S1282" s="15" t="str" cm="1">
        <f t="array" ref="S1282">_xlfn.IFS(H1282&lt;200,"&lt;₹200",H1282&lt;=500,"₹200-₹500",H1282&gt;500,"&gt;₹500")</f>
        <v>&gt;₹500</v>
      </c>
      <c r="T1282" t="s">
        <v>9233</v>
      </c>
      <c r="U1282" t="s">
        <v>9237</v>
      </c>
      <c r="V1282" t="s">
        <v>9238</v>
      </c>
    </row>
    <row r="1283" spans="1:22" x14ac:dyDescent="0.25">
      <c r="A1283" t="s">
        <v>2491</v>
      </c>
      <c r="B1283" t="s">
        <v>2492</v>
      </c>
      <c r="C1283" t="s">
        <v>13075</v>
      </c>
      <c r="D1283" t="s">
        <v>13091</v>
      </c>
      <c r="E1283" t="s">
        <v>13092</v>
      </c>
      <c r="F1283" t="s">
        <v>13095</v>
      </c>
      <c r="G1283" t="str">
        <f t="shared" si="140"/>
        <v>RemoteControls</v>
      </c>
      <c r="H1283" s="17">
        <v>215</v>
      </c>
      <c r="I1283" s="17">
        <v>499</v>
      </c>
      <c r="J1283" s="8">
        <v>0.56999999999999995</v>
      </c>
      <c r="K1283" s="8" t="str">
        <f t="shared" si="141"/>
        <v>Yes</v>
      </c>
      <c r="L1283" s="9">
        <v>3.5</v>
      </c>
      <c r="M1283" s="9">
        <v>4</v>
      </c>
      <c r="N1283" s="9">
        <f>AVERAGEIF(F1283:F2632,F1283,L1283:L2632)</f>
        <v>3.5857142857142859</v>
      </c>
      <c r="O1283" s="4">
        <v>121</v>
      </c>
      <c r="P1283" s="4">
        <f t="shared" si="142"/>
        <v>7.481090249990884</v>
      </c>
      <c r="Q1283" s="18">
        <f t="shared" si="143"/>
        <v>26015</v>
      </c>
      <c r="R1283" s="18">
        <f>Table2[[#This Row],[actual_price]]-Table2[[#This Row],[discounted_price]]</f>
        <v>284</v>
      </c>
      <c r="S1283" s="15" t="str" cm="1">
        <f t="array" ref="S1283">_xlfn.IFS(H1283&lt;200,"&lt;₹200",H1283&lt;=500,"₹200-₹500",H1283&gt;500,"&gt;₹500")</f>
        <v>₹200-₹500</v>
      </c>
      <c r="T1283" t="s">
        <v>2493</v>
      </c>
      <c r="U1283" t="s">
        <v>2497</v>
      </c>
      <c r="V1283" t="s">
        <v>2498</v>
      </c>
    </row>
    <row r="1284" spans="1:22" x14ac:dyDescent="0.25">
      <c r="A1284" t="s">
        <v>11556</v>
      </c>
      <c r="B1284" t="s">
        <v>11557</v>
      </c>
      <c r="C1284" t="s">
        <v>13156</v>
      </c>
      <c r="D1284" t="s">
        <v>13247</v>
      </c>
      <c r="E1284" t="s">
        <v>13254</v>
      </c>
      <c r="F1284" t="s">
        <v>13255</v>
      </c>
      <c r="G1284" t="str">
        <f t="shared" si="140"/>
        <v>Irons,Steamers&amp;Accessories</v>
      </c>
      <c r="H1284" s="17">
        <v>660</v>
      </c>
      <c r="I1284" s="17">
        <v>1100</v>
      </c>
      <c r="J1284" s="8">
        <v>0.4</v>
      </c>
      <c r="K1284" s="8" t="str">
        <f t="shared" si="141"/>
        <v>No</v>
      </c>
      <c r="L1284" s="9">
        <v>3.6</v>
      </c>
      <c r="M1284" s="9">
        <v>4</v>
      </c>
      <c r="N1284" s="9">
        <f>AVERAGEIF(F1284:F2634,F1284,L1284:L2634)</f>
        <v>3.75</v>
      </c>
      <c r="O1284" s="4">
        <v>91</v>
      </c>
      <c r="P1284" s="4">
        <f t="shared" si="142"/>
        <v>7.3642043525458325</v>
      </c>
      <c r="Q1284" s="18">
        <f t="shared" si="143"/>
        <v>60060</v>
      </c>
      <c r="R1284" s="18">
        <f>Table2[[#This Row],[actual_price]]-Table2[[#This Row],[discounted_price]]</f>
        <v>440</v>
      </c>
      <c r="S1284" s="15" t="str" cm="1">
        <f t="array" ref="S1284">_xlfn.IFS(H1284&lt;200,"&lt;₹200",H1284&lt;=500,"₹200-₹500",H1284&gt;500,"&gt;₹500")</f>
        <v>&gt;₹500</v>
      </c>
      <c r="T1284" t="s">
        <v>11558</v>
      </c>
      <c r="U1284" t="s">
        <v>11562</v>
      </c>
      <c r="V1284" t="s">
        <v>11563</v>
      </c>
    </row>
    <row r="1285" spans="1:22" x14ac:dyDescent="0.25">
      <c r="A1285" t="s">
        <v>12151</v>
      </c>
      <c r="B1285" t="s">
        <v>12152</v>
      </c>
      <c r="C1285" t="s">
        <v>13156</v>
      </c>
      <c r="D1285" t="s">
        <v>13250</v>
      </c>
      <c r="E1285" t="s">
        <v>13263</v>
      </c>
      <c r="F1285" t="s">
        <v>13264</v>
      </c>
      <c r="G1285" t="str">
        <f t="shared" si="140"/>
        <v>InstantWaterHeaters</v>
      </c>
      <c r="H1285" s="17">
        <v>1449</v>
      </c>
      <c r="I1285" s="17">
        <v>4999</v>
      </c>
      <c r="J1285" s="8">
        <v>0.71</v>
      </c>
      <c r="K1285" s="8" t="str">
        <f t="shared" si="141"/>
        <v>Yes</v>
      </c>
      <c r="L1285" s="9">
        <v>3.6</v>
      </c>
      <c r="M1285" s="9">
        <v>4</v>
      </c>
      <c r="N1285" s="9">
        <f>AVERAGEIF(F1285:F2635,F1285,L1285:L2635)</f>
        <v>4.05</v>
      </c>
      <c r="O1285" s="4">
        <v>63</v>
      </c>
      <c r="P1285" s="4">
        <f t="shared" si="142"/>
        <v>7.3150288946347422</v>
      </c>
      <c r="Q1285" s="18">
        <f t="shared" si="143"/>
        <v>91287</v>
      </c>
      <c r="R1285" s="18">
        <f>Table2[[#This Row],[actual_price]]-Table2[[#This Row],[discounted_price]]</f>
        <v>3550</v>
      </c>
      <c r="S1285" s="15" t="str" cm="1">
        <f t="array" ref="S1285">_xlfn.IFS(H1285&lt;200,"&lt;₹200",H1285&lt;=500,"₹200-₹500",H1285&gt;500,"&gt;₹500")</f>
        <v>&gt;₹500</v>
      </c>
      <c r="T1285" t="s">
        <v>12153</v>
      </c>
      <c r="U1285" t="s">
        <v>12157</v>
      </c>
      <c r="V1285" t="s">
        <v>12158</v>
      </c>
    </row>
    <row r="1286" spans="1:22" x14ac:dyDescent="0.25">
      <c r="A1286" t="s">
        <v>2085</v>
      </c>
      <c r="B1286" t="s">
        <v>2086</v>
      </c>
      <c r="C1286" t="s">
        <v>13084</v>
      </c>
      <c r="D1286" t="s">
        <v>13085</v>
      </c>
      <c r="E1286" t="s">
        <v>13086</v>
      </c>
      <c r="F1286" t="s">
        <v>13087</v>
      </c>
      <c r="G1286" t="str">
        <f t="shared" si="140"/>
        <v>Cables</v>
      </c>
      <c r="H1286" s="17">
        <v>128.31</v>
      </c>
      <c r="I1286" s="17">
        <v>549</v>
      </c>
      <c r="J1286" s="8">
        <v>0.77</v>
      </c>
      <c r="K1286" s="8" t="str">
        <f t="shared" si="141"/>
        <v>Yes</v>
      </c>
      <c r="L1286" s="9">
        <v>3.9</v>
      </c>
      <c r="M1286" s="9">
        <v>4</v>
      </c>
      <c r="N1286" s="9">
        <f>AVERAGEIF(F1286:F2635,F1286,L1286:L2635)</f>
        <v>4.0636363636363635</v>
      </c>
      <c r="O1286" s="4">
        <v>61</v>
      </c>
      <c r="P1286" s="4">
        <f t="shared" si="142"/>
        <v>7.2836280473247221</v>
      </c>
      <c r="Q1286" s="18">
        <f t="shared" si="143"/>
        <v>7826.91</v>
      </c>
      <c r="R1286" s="18">
        <f>Table2[[#This Row],[actual_price]]-Table2[[#This Row],[discounted_price]]</f>
        <v>420.69</v>
      </c>
      <c r="S1286" s="15" t="str" cm="1">
        <f t="array" ref="S1286">_xlfn.IFS(H1286&lt;200,"&lt;₹200",H1286&lt;=500,"₹200-₹500",H1286&gt;500,"&gt;₹500")</f>
        <v>&lt;₹200</v>
      </c>
      <c r="T1286" t="s">
        <v>1716</v>
      </c>
      <c r="U1286" t="s">
        <v>1720</v>
      </c>
      <c r="V1286" t="s">
        <v>1721</v>
      </c>
    </row>
    <row r="1287" spans="1:22" x14ac:dyDescent="0.25">
      <c r="A1287" t="s">
        <v>10690</v>
      </c>
      <c r="B1287" t="s">
        <v>10691</v>
      </c>
      <c r="C1287" t="s">
        <v>13156</v>
      </c>
      <c r="D1287" t="s">
        <v>13247</v>
      </c>
      <c r="E1287" t="s">
        <v>13248</v>
      </c>
      <c r="F1287" t="s">
        <v>13261</v>
      </c>
      <c r="G1287" t="str">
        <f t="shared" si="140"/>
        <v>HandBlenders</v>
      </c>
      <c r="H1287" s="17">
        <v>210</v>
      </c>
      <c r="I1287" s="17">
        <v>699</v>
      </c>
      <c r="J1287" s="8">
        <v>0.7</v>
      </c>
      <c r="K1287" s="8" t="str">
        <f t="shared" si="141"/>
        <v>Yes</v>
      </c>
      <c r="L1287" s="9">
        <v>3.7</v>
      </c>
      <c r="M1287" s="9">
        <v>4</v>
      </c>
      <c r="N1287" s="9">
        <f>AVERAGEIF(F1287:F2636,F1287,L1287:L2636)</f>
        <v>3.9</v>
      </c>
      <c r="O1287" s="4">
        <v>74</v>
      </c>
      <c r="P1287" s="4">
        <f t="shared" si="142"/>
        <v>7.3127389272276302</v>
      </c>
      <c r="Q1287" s="18">
        <f t="shared" si="143"/>
        <v>15540</v>
      </c>
      <c r="R1287" s="18">
        <f>Table2[[#This Row],[actual_price]]-Table2[[#This Row],[discounted_price]]</f>
        <v>489</v>
      </c>
      <c r="S1287" s="15" t="str" cm="1">
        <f t="array" ref="S1287">_xlfn.IFS(H1287&lt;200,"&lt;₹200",H1287&lt;=500,"₹200-₹500",H1287&gt;500,"&gt;₹500")</f>
        <v>₹200-₹500</v>
      </c>
      <c r="T1287" t="s">
        <v>10692</v>
      </c>
      <c r="U1287" t="s">
        <v>10696</v>
      </c>
      <c r="V1287" t="s">
        <v>10697</v>
      </c>
    </row>
    <row r="1288" spans="1:22" x14ac:dyDescent="0.25">
      <c r="A1288" t="s">
        <v>11836</v>
      </c>
      <c r="B1288" t="s">
        <v>11837</v>
      </c>
      <c r="C1288" t="s">
        <v>13156</v>
      </c>
      <c r="D1288" t="s">
        <v>13250</v>
      </c>
      <c r="E1288" t="s">
        <v>13251</v>
      </c>
      <c r="F1288" t="s">
        <v>13252</v>
      </c>
      <c r="G1288" t="str">
        <f t="shared" si="140"/>
        <v>ElectricHeaters</v>
      </c>
      <c r="H1288" s="17">
        <v>9495</v>
      </c>
      <c r="I1288" s="17">
        <v>18990</v>
      </c>
      <c r="J1288" s="8">
        <v>0.5</v>
      </c>
      <c r="K1288" s="8" t="str">
        <f t="shared" si="141"/>
        <v>Yes</v>
      </c>
      <c r="L1288" s="9">
        <v>4.2</v>
      </c>
      <c r="M1288" s="9">
        <v>4</v>
      </c>
      <c r="N1288" s="9">
        <f>AVERAGEIF(F1288:F2638,F1288,L1288:L2638)</f>
        <v>3.8375000000000004</v>
      </c>
      <c r="O1288" s="4">
        <v>79</v>
      </c>
      <c r="P1288" s="4">
        <f t="shared" si="142"/>
        <v>7.3031078250815842</v>
      </c>
      <c r="Q1288" s="18">
        <f t="shared" si="143"/>
        <v>750105</v>
      </c>
      <c r="R1288" s="18">
        <f>Table2[[#This Row],[actual_price]]-Table2[[#This Row],[discounted_price]]</f>
        <v>9495</v>
      </c>
      <c r="S1288" s="15" t="str" cm="1">
        <f t="array" ref="S1288">_xlfn.IFS(H1288&lt;200,"&lt;₹200",H1288&lt;=500,"₹200-₹500",H1288&gt;500,"&gt;₹500")</f>
        <v>&gt;₹500</v>
      </c>
      <c r="T1288" t="s">
        <v>11838</v>
      </c>
      <c r="U1288" t="s">
        <v>11842</v>
      </c>
      <c r="V1288" t="s">
        <v>11843</v>
      </c>
    </row>
    <row r="1289" spans="1:22" x14ac:dyDescent="0.25">
      <c r="A1289" t="s">
        <v>1714</v>
      </c>
      <c r="B1289" t="s">
        <v>1715</v>
      </c>
      <c r="C1289" t="s">
        <v>13084</v>
      </c>
      <c r="D1289" t="s">
        <v>13085</v>
      </c>
      <c r="E1289" t="s">
        <v>13086</v>
      </c>
      <c r="F1289" t="s">
        <v>13087</v>
      </c>
      <c r="G1289" t="str">
        <f t="shared" si="140"/>
        <v>Cables</v>
      </c>
      <c r="H1289" s="17">
        <v>139</v>
      </c>
      <c r="I1289" s="17">
        <v>549</v>
      </c>
      <c r="J1289" s="8">
        <v>0.75</v>
      </c>
      <c r="K1289" s="8" t="str">
        <f t="shared" si="141"/>
        <v>Yes</v>
      </c>
      <c r="L1289" s="9">
        <v>3.9</v>
      </c>
      <c r="M1289" s="9">
        <v>4</v>
      </c>
      <c r="N1289" s="9">
        <f>AVERAGEIF(F1289:F2638,F1289,L1289:L2638)</f>
        <v>4.08</v>
      </c>
      <c r="O1289" s="4">
        <v>61</v>
      </c>
      <c r="P1289" s="4">
        <f t="shared" si="142"/>
        <v>7.3129580931528757</v>
      </c>
      <c r="Q1289" s="18">
        <f t="shared" si="143"/>
        <v>8479</v>
      </c>
      <c r="R1289" s="18">
        <f>Table2[[#This Row],[actual_price]]-Table2[[#This Row],[discounted_price]]</f>
        <v>410</v>
      </c>
      <c r="S1289" s="15" t="str" cm="1">
        <f t="array" ref="S1289">_xlfn.IFS(H1289&lt;200,"&lt;₹200",H1289&lt;=500,"₹200-₹500",H1289&gt;500,"&gt;₹500")</f>
        <v>&lt;₹200</v>
      </c>
      <c r="T1289" t="s">
        <v>1716</v>
      </c>
      <c r="U1289" t="s">
        <v>1720</v>
      </c>
      <c r="V1289" t="s">
        <v>1721</v>
      </c>
    </row>
    <row r="1290" spans="1:22" x14ac:dyDescent="0.25">
      <c r="A1290" t="s">
        <v>4358</v>
      </c>
      <c r="B1290" t="s">
        <v>4359</v>
      </c>
      <c r="C1290" t="s">
        <v>13075</v>
      </c>
      <c r="D1290" t="s">
        <v>13113</v>
      </c>
      <c r="E1290" t="s">
        <v>13114</v>
      </c>
      <c r="F1290" t="s">
        <v>13128</v>
      </c>
      <c r="G1290" t="str">
        <f t="shared" si="140"/>
        <v>Stands</v>
      </c>
      <c r="H1290" s="17">
        <v>209</v>
      </c>
      <c r="I1290" s="17">
        <v>499</v>
      </c>
      <c r="J1290" s="8">
        <v>0.57999999999999996</v>
      </c>
      <c r="K1290" s="8" t="str">
        <f t="shared" si="141"/>
        <v>Yes</v>
      </c>
      <c r="L1290" s="9">
        <v>3.6</v>
      </c>
      <c r="M1290" s="9">
        <v>4</v>
      </c>
      <c r="N1290" s="9">
        <f>AVERAGEIF(F1290:F2639,F1290,L1290:L2639)</f>
        <v>3.6</v>
      </c>
      <c r="O1290" s="4">
        <v>104</v>
      </c>
      <c r="P1290" s="4">
        <f t="shared" si="142"/>
        <v>7.2762814766517776</v>
      </c>
      <c r="Q1290" s="18">
        <f t="shared" si="143"/>
        <v>21736</v>
      </c>
      <c r="R1290" s="18">
        <f>Table2[[#This Row],[actual_price]]-Table2[[#This Row],[discounted_price]]</f>
        <v>290</v>
      </c>
      <c r="S1290" s="15" t="str" cm="1">
        <f t="array" ref="S1290">_xlfn.IFS(H1290&lt;200,"&lt;₹200",H1290&lt;=500,"₹200-₹500",H1290&gt;500,"&gt;₹500")</f>
        <v>₹200-₹500</v>
      </c>
      <c r="T1290" t="s">
        <v>4360</v>
      </c>
      <c r="U1290" t="s">
        <v>4364</v>
      </c>
      <c r="V1290" t="s">
        <v>4365</v>
      </c>
    </row>
    <row r="1291" spans="1:22" x14ac:dyDescent="0.25">
      <c r="A1291" t="s">
        <v>2309</v>
      </c>
      <c r="B1291" t="s">
        <v>2310</v>
      </c>
      <c r="C1291" t="s">
        <v>13075</v>
      </c>
      <c r="D1291" t="s">
        <v>13091</v>
      </c>
      <c r="E1291" t="s">
        <v>13092</v>
      </c>
      <c r="F1291" t="s">
        <v>13095</v>
      </c>
      <c r="G1291" t="str">
        <f t="shared" si="140"/>
        <v>RemoteControls</v>
      </c>
      <c r="H1291" s="17">
        <v>790</v>
      </c>
      <c r="I1291" s="17">
        <v>1999</v>
      </c>
      <c r="J1291" s="8">
        <v>0.6</v>
      </c>
      <c r="K1291" s="8" t="str">
        <f t="shared" si="141"/>
        <v>Yes</v>
      </c>
      <c r="L1291" s="9">
        <v>3</v>
      </c>
      <c r="M1291" s="9">
        <v>3</v>
      </c>
      <c r="N1291" s="9">
        <f>AVERAGEIF(F1291:F2640,F1291,L1291:L2640)</f>
        <v>3.6</v>
      </c>
      <c r="O1291" s="4">
        <v>103</v>
      </c>
      <c r="P1291" s="4">
        <f t="shared" si="142"/>
        <v>7.2613200214756093</v>
      </c>
      <c r="Q1291" s="18">
        <f t="shared" si="143"/>
        <v>81370</v>
      </c>
      <c r="R1291" s="18">
        <f>Table2[[#This Row],[actual_price]]-Table2[[#This Row],[discounted_price]]</f>
        <v>1209</v>
      </c>
      <c r="S1291" s="15" t="str" cm="1">
        <f t="array" ref="S1291">_xlfn.IFS(H1291&lt;200,"&lt;₹200",H1291&lt;=500,"₹200-₹500",H1291&gt;500,"&gt;₹500")</f>
        <v>&gt;₹500</v>
      </c>
      <c r="T1291" t="s">
        <v>2311</v>
      </c>
      <c r="U1291" t="s">
        <v>2315</v>
      </c>
      <c r="V1291" t="s">
        <v>2316</v>
      </c>
    </row>
    <row r="1292" spans="1:22" x14ac:dyDescent="0.25">
      <c r="A1292" t="s">
        <v>1457</v>
      </c>
      <c r="B1292" t="s">
        <v>1458</v>
      </c>
      <c r="C1292" t="s">
        <v>13084</v>
      </c>
      <c r="D1292" t="s">
        <v>13085</v>
      </c>
      <c r="E1292" t="s">
        <v>13086</v>
      </c>
      <c r="F1292" t="s">
        <v>13087</v>
      </c>
      <c r="G1292" t="str">
        <f t="shared" si="140"/>
        <v>Cables</v>
      </c>
      <c r="H1292" s="17">
        <v>149</v>
      </c>
      <c r="I1292" s="17">
        <v>399</v>
      </c>
      <c r="J1292" s="8">
        <v>0.63</v>
      </c>
      <c r="K1292" s="8" t="str">
        <f t="shared" si="141"/>
        <v>Yes</v>
      </c>
      <c r="L1292" s="9">
        <v>3.9</v>
      </c>
      <c r="M1292" s="9">
        <v>4</v>
      </c>
      <c r="N1292" s="9">
        <f>AVERAGEIF(F1292:F2641,F1292,L1292:L2641)</f>
        <v>4.0999999999999996</v>
      </c>
      <c r="O1292" s="4">
        <v>57</v>
      </c>
      <c r="P1292" s="4">
        <f t="shared" si="142"/>
        <v>7.2300547736080425</v>
      </c>
      <c r="Q1292" s="18">
        <f t="shared" si="143"/>
        <v>8493</v>
      </c>
      <c r="R1292" s="18">
        <f>Table2[[#This Row],[actual_price]]-Table2[[#This Row],[discounted_price]]</f>
        <v>250</v>
      </c>
      <c r="S1292" s="15" t="str" cm="1">
        <f t="array" ref="S1292">_xlfn.IFS(H1292&lt;200,"&lt;₹200",H1292&lt;=500,"₹200-₹500",H1292&gt;500,"&gt;₹500")</f>
        <v>&lt;₹200</v>
      </c>
      <c r="T1292" t="s">
        <v>1459</v>
      </c>
      <c r="U1292" t="s">
        <v>13031</v>
      </c>
      <c r="V1292" t="s">
        <v>1463</v>
      </c>
    </row>
    <row r="1293" spans="1:22" x14ac:dyDescent="0.25">
      <c r="A1293" t="s">
        <v>10519</v>
      </c>
      <c r="B1293" t="s">
        <v>10520</v>
      </c>
      <c r="C1293" t="s">
        <v>13156</v>
      </c>
      <c r="D1293" t="s">
        <v>13247</v>
      </c>
      <c r="E1293" t="s">
        <v>13254</v>
      </c>
      <c r="F1293" t="s">
        <v>13255</v>
      </c>
      <c r="G1293" t="str">
        <f t="shared" si="140"/>
        <v>Irons,Steamers&amp;Accessories</v>
      </c>
      <c r="H1293" s="17">
        <v>499</v>
      </c>
      <c r="I1293" s="17">
        <v>999</v>
      </c>
      <c r="J1293" s="8">
        <v>0.5</v>
      </c>
      <c r="K1293" s="8" t="str">
        <f t="shared" si="141"/>
        <v>Yes</v>
      </c>
      <c r="L1293" s="9">
        <v>4.5999999999999996</v>
      </c>
      <c r="M1293" s="9">
        <v>5</v>
      </c>
      <c r="N1293" s="9">
        <f>AVERAGEIF(F1293:F2642,F1293,L1293:L2642)</f>
        <v>3.7800000000000002</v>
      </c>
      <c r="O1293" s="4">
        <v>79</v>
      </c>
      <c r="P1293" s="4">
        <f t="shared" si="142"/>
        <v>7.1936801508295467</v>
      </c>
      <c r="Q1293" s="18">
        <f t="shared" si="143"/>
        <v>39421</v>
      </c>
      <c r="R1293" s="18">
        <f>Table2[[#This Row],[actual_price]]-Table2[[#This Row],[discounted_price]]</f>
        <v>500</v>
      </c>
      <c r="S1293" s="15" t="str" cm="1">
        <f t="array" ref="S1293">_xlfn.IFS(H1293&lt;200,"&lt;₹200",H1293&lt;=500,"₹200-₹500",H1293&gt;500,"&gt;₹500")</f>
        <v>₹200-₹500</v>
      </c>
      <c r="T1293" t="s">
        <v>10521</v>
      </c>
      <c r="U1293" t="s">
        <v>10525</v>
      </c>
      <c r="V1293" t="s">
        <v>10526</v>
      </c>
    </row>
    <row r="1294" spans="1:22" x14ac:dyDescent="0.25">
      <c r="A1294" t="s">
        <v>12452</v>
      </c>
      <c r="B1294" t="s">
        <v>12453</v>
      </c>
      <c r="C1294" t="s">
        <v>13156</v>
      </c>
      <c r="D1294" t="s">
        <v>13247</v>
      </c>
      <c r="E1294" t="s">
        <v>13254</v>
      </c>
      <c r="F1294" t="s">
        <v>13255</v>
      </c>
      <c r="G1294" t="str">
        <f t="shared" si="140"/>
        <v>Irons,Steamers&amp;Accessories</v>
      </c>
      <c r="H1294" s="17">
        <v>179</v>
      </c>
      <c r="I1294" s="17">
        <v>799</v>
      </c>
      <c r="J1294" s="8">
        <v>0.78</v>
      </c>
      <c r="K1294" s="8" t="str">
        <f t="shared" si="141"/>
        <v>Yes</v>
      </c>
      <c r="L1294" s="9">
        <v>3.6</v>
      </c>
      <c r="M1294" s="9">
        <v>4</v>
      </c>
      <c r="N1294" s="9">
        <f>AVERAGEIF(F1294:F2644,F1294,L1294:L2644)</f>
        <v>3.5749999999999997</v>
      </c>
      <c r="O1294" s="4">
        <v>101</v>
      </c>
      <c r="P1294" s="4">
        <f t="shared" si="142"/>
        <v>7.1807456140488544</v>
      </c>
      <c r="Q1294" s="18">
        <f t="shared" si="143"/>
        <v>18079</v>
      </c>
      <c r="R1294" s="18">
        <f>Table2[[#This Row],[actual_price]]-Table2[[#This Row],[discounted_price]]</f>
        <v>620</v>
      </c>
      <c r="S1294" s="15" t="str" cm="1">
        <f t="array" ref="S1294">_xlfn.IFS(H1294&lt;200,"&lt;₹200",H1294&lt;=500,"₹200-₹500",H1294&gt;500,"&gt;₹500")</f>
        <v>&lt;₹200</v>
      </c>
      <c r="T1294" t="s">
        <v>12454</v>
      </c>
      <c r="U1294" t="s">
        <v>12458</v>
      </c>
      <c r="V1294" t="s">
        <v>12459</v>
      </c>
    </row>
    <row r="1295" spans="1:22" x14ac:dyDescent="0.25">
      <c r="A1295" t="s">
        <v>12864</v>
      </c>
      <c r="B1295" t="s">
        <v>12865</v>
      </c>
      <c r="C1295" t="s">
        <v>13156</v>
      </c>
      <c r="D1295" t="s">
        <v>13247</v>
      </c>
      <c r="E1295" t="s">
        <v>13287</v>
      </c>
      <c r="F1295" t="s">
        <v>13288</v>
      </c>
      <c r="G1295" t="str">
        <f t="shared" si="140"/>
        <v>WaterPurifierAccessories</v>
      </c>
      <c r="H1295" s="17">
        <v>199</v>
      </c>
      <c r="I1295" s="17">
        <v>699</v>
      </c>
      <c r="J1295" s="8">
        <v>0.72</v>
      </c>
      <c r="K1295" s="8" t="str">
        <f t="shared" si="141"/>
        <v>Yes</v>
      </c>
      <c r="L1295" s="9">
        <v>2.9</v>
      </c>
      <c r="M1295" s="9">
        <v>3</v>
      </c>
      <c r="N1295" s="9">
        <f>AVERAGEIF(F1295:F2645,F1295,L1295:L2645)</f>
        <v>3.25</v>
      </c>
      <c r="O1295" s="4">
        <v>159</v>
      </c>
      <c r="P1295" s="4">
        <f t="shared" si="142"/>
        <v>7.1633899436317545</v>
      </c>
      <c r="Q1295" s="18">
        <f t="shared" si="143"/>
        <v>31641</v>
      </c>
      <c r="R1295" s="18">
        <f>Table2[[#This Row],[actual_price]]-Table2[[#This Row],[discounted_price]]</f>
        <v>500</v>
      </c>
      <c r="S1295" s="15" t="str" cm="1">
        <f t="array" ref="S1295">_xlfn.IFS(H1295&lt;200,"&lt;₹200",H1295&lt;=500,"₹200-₹500",H1295&gt;500,"&gt;₹500")</f>
        <v>&lt;₹200</v>
      </c>
      <c r="T1295" t="s">
        <v>12866</v>
      </c>
      <c r="U1295" t="s">
        <v>12870</v>
      </c>
      <c r="V1295" t="s">
        <v>12871</v>
      </c>
    </row>
    <row r="1296" spans="1:22" x14ac:dyDescent="0.25">
      <c r="A1296" t="s">
        <v>11225</v>
      </c>
      <c r="B1296" t="s">
        <v>11226</v>
      </c>
      <c r="C1296" t="s">
        <v>13156</v>
      </c>
      <c r="D1296" t="s">
        <v>13247</v>
      </c>
      <c r="E1296" t="s">
        <v>13248</v>
      </c>
      <c r="F1296" t="s">
        <v>13271</v>
      </c>
      <c r="G1296" t="str">
        <f t="shared" si="140"/>
        <v>JuicerMixerGrinders</v>
      </c>
      <c r="H1296" s="17">
        <v>499</v>
      </c>
      <c r="I1296" s="17">
        <v>2199</v>
      </c>
      <c r="J1296" s="8">
        <v>0.77</v>
      </c>
      <c r="K1296" s="8" t="str">
        <f t="shared" si="141"/>
        <v>Yes</v>
      </c>
      <c r="L1296" s="9">
        <v>2.8</v>
      </c>
      <c r="M1296" s="9">
        <v>3</v>
      </c>
      <c r="N1296" s="9">
        <f>AVERAGEIF(F1296:F2646,F1296,L1296:L2646)</f>
        <v>3.4999999999999996</v>
      </c>
      <c r="O1296" s="4">
        <v>109</v>
      </c>
      <c r="P1296" s="4">
        <f t="shared" si="142"/>
        <v>7.1448743980537861</v>
      </c>
      <c r="Q1296" s="18">
        <f t="shared" si="143"/>
        <v>54391</v>
      </c>
      <c r="R1296" s="18">
        <f>Table2[[#This Row],[actual_price]]-Table2[[#This Row],[discounted_price]]</f>
        <v>1700</v>
      </c>
      <c r="S1296" s="15" t="str" cm="1">
        <f t="array" ref="S1296">_xlfn.IFS(H1296&lt;200,"&lt;₹200",H1296&lt;=500,"₹200-₹500",H1296&gt;500,"&gt;₹500")</f>
        <v>₹200-₹500</v>
      </c>
      <c r="T1296" t="s">
        <v>11227</v>
      </c>
      <c r="U1296" t="s">
        <v>11231</v>
      </c>
      <c r="V1296" t="s">
        <v>11232</v>
      </c>
    </row>
    <row r="1297" spans="1:22" x14ac:dyDescent="0.25">
      <c r="A1297" t="s">
        <v>3476</v>
      </c>
      <c r="B1297" t="s">
        <v>3477</v>
      </c>
      <c r="C1297" t="s">
        <v>13075</v>
      </c>
      <c r="D1297" t="s">
        <v>13111</v>
      </c>
      <c r="E1297" t="s">
        <v>13112</v>
      </c>
      <c r="F1297" t="s">
        <v>13112</v>
      </c>
      <c r="G1297" t="str">
        <f t="shared" si="140"/>
        <v>SmartWatches</v>
      </c>
      <c r="H1297" s="17">
        <v>3999</v>
      </c>
      <c r="I1297" s="17">
        <v>9999</v>
      </c>
      <c r="J1297" s="8">
        <v>0.6</v>
      </c>
      <c r="K1297" s="8" t="str">
        <f t="shared" si="141"/>
        <v>Yes</v>
      </c>
      <c r="L1297" s="9">
        <v>4.4000000000000004</v>
      </c>
      <c r="M1297" s="9">
        <v>4</v>
      </c>
      <c r="N1297" s="9">
        <f t="shared" ref="N1297:N1304" si="144">AVERAGEIF(F1297:F2646,F1297,L1297:L2646)</f>
        <v>3.8</v>
      </c>
      <c r="O1297" s="4">
        <v>73</v>
      </c>
      <c r="P1297" s="4">
        <f t="shared" si="142"/>
        <v>7.1030805349777095</v>
      </c>
      <c r="Q1297" s="18">
        <f t="shared" si="143"/>
        <v>291927</v>
      </c>
      <c r="R1297" s="18">
        <f>Table2[[#This Row],[actual_price]]-Table2[[#This Row],[discounted_price]]</f>
        <v>6000</v>
      </c>
      <c r="S1297" s="15" t="str" cm="1">
        <f t="array" ref="S1297">_xlfn.IFS(H1297&lt;200,"&lt;₹200",H1297&lt;=500,"₹200-₹500",H1297&gt;500,"&gt;₹500")</f>
        <v>&gt;₹500</v>
      </c>
      <c r="T1297" t="s">
        <v>3478</v>
      </c>
      <c r="U1297" t="s">
        <v>3482</v>
      </c>
      <c r="V1297" t="s">
        <v>3483</v>
      </c>
    </row>
    <row r="1298" spans="1:22" x14ac:dyDescent="0.25">
      <c r="A1298" t="s">
        <v>2432</v>
      </c>
      <c r="B1298" t="s">
        <v>2433</v>
      </c>
      <c r="C1298" t="s">
        <v>13084</v>
      </c>
      <c r="D1298" t="s">
        <v>13085</v>
      </c>
      <c r="E1298" t="s">
        <v>13086</v>
      </c>
      <c r="F1298" t="s">
        <v>13087</v>
      </c>
      <c r="G1298" t="str">
        <f t="shared" si="140"/>
        <v>Cables</v>
      </c>
      <c r="H1298" s="17">
        <v>119</v>
      </c>
      <c r="I1298" s="17">
        <v>299</v>
      </c>
      <c r="J1298" s="8">
        <v>0.6</v>
      </c>
      <c r="K1298" s="8" t="str">
        <f t="shared" si="141"/>
        <v>Yes</v>
      </c>
      <c r="L1298" s="9">
        <v>3.8</v>
      </c>
      <c r="M1298" s="9">
        <v>4</v>
      </c>
      <c r="N1298" s="9">
        <f t="shared" si="144"/>
        <v>4.125</v>
      </c>
      <c r="O1298" s="4">
        <v>51</v>
      </c>
      <c r="P1298" s="4">
        <f t="shared" si="142"/>
        <v>7.0785137924935464</v>
      </c>
      <c r="Q1298" s="18">
        <f t="shared" si="143"/>
        <v>6069</v>
      </c>
      <c r="R1298" s="18">
        <f>Table2[[#This Row],[actual_price]]-Table2[[#This Row],[discounted_price]]</f>
        <v>180</v>
      </c>
      <c r="S1298" s="15" t="str" cm="1">
        <f t="array" ref="S1298">_xlfn.IFS(H1298&lt;200,"&lt;₹200",H1298&lt;=500,"₹200-₹500",H1298&gt;500,"&gt;₹500")</f>
        <v>&lt;₹200</v>
      </c>
      <c r="T1298" t="s">
        <v>2434</v>
      </c>
      <c r="U1298" t="s">
        <v>2438</v>
      </c>
      <c r="V1298" t="s">
        <v>2439</v>
      </c>
    </row>
    <row r="1299" spans="1:22" x14ac:dyDescent="0.25">
      <c r="A1299" t="s">
        <v>2570</v>
      </c>
      <c r="B1299" t="s">
        <v>2571</v>
      </c>
      <c r="C1299" t="s">
        <v>13075</v>
      </c>
      <c r="D1299" t="s">
        <v>13091</v>
      </c>
      <c r="E1299" t="s">
        <v>13092</v>
      </c>
      <c r="F1299" t="s">
        <v>13087</v>
      </c>
      <c r="G1299" t="str">
        <f t="shared" si="140"/>
        <v>Cables</v>
      </c>
      <c r="H1299" s="17">
        <v>599</v>
      </c>
      <c r="I1299" s="17">
        <v>1999</v>
      </c>
      <c r="J1299" s="8">
        <v>0.7</v>
      </c>
      <c r="K1299" s="8" t="str">
        <f t="shared" si="141"/>
        <v>Yes</v>
      </c>
      <c r="L1299" s="9">
        <v>4.2</v>
      </c>
      <c r="M1299" s="9">
        <v>4</v>
      </c>
      <c r="N1299" s="9">
        <f t="shared" si="144"/>
        <v>4.1714285714285717</v>
      </c>
      <c r="O1299" s="4">
        <v>47</v>
      </c>
      <c r="P1299" s="4">
        <f t="shared" si="142"/>
        <v>7.0131777330524496</v>
      </c>
      <c r="Q1299" s="18">
        <f t="shared" si="143"/>
        <v>28153</v>
      </c>
      <c r="R1299" s="18">
        <f>Table2[[#This Row],[actual_price]]-Table2[[#This Row],[discounted_price]]</f>
        <v>1400</v>
      </c>
      <c r="S1299" s="15" t="str" cm="1">
        <f t="array" ref="S1299">_xlfn.IFS(H1299&lt;200,"&lt;₹200",H1299&lt;=500,"₹200-₹500",H1299&gt;500,"&gt;₹500")</f>
        <v>&gt;₹500</v>
      </c>
      <c r="T1299" t="s">
        <v>2572</v>
      </c>
      <c r="U1299" t="s">
        <v>2576</v>
      </c>
      <c r="V1299" t="s">
        <v>2577</v>
      </c>
    </row>
    <row r="1300" spans="1:22" x14ac:dyDescent="0.25">
      <c r="A1300" t="s">
        <v>9140</v>
      </c>
      <c r="B1300" t="s">
        <v>9141</v>
      </c>
      <c r="C1300" t="s">
        <v>13156</v>
      </c>
      <c r="D1300" t="s">
        <v>13250</v>
      </c>
      <c r="E1300" t="s">
        <v>13251</v>
      </c>
      <c r="F1300" t="s">
        <v>13252</v>
      </c>
      <c r="G1300" t="str">
        <f t="shared" si="140"/>
        <v>ElectricHeaters</v>
      </c>
      <c r="H1300" s="17">
        <v>799</v>
      </c>
      <c r="I1300" s="17">
        <v>1989</v>
      </c>
      <c r="J1300" s="8">
        <v>0.6</v>
      </c>
      <c r="K1300" s="8" t="str">
        <f t="shared" si="141"/>
        <v>Yes</v>
      </c>
      <c r="L1300" s="9">
        <v>4.3</v>
      </c>
      <c r="M1300" s="9">
        <v>4</v>
      </c>
      <c r="N1300" s="9">
        <f t="shared" si="144"/>
        <v>3.7857142857142856</v>
      </c>
      <c r="O1300" s="4">
        <v>70</v>
      </c>
      <c r="P1300" s="4">
        <f t="shared" si="142"/>
        <v>7.0083351772936417</v>
      </c>
      <c r="Q1300" s="18">
        <f t="shared" si="143"/>
        <v>55930</v>
      </c>
      <c r="R1300" s="18">
        <f>Table2[[#This Row],[actual_price]]-Table2[[#This Row],[discounted_price]]</f>
        <v>1190</v>
      </c>
      <c r="S1300" s="15" t="str" cm="1">
        <f t="array" ref="S1300">_xlfn.IFS(H1300&lt;200,"&lt;₹200",H1300&lt;=500,"₹200-₹500",H1300&gt;500,"&gt;₹500")</f>
        <v>&gt;₹500</v>
      </c>
      <c r="T1300" t="s">
        <v>9142</v>
      </c>
      <c r="U1300" t="s">
        <v>9146</v>
      </c>
      <c r="V1300" t="s">
        <v>9147</v>
      </c>
    </row>
    <row r="1301" spans="1:22" x14ac:dyDescent="0.25">
      <c r="A1301" t="s">
        <v>4501</v>
      </c>
      <c r="B1301" t="s">
        <v>4502</v>
      </c>
      <c r="C1301" t="s">
        <v>13075</v>
      </c>
      <c r="D1301" t="s">
        <v>13111</v>
      </c>
      <c r="E1301" t="s">
        <v>13112</v>
      </c>
      <c r="F1301" t="s">
        <v>13112</v>
      </c>
      <c r="G1301" t="str">
        <f t="shared" si="140"/>
        <v>SmartWatches</v>
      </c>
      <c r="H1301" s="17">
        <v>281</v>
      </c>
      <c r="I1301" s="17">
        <v>1999</v>
      </c>
      <c r="J1301" s="8">
        <v>0.86</v>
      </c>
      <c r="K1301" s="8" t="str">
        <f t="shared" si="141"/>
        <v>Yes</v>
      </c>
      <c r="L1301" s="9">
        <v>2.8</v>
      </c>
      <c r="M1301" s="9">
        <v>3</v>
      </c>
      <c r="N1301" s="9">
        <f t="shared" si="144"/>
        <v>3.6</v>
      </c>
      <c r="O1301" s="4">
        <v>87</v>
      </c>
      <c r="P1301" s="4">
        <f t="shared" si="142"/>
        <v>7.0001376197406078</v>
      </c>
      <c r="Q1301" s="18">
        <f t="shared" si="143"/>
        <v>24447</v>
      </c>
      <c r="R1301" s="18">
        <f>Table2[[#This Row],[actual_price]]-Table2[[#This Row],[discounted_price]]</f>
        <v>1718</v>
      </c>
      <c r="S1301" s="15" t="str" cm="1">
        <f t="array" ref="S1301">_xlfn.IFS(H1301&lt;200,"&lt;₹200",H1301&lt;=500,"₹200-₹500",H1301&gt;500,"&gt;₹500")</f>
        <v>₹200-₹500</v>
      </c>
      <c r="T1301" t="s">
        <v>4503</v>
      </c>
      <c r="U1301" t="s">
        <v>4507</v>
      </c>
      <c r="V1301" t="s">
        <v>4508</v>
      </c>
    </row>
    <row r="1302" spans="1:22" x14ac:dyDescent="0.25">
      <c r="A1302" t="s">
        <v>2541</v>
      </c>
      <c r="B1302" t="s">
        <v>747</v>
      </c>
      <c r="C1302" t="s">
        <v>13075</v>
      </c>
      <c r="D1302" t="s">
        <v>13091</v>
      </c>
      <c r="E1302" t="s">
        <v>13092</v>
      </c>
      <c r="F1302" t="s">
        <v>13095</v>
      </c>
      <c r="G1302" t="str">
        <f t="shared" si="140"/>
        <v>RemoteControls</v>
      </c>
      <c r="H1302" s="17">
        <v>1289</v>
      </c>
      <c r="I1302" s="17">
        <v>2499</v>
      </c>
      <c r="J1302" s="8">
        <v>0.48</v>
      </c>
      <c r="K1302" s="8" t="str">
        <f t="shared" si="141"/>
        <v>No</v>
      </c>
      <c r="L1302" s="9">
        <v>3.3</v>
      </c>
      <c r="M1302" s="9">
        <v>3</v>
      </c>
      <c r="N1302" s="9">
        <f t="shared" si="144"/>
        <v>3.72</v>
      </c>
      <c r="O1302" s="4">
        <v>73</v>
      </c>
      <c r="P1302" s="4">
        <f t="shared" si="142"/>
        <v>6.9535419973992321</v>
      </c>
      <c r="Q1302" s="18">
        <f t="shared" si="143"/>
        <v>94097</v>
      </c>
      <c r="R1302" s="18">
        <f>Table2[[#This Row],[actual_price]]-Table2[[#This Row],[discounted_price]]</f>
        <v>1210</v>
      </c>
      <c r="S1302" s="15" t="str" cm="1">
        <f t="array" ref="S1302">_xlfn.IFS(H1302&lt;200,"&lt;₹200",H1302&lt;=500,"₹200-₹500",H1302&gt;500,"&gt;₹500")</f>
        <v>&gt;₹500</v>
      </c>
      <c r="T1302" t="s">
        <v>2542</v>
      </c>
      <c r="U1302" t="s">
        <v>2546</v>
      </c>
      <c r="V1302" t="s">
        <v>2547</v>
      </c>
    </row>
    <row r="1303" spans="1:22" x14ac:dyDescent="0.25">
      <c r="A1303" t="s">
        <v>6388</v>
      </c>
      <c r="B1303" t="s">
        <v>6389</v>
      </c>
      <c r="C1303" t="s">
        <v>13084</v>
      </c>
      <c r="D1303" t="s">
        <v>13085</v>
      </c>
      <c r="E1303" t="s">
        <v>13141</v>
      </c>
      <c r="F1303" t="s">
        <v>13142</v>
      </c>
      <c r="G1303" t="str">
        <f t="shared" si="140"/>
        <v>Mice</v>
      </c>
      <c r="H1303" s="17">
        <v>499</v>
      </c>
      <c r="I1303" s="17">
        <v>1000</v>
      </c>
      <c r="J1303" s="8">
        <v>0.5</v>
      </c>
      <c r="K1303" s="8" t="str">
        <f t="shared" si="141"/>
        <v>Yes</v>
      </c>
      <c r="L1303" s="9">
        <v>5</v>
      </c>
      <c r="M1303" s="9">
        <v>5</v>
      </c>
      <c r="N1303" s="9">
        <f t="shared" si="144"/>
        <v>5</v>
      </c>
      <c r="O1303" s="4">
        <v>23</v>
      </c>
      <c r="P1303" s="4">
        <f t="shared" si="142"/>
        <v>6.90105620855803</v>
      </c>
      <c r="Q1303" s="18">
        <f t="shared" si="143"/>
        <v>11477</v>
      </c>
      <c r="R1303" s="18">
        <f>Table2[[#This Row],[actual_price]]-Table2[[#This Row],[discounted_price]]</f>
        <v>501</v>
      </c>
      <c r="S1303" s="15" t="str" cm="1">
        <f t="array" ref="S1303">_xlfn.IFS(H1303&lt;200,"&lt;₹200",H1303&lt;=500,"₹200-₹500",H1303&gt;500,"&gt;₹500")</f>
        <v>₹200-₹500</v>
      </c>
      <c r="T1303" t="s">
        <v>6390</v>
      </c>
      <c r="U1303" t="s">
        <v>6394</v>
      </c>
      <c r="V1303" t="s">
        <v>6395</v>
      </c>
    </row>
    <row r="1304" spans="1:22" x14ac:dyDescent="0.25">
      <c r="A1304" t="s">
        <v>10621</v>
      </c>
      <c r="B1304" t="s">
        <v>10622</v>
      </c>
      <c r="C1304" t="s">
        <v>13156</v>
      </c>
      <c r="D1304" t="s">
        <v>13247</v>
      </c>
      <c r="E1304" t="s">
        <v>13248</v>
      </c>
      <c r="F1304" t="s">
        <v>13261</v>
      </c>
      <c r="G1304" t="str">
        <f t="shared" si="140"/>
        <v>HandBlenders</v>
      </c>
      <c r="H1304" s="17">
        <v>499</v>
      </c>
      <c r="I1304" s="17">
        <v>1299</v>
      </c>
      <c r="J1304" s="8">
        <v>0.62</v>
      </c>
      <c r="K1304" s="8" t="str">
        <f t="shared" si="141"/>
        <v>Yes</v>
      </c>
      <c r="L1304" s="9">
        <v>4.7</v>
      </c>
      <c r="M1304" s="9">
        <v>5</v>
      </c>
      <c r="N1304" s="9">
        <f t="shared" si="144"/>
        <v>3.95</v>
      </c>
      <c r="O1304" s="4">
        <v>54</v>
      </c>
      <c r="P1304" s="4">
        <f t="shared" si="142"/>
        <v>6.8744326235022637</v>
      </c>
      <c r="Q1304" s="18">
        <f t="shared" si="143"/>
        <v>26946</v>
      </c>
      <c r="R1304" s="18">
        <f>Table2[[#This Row],[actual_price]]-Table2[[#This Row],[discounted_price]]</f>
        <v>800</v>
      </c>
      <c r="S1304" s="15" t="str" cm="1">
        <f t="array" ref="S1304">_xlfn.IFS(H1304&lt;200,"&lt;₹200",H1304&lt;=500,"₹200-₹500",H1304&gt;500,"&gt;₹500")</f>
        <v>₹200-₹500</v>
      </c>
      <c r="T1304" t="s">
        <v>10623</v>
      </c>
      <c r="U1304" t="s">
        <v>10627</v>
      </c>
      <c r="V1304" t="s">
        <v>10628</v>
      </c>
    </row>
    <row r="1305" spans="1:22" x14ac:dyDescent="0.25">
      <c r="A1305" t="s">
        <v>12623</v>
      </c>
      <c r="B1305" t="s">
        <v>12624</v>
      </c>
      <c r="C1305" t="s">
        <v>13156</v>
      </c>
      <c r="D1305" t="s">
        <v>13247</v>
      </c>
      <c r="E1305" t="s">
        <v>13254</v>
      </c>
      <c r="F1305" t="s">
        <v>13255</v>
      </c>
      <c r="G1305" t="str">
        <f t="shared" si="140"/>
        <v>Irons,Steamers&amp;Accessories</v>
      </c>
      <c r="H1305" s="17">
        <v>369</v>
      </c>
      <c r="I1305" s="17">
        <v>599</v>
      </c>
      <c r="J1305" s="8">
        <v>0.38</v>
      </c>
      <c r="K1305" s="8" t="str">
        <f t="shared" si="141"/>
        <v>No</v>
      </c>
      <c r="L1305" s="9">
        <v>3.9</v>
      </c>
      <c r="M1305" s="9">
        <v>4</v>
      </c>
      <c r="N1305" s="9">
        <f>AVERAGEIF(F1305:F2655,F1305,L1305:L2655)</f>
        <v>3.5666666666666664</v>
      </c>
      <c r="O1305" s="4">
        <v>82</v>
      </c>
      <c r="P1305" s="4">
        <f t="shared" si="142"/>
        <v>6.8447118628079968</v>
      </c>
      <c r="Q1305" s="18">
        <f t="shared" si="143"/>
        <v>30258</v>
      </c>
      <c r="R1305" s="18">
        <f>Table2[[#This Row],[actual_price]]-Table2[[#This Row],[discounted_price]]</f>
        <v>230</v>
      </c>
      <c r="S1305" s="15" t="str" cm="1">
        <f t="array" ref="S1305">_xlfn.IFS(H1305&lt;200,"&lt;₹200",H1305&lt;=500,"₹200-₹500",H1305&gt;500,"&gt;₹500")</f>
        <v>₹200-₹500</v>
      </c>
      <c r="T1305" t="s">
        <v>12625</v>
      </c>
      <c r="U1305" t="s">
        <v>12629</v>
      </c>
      <c r="V1305" t="s">
        <v>12630</v>
      </c>
    </row>
    <row r="1306" spans="1:22" x14ac:dyDescent="0.25">
      <c r="A1306" t="s">
        <v>12331</v>
      </c>
      <c r="B1306" t="s">
        <v>12332</v>
      </c>
      <c r="C1306" t="s">
        <v>13156</v>
      </c>
      <c r="D1306" t="s">
        <v>13247</v>
      </c>
      <c r="E1306" t="s">
        <v>13248</v>
      </c>
      <c r="F1306" t="s">
        <v>13271</v>
      </c>
      <c r="G1306" t="str">
        <f t="shared" si="140"/>
        <v>JuicerMixerGrinders</v>
      </c>
      <c r="H1306" s="17">
        <v>499</v>
      </c>
      <c r="I1306" s="17">
        <v>1299</v>
      </c>
      <c r="J1306" s="8">
        <v>0.62</v>
      </c>
      <c r="K1306" s="8" t="str">
        <f t="shared" si="141"/>
        <v>Yes</v>
      </c>
      <c r="L1306" s="9">
        <v>3.9</v>
      </c>
      <c r="M1306" s="9">
        <v>4</v>
      </c>
      <c r="N1306" s="9">
        <f>AVERAGEIF(F1306:F2656,F1306,L1306:L2656)</f>
        <v>3.7333333333333329</v>
      </c>
      <c r="O1306" s="4">
        <v>65</v>
      </c>
      <c r="P1306" s="4">
        <f t="shared" si="142"/>
        <v>6.7929640260229762</v>
      </c>
      <c r="Q1306" s="18">
        <f t="shared" si="143"/>
        <v>32435</v>
      </c>
      <c r="R1306" s="18">
        <f>Table2[[#This Row],[actual_price]]-Table2[[#This Row],[discounted_price]]</f>
        <v>800</v>
      </c>
      <c r="S1306" s="15" t="str" cm="1">
        <f t="array" ref="S1306">_xlfn.IFS(H1306&lt;200,"&lt;₹200",H1306&lt;=500,"₹200-₹500",H1306&gt;500,"&gt;₹500")</f>
        <v>₹200-₹500</v>
      </c>
      <c r="T1306" t="s">
        <v>12333</v>
      </c>
      <c r="U1306" t="s">
        <v>12337</v>
      </c>
      <c r="V1306" t="s">
        <v>12338</v>
      </c>
    </row>
    <row r="1307" spans="1:22" x14ac:dyDescent="0.25">
      <c r="A1307" t="s">
        <v>2632</v>
      </c>
      <c r="B1307" t="s">
        <v>2633</v>
      </c>
      <c r="C1307" t="s">
        <v>13084</v>
      </c>
      <c r="D1307" t="s">
        <v>13085</v>
      </c>
      <c r="E1307" t="s">
        <v>13086</v>
      </c>
      <c r="F1307" t="s">
        <v>13087</v>
      </c>
      <c r="G1307" t="str">
        <f t="shared" si="140"/>
        <v>Cables</v>
      </c>
      <c r="H1307" s="17">
        <v>129</v>
      </c>
      <c r="I1307" s="17">
        <v>449</v>
      </c>
      <c r="J1307" s="8">
        <v>0.71</v>
      </c>
      <c r="K1307" s="8" t="str">
        <f t="shared" si="141"/>
        <v>Yes</v>
      </c>
      <c r="L1307" s="9">
        <v>3.7</v>
      </c>
      <c r="M1307" s="9">
        <v>4</v>
      </c>
      <c r="N1307" s="9">
        <f>AVERAGEIF(F1307:F2656,F1307,L1307:L2656)</f>
        <v>4.166666666666667</v>
      </c>
      <c r="O1307" s="4">
        <v>41</v>
      </c>
      <c r="P1307" s="4">
        <f t="shared" si="142"/>
        <v>6.763538709991253</v>
      </c>
      <c r="Q1307" s="18">
        <f t="shared" si="143"/>
        <v>5289</v>
      </c>
      <c r="R1307" s="18">
        <f>Table2[[#This Row],[actual_price]]-Table2[[#This Row],[discounted_price]]</f>
        <v>320</v>
      </c>
      <c r="S1307" s="15" t="str" cm="1">
        <f t="array" ref="S1307">_xlfn.IFS(H1307&lt;200,"&lt;₹200",H1307&lt;=500,"₹200-₹500",H1307&gt;500,"&gt;₹500")</f>
        <v>&lt;₹200</v>
      </c>
      <c r="T1307" t="s">
        <v>2634</v>
      </c>
      <c r="U1307" t="s">
        <v>2638</v>
      </c>
      <c r="V1307" t="s">
        <v>2639</v>
      </c>
    </row>
    <row r="1308" spans="1:22" x14ac:dyDescent="0.25">
      <c r="A1308" t="s">
        <v>12874</v>
      </c>
      <c r="B1308" t="s">
        <v>12875</v>
      </c>
      <c r="C1308" t="s">
        <v>13156</v>
      </c>
      <c r="D1308" t="s">
        <v>13247</v>
      </c>
      <c r="E1308" t="s">
        <v>13248</v>
      </c>
      <c r="F1308" t="s">
        <v>13318</v>
      </c>
      <c r="G1308" t="str">
        <f t="shared" si="140"/>
        <v>WaffleMakers&amp;Irons</v>
      </c>
      <c r="H1308" s="17">
        <v>899</v>
      </c>
      <c r="I1308" s="17">
        <v>1999</v>
      </c>
      <c r="J1308" s="8">
        <v>0.55000000000000004</v>
      </c>
      <c r="K1308" s="8" t="str">
        <f t="shared" si="141"/>
        <v>Yes</v>
      </c>
      <c r="L1308" s="9">
        <v>4.2</v>
      </c>
      <c r="M1308" s="9">
        <v>4</v>
      </c>
      <c r="N1308" s="9">
        <f>AVERAGEIF(F1308:F2658,F1308,L1308:L2658)</f>
        <v>4.2</v>
      </c>
      <c r="O1308" s="4">
        <v>39</v>
      </c>
      <c r="P1308" s="4">
        <f t="shared" si="142"/>
        <v>6.728651963577442</v>
      </c>
      <c r="Q1308" s="18">
        <f t="shared" si="143"/>
        <v>35061</v>
      </c>
      <c r="R1308" s="18">
        <f>Table2[[#This Row],[actual_price]]-Table2[[#This Row],[discounted_price]]</f>
        <v>1100</v>
      </c>
      <c r="S1308" s="15" t="str" cm="1">
        <f t="array" ref="S1308">_xlfn.IFS(H1308&lt;200,"&lt;₹200",H1308&lt;=500,"₹200-₹500",H1308&gt;500,"&gt;₹500")</f>
        <v>&gt;₹500</v>
      </c>
      <c r="T1308" t="s">
        <v>12876</v>
      </c>
      <c r="U1308" t="s">
        <v>12880</v>
      </c>
      <c r="V1308" t="s">
        <v>12881</v>
      </c>
    </row>
    <row r="1309" spans="1:22" x14ac:dyDescent="0.25">
      <c r="A1309" t="s">
        <v>11275</v>
      </c>
      <c r="B1309" t="s">
        <v>11276</v>
      </c>
      <c r="C1309" t="s">
        <v>13156</v>
      </c>
      <c r="D1309" t="s">
        <v>13250</v>
      </c>
      <c r="E1309" t="s">
        <v>13251</v>
      </c>
      <c r="F1309" t="s">
        <v>13253</v>
      </c>
      <c r="G1309" t="str">
        <f t="shared" si="140"/>
        <v>FanHeaters</v>
      </c>
      <c r="H1309" s="17">
        <v>2590</v>
      </c>
      <c r="I1309" s="17">
        <v>4200</v>
      </c>
      <c r="J1309" s="8">
        <v>0.38</v>
      </c>
      <c r="K1309" s="8" t="str">
        <f t="shared" si="141"/>
        <v>No</v>
      </c>
      <c r="L1309" s="9">
        <v>4.0999999999999996</v>
      </c>
      <c r="M1309" s="9">
        <v>4</v>
      </c>
      <c r="N1309" s="9">
        <f>AVERAGEIF(F1309:F2659,F1309,L1309:L2659)</f>
        <v>3.7250000000000001</v>
      </c>
      <c r="O1309" s="4">
        <v>63</v>
      </c>
      <c r="P1309" s="4">
        <f t="shared" si="142"/>
        <v>6.72802040308998</v>
      </c>
      <c r="Q1309" s="18">
        <f t="shared" si="143"/>
        <v>163170</v>
      </c>
      <c r="R1309" s="18">
        <f>Table2[[#This Row],[actual_price]]-Table2[[#This Row],[discounted_price]]</f>
        <v>1610</v>
      </c>
      <c r="S1309" s="15" t="str" cm="1">
        <f t="array" ref="S1309">_xlfn.IFS(H1309&lt;200,"&lt;₹200",H1309&lt;=500,"₹200-₹500",H1309&gt;500,"&gt;₹500")</f>
        <v>&gt;₹500</v>
      </c>
      <c r="T1309" t="s">
        <v>11277</v>
      </c>
      <c r="U1309" t="s">
        <v>11281</v>
      </c>
      <c r="V1309" t="s">
        <v>11282</v>
      </c>
    </row>
    <row r="1310" spans="1:22" x14ac:dyDescent="0.25">
      <c r="A1310" t="s">
        <v>12934</v>
      </c>
      <c r="B1310" t="s">
        <v>12935</v>
      </c>
      <c r="C1310" t="s">
        <v>13156</v>
      </c>
      <c r="D1310" t="s">
        <v>13247</v>
      </c>
      <c r="E1310" t="s">
        <v>13248</v>
      </c>
      <c r="F1310" t="s">
        <v>13275</v>
      </c>
      <c r="G1310" t="str">
        <f t="shared" si="140"/>
        <v>MiniFoodProcessors&amp;Choppers</v>
      </c>
      <c r="H1310" s="17">
        <v>498</v>
      </c>
      <c r="I1310" s="17">
        <v>1200</v>
      </c>
      <c r="J1310" s="8">
        <v>0.59</v>
      </c>
      <c r="K1310" s="8" t="str">
        <f t="shared" si="141"/>
        <v>Yes</v>
      </c>
      <c r="L1310" s="9">
        <v>3.2</v>
      </c>
      <c r="M1310" s="9">
        <v>3</v>
      </c>
      <c r="N1310" s="9">
        <f>AVERAGEIF(F1310:F2660,F1310,L1310:L2660)</f>
        <v>3.2</v>
      </c>
      <c r="O1310" s="4">
        <v>113</v>
      </c>
      <c r="P1310" s="4">
        <f t="shared" si="142"/>
        <v>6.5820955242767134</v>
      </c>
      <c r="Q1310" s="18">
        <f t="shared" si="143"/>
        <v>56274</v>
      </c>
      <c r="R1310" s="18">
        <f>Table2[[#This Row],[actual_price]]-Table2[[#This Row],[discounted_price]]</f>
        <v>702</v>
      </c>
      <c r="S1310" s="15" t="str" cm="1">
        <f t="array" ref="S1310">_xlfn.IFS(H1310&lt;200,"&lt;₹200",H1310&lt;=500,"₹200-₹500",H1310&gt;500,"&gt;₹500")</f>
        <v>₹200-₹500</v>
      </c>
      <c r="T1310" t="s">
        <v>12936</v>
      </c>
      <c r="U1310" t="s">
        <v>12940</v>
      </c>
      <c r="V1310" t="s">
        <v>12941</v>
      </c>
    </row>
    <row r="1311" spans="1:22" x14ac:dyDescent="0.25">
      <c r="A1311" t="s">
        <v>10002</v>
      </c>
      <c r="B1311" t="s">
        <v>10003</v>
      </c>
      <c r="C1311" t="s">
        <v>13156</v>
      </c>
      <c r="D1311" t="s">
        <v>13247</v>
      </c>
      <c r="E1311" t="s">
        <v>13248</v>
      </c>
      <c r="F1311" t="s">
        <v>13276</v>
      </c>
      <c r="G1311" t="str">
        <f t="shared" si="140"/>
        <v>VacuumSealers</v>
      </c>
      <c r="H1311" s="17">
        <v>79</v>
      </c>
      <c r="I1311" s="17">
        <v>79</v>
      </c>
      <c r="J1311" s="8">
        <v>0</v>
      </c>
      <c r="K1311" s="8" t="str">
        <f t="shared" si="141"/>
        <v>No</v>
      </c>
      <c r="L1311" s="9">
        <v>4</v>
      </c>
      <c r="M1311" s="9">
        <v>4</v>
      </c>
      <c r="N1311" s="9">
        <f>AVERAGEIF(F1311:F2660,F1311,L1311:L2660)</f>
        <v>3.2999999999999994</v>
      </c>
      <c r="O1311" s="4">
        <v>97</v>
      </c>
      <c r="P1311" s="4">
        <f t="shared" si="142"/>
        <v>6.5710460497852319</v>
      </c>
      <c r="Q1311" s="18">
        <f t="shared" si="143"/>
        <v>7663</v>
      </c>
      <c r="R1311" s="18">
        <f>Table2[[#This Row],[actual_price]]-Table2[[#This Row],[discounted_price]]</f>
        <v>0</v>
      </c>
      <c r="S1311" s="15" t="str" cm="1">
        <f t="array" ref="S1311">_xlfn.IFS(H1311&lt;200,"&lt;₹200",H1311&lt;=500,"₹200-₹500",H1311&gt;500,"&gt;₹500")</f>
        <v>&lt;₹200</v>
      </c>
      <c r="T1311" t="s">
        <v>10004</v>
      </c>
      <c r="U1311" t="s">
        <v>10008</v>
      </c>
      <c r="V1311" t="s">
        <v>13069</v>
      </c>
    </row>
    <row r="1312" spans="1:22" x14ac:dyDescent="0.25">
      <c r="A1312" t="s">
        <v>11999</v>
      </c>
      <c r="B1312" t="s">
        <v>12000</v>
      </c>
      <c r="C1312" t="s">
        <v>13156</v>
      </c>
      <c r="D1312" t="s">
        <v>13250</v>
      </c>
      <c r="E1312" t="s">
        <v>13251</v>
      </c>
      <c r="F1312" t="s">
        <v>13253</v>
      </c>
      <c r="G1312" t="str">
        <f t="shared" si="140"/>
        <v>FanHeaters</v>
      </c>
      <c r="H1312" s="17">
        <v>1090</v>
      </c>
      <c r="I1312" s="17">
        <v>2999</v>
      </c>
      <c r="J1312" s="8">
        <v>0.64</v>
      </c>
      <c r="K1312" s="8" t="str">
        <f t="shared" si="141"/>
        <v>Yes</v>
      </c>
      <c r="L1312" s="9">
        <v>3.5</v>
      </c>
      <c r="M1312" s="9">
        <v>4</v>
      </c>
      <c r="N1312" s="9">
        <f>AVERAGEIF(F1312:F2662,F1312,L1312:L2662)</f>
        <v>3.6714285714285713</v>
      </c>
      <c r="O1312" s="4">
        <v>57</v>
      </c>
      <c r="P1312" s="4">
        <f t="shared" si="142"/>
        <v>6.4742999192239266</v>
      </c>
      <c r="Q1312" s="18">
        <f t="shared" si="143"/>
        <v>62130</v>
      </c>
      <c r="R1312" s="18">
        <f>Table2[[#This Row],[actual_price]]-Table2[[#This Row],[discounted_price]]</f>
        <v>1909</v>
      </c>
      <c r="S1312" s="15" t="str" cm="1">
        <f t="array" ref="S1312">_xlfn.IFS(H1312&lt;200,"&lt;₹200",H1312&lt;=500,"₹200-₹500",H1312&gt;500,"&gt;₹500")</f>
        <v>&gt;₹500</v>
      </c>
      <c r="T1312" t="s">
        <v>12001</v>
      </c>
      <c r="U1312" t="s">
        <v>12005</v>
      </c>
      <c r="V1312" t="s">
        <v>12006</v>
      </c>
    </row>
    <row r="1313" spans="1:22" x14ac:dyDescent="0.25">
      <c r="A1313" t="s">
        <v>4521</v>
      </c>
      <c r="B1313" t="s">
        <v>4522</v>
      </c>
      <c r="C1313" t="s">
        <v>13075</v>
      </c>
      <c r="D1313" t="s">
        <v>13111</v>
      </c>
      <c r="E1313" t="s">
        <v>13112</v>
      </c>
      <c r="F1313" t="s">
        <v>13112</v>
      </c>
      <c r="G1313" t="str">
        <f t="shared" si="140"/>
        <v>SmartWatches</v>
      </c>
      <c r="H1313" s="17">
        <v>249</v>
      </c>
      <c r="I1313" s="17">
        <v>999</v>
      </c>
      <c r="J1313" s="8">
        <v>0.75</v>
      </c>
      <c r="K1313" s="8" t="str">
        <f t="shared" si="141"/>
        <v>Yes</v>
      </c>
      <c r="L1313" s="9">
        <v>4.5</v>
      </c>
      <c r="M1313" s="9">
        <v>5</v>
      </c>
      <c r="N1313" s="9">
        <f t="shared" ref="N1313:N1322" si="145">AVERAGEIF(F1313:F2662,F1313,L1313:L2662)</f>
        <v>4</v>
      </c>
      <c r="O1313" s="4">
        <v>38</v>
      </c>
      <c r="P1313" s="4">
        <f t="shared" si="142"/>
        <v>6.3642584281059964</v>
      </c>
      <c r="Q1313" s="18">
        <f t="shared" si="143"/>
        <v>9462</v>
      </c>
      <c r="R1313" s="18">
        <f>Table2[[#This Row],[actual_price]]-Table2[[#This Row],[discounted_price]]</f>
        <v>750</v>
      </c>
      <c r="S1313" s="15" t="str" cm="1">
        <f t="array" ref="S1313">_xlfn.IFS(H1313&lt;200,"&lt;₹200",H1313&lt;=500,"₹200-₹500",H1313&gt;500,"&gt;₹500")</f>
        <v>₹200-₹500</v>
      </c>
      <c r="T1313" t="s">
        <v>4523</v>
      </c>
      <c r="U1313" t="s">
        <v>4527</v>
      </c>
      <c r="V1313" t="s">
        <v>4528</v>
      </c>
    </row>
    <row r="1314" spans="1:22" x14ac:dyDescent="0.25">
      <c r="A1314" t="s">
        <v>10469</v>
      </c>
      <c r="B1314" t="s">
        <v>10470</v>
      </c>
      <c r="C1314" t="s">
        <v>13156</v>
      </c>
      <c r="D1314" t="s">
        <v>13247</v>
      </c>
      <c r="E1314" t="s">
        <v>13248</v>
      </c>
      <c r="F1314" t="s">
        <v>13271</v>
      </c>
      <c r="G1314" t="str">
        <f t="shared" si="140"/>
        <v>JuicerMixerGrinders</v>
      </c>
      <c r="H1314" s="17">
        <v>499</v>
      </c>
      <c r="I1314" s="17">
        <v>2199</v>
      </c>
      <c r="J1314" s="8">
        <v>0.77</v>
      </c>
      <c r="K1314" s="8" t="str">
        <f t="shared" si="141"/>
        <v>Yes</v>
      </c>
      <c r="L1314" s="9">
        <v>3.7</v>
      </c>
      <c r="M1314" s="9">
        <v>4</v>
      </c>
      <c r="N1314" s="9">
        <f t="shared" si="145"/>
        <v>3.6500000000000004</v>
      </c>
      <c r="O1314" s="4">
        <v>53</v>
      </c>
      <c r="P1314" s="4">
        <f t="shared" si="142"/>
        <v>6.3232372233538356</v>
      </c>
      <c r="Q1314" s="18">
        <f t="shared" si="143"/>
        <v>26447</v>
      </c>
      <c r="R1314" s="18">
        <f>Table2[[#This Row],[actual_price]]-Table2[[#This Row],[discounted_price]]</f>
        <v>1700</v>
      </c>
      <c r="S1314" s="15" t="str" cm="1">
        <f t="array" ref="S1314">_xlfn.IFS(H1314&lt;200,"&lt;₹200",H1314&lt;=500,"₹200-₹500",H1314&gt;500,"&gt;₹500")</f>
        <v>₹200-₹500</v>
      </c>
      <c r="T1314" t="s">
        <v>10471</v>
      </c>
      <c r="U1314" t="s">
        <v>10475</v>
      </c>
      <c r="V1314" t="s">
        <v>10476</v>
      </c>
    </row>
    <row r="1315" spans="1:22" x14ac:dyDescent="0.25">
      <c r="A1315" t="s">
        <v>10194</v>
      </c>
      <c r="B1315" t="s">
        <v>10195</v>
      </c>
      <c r="C1315" t="s">
        <v>13156</v>
      </c>
      <c r="D1315" t="s">
        <v>13250</v>
      </c>
      <c r="E1315" t="s">
        <v>13251</v>
      </c>
      <c r="F1315" t="s">
        <v>13252</v>
      </c>
      <c r="G1315" t="str">
        <f t="shared" si="140"/>
        <v>ElectricHeaters</v>
      </c>
      <c r="H1315" s="17">
        <v>649</v>
      </c>
      <c r="I1315" s="17">
        <v>999</v>
      </c>
      <c r="J1315" s="8">
        <v>0.35</v>
      </c>
      <c r="K1315" s="8" t="str">
        <f t="shared" si="141"/>
        <v>No</v>
      </c>
      <c r="L1315" s="9">
        <v>3.8</v>
      </c>
      <c r="M1315" s="9">
        <v>4</v>
      </c>
      <c r="N1315" s="9">
        <f t="shared" si="145"/>
        <v>3.6999999999999997</v>
      </c>
      <c r="O1315" s="4">
        <v>49</v>
      </c>
      <c r="P1315" s="4">
        <f t="shared" si="142"/>
        <v>6.2861890160432692</v>
      </c>
      <c r="Q1315" s="18">
        <f t="shared" si="143"/>
        <v>31801</v>
      </c>
      <c r="R1315" s="18">
        <f>Table2[[#This Row],[actual_price]]-Table2[[#This Row],[discounted_price]]</f>
        <v>350</v>
      </c>
      <c r="S1315" s="15" t="str" cm="1">
        <f t="array" ref="S1315">_xlfn.IFS(H1315&lt;200,"&lt;₹200",H1315&lt;=500,"₹200-₹500",H1315&gt;500,"&gt;₹500")</f>
        <v>&gt;₹500</v>
      </c>
      <c r="T1315" t="s">
        <v>10196</v>
      </c>
      <c r="U1315" t="s">
        <v>10200</v>
      </c>
      <c r="V1315" t="s">
        <v>10201</v>
      </c>
    </row>
    <row r="1316" spans="1:22" x14ac:dyDescent="0.25">
      <c r="A1316" t="s">
        <v>1853</v>
      </c>
      <c r="B1316" t="s">
        <v>1854</v>
      </c>
      <c r="C1316" t="s">
        <v>13075</v>
      </c>
      <c r="D1316" t="s">
        <v>13091</v>
      </c>
      <c r="E1316" t="s">
        <v>13101</v>
      </c>
      <c r="F1316" t="s">
        <v>13101</v>
      </c>
      <c r="G1316" t="str">
        <f t="shared" si="140"/>
        <v>Projectors</v>
      </c>
      <c r="H1316" s="17">
        <v>6490</v>
      </c>
      <c r="I1316" s="17">
        <v>9990</v>
      </c>
      <c r="J1316" s="8">
        <v>0.35</v>
      </c>
      <c r="K1316" s="8" t="str">
        <f t="shared" si="141"/>
        <v>No</v>
      </c>
      <c r="L1316" s="9">
        <v>4</v>
      </c>
      <c r="M1316" s="9">
        <v>4</v>
      </c>
      <c r="N1316" s="9">
        <f t="shared" si="145"/>
        <v>4.25</v>
      </c>
      <c r="O1316" s="4">
        <v>27</v>
      </c>
      <c r="P1316" s="4">
        <f t="shared" si="142"/>
        <v>6.1504216332044317</v>
      </c>
      <c r="Q1316" s="18">
        <f t="shared" si="143"/>
        <v>175230</v>
      </c>
      <c r="R1316" s="18">
        <f>Table2[[#This Row],[actual_price]]-Table2[[#This Row],[discounted_price]]</f>
        <v>3500</v>
      </c>
      <c r="S1316" s="15" t="str" cm="1">
        <f t="array" ref="S1316">_xlfn.IFS(H1316&lt;200,"&lt;₹200",H1316&lt;=500,"₹200-₹500",H1316&gt;500,"&gt;₹500")</f>
        <v>&gt;₹500</v>
      </c>
      <c r="T1316" t="s">
        <v>1855</v>
      </c>
      <c r="U1316" t="s">
        <v>1859</v>
      </c>
      <c r="V1316" t="s">
        <v>1860</v>
      </c>
    </row>
    <row r="1317" spans="1:22" x14ac:dyDescent="0.25">
      <c r="A1317" t="s">
        <v>10295</v>
      </c>
      <c r="B1317" t="s">
        <v>10296</v>
      </c>
      <c r="C1317" t="s">
        <v>13156</v>
      </c>
      <c r="D1317" t="s">
        <v>13247</v>
      </c>
      <c r="E1317" t="s">
        <v>13248</v>
      </c>
      <c r="F1317" t="s">
        <v>13261</v>
      </c>
      <c r="G1317" t="str">
        <f t="shared" si="140"/>
        <v>HandBlenders</v>
      </c>
      <c r="H1317" s="17">
        <v>259</v>
      </c>
      <c r="I1317" s="17">
        <v>999</v>
      </c>
      <c r="J1317" s="8">
        <v>0.74</v>
      </c>
      <c r="K1317" s="8" t="str">
        <f t="shared" si="141"/>
        <v>Yes</v>
      </c>
      <c r="L1317" s="9">
        <v>4</v>
      </c>
      <c r="M1317" s="9">
        <v>4</v>
      </c>
      <c r="N1317" s="9">
        <f t="shared" si="145"/>
        <v>3.7000000000000006</v>
      </c>
      <c r="O1317" s="4">
        <v>43</v>
      </c>
      <c r="P1317" s="4">
        <f t="shared" si="142"/>
        <v>6.0807749029988942</v>
      </c>
      <c r="Q1317" s="18">
        <f t="shared" si="143"/>
        <v>11137</v>
      </c>
      <c r="R1317" s="18">
        <f>Table2[[#This Row],[actual_price]]-Table2[[#This Row],[discounted_price]]</f>
        <v>740</v>
      </c>
      <c r="S1317" s="15" t="str" cm="1">
        <f t="array" ref="S1317">_xlfn.IFS(H1317&lt;200,"&lt;₹200",H1317&lt;=500,"₹200-₹500",H1317&gt;500,"&gt;₹500")</f>
        <v>₹200-₹500</v>
      </c>
      <c r="T1317" t="s">
        <v>10297</v>
      </c>
      <c r="U1317" t="s">
        <v>10301</v>
      </c>
      <c r="V1317" t="s">
        <v>10302</v>
      </c>
    </row>
    <row r="1318" spans="1:22" x14ac:dyDescent="0.25">
      <c r="A1318" t="s">
        <v>1096</v>
      </c>
      <c r="B1318" t="s">
        <v>1097</v>
      </c>
      <c r="C1318" t="s">
        <v>13075</v>
      </c>
      <c r="D1318" t="s">
        <v>13091</v>
      </c>
      <c r="E1318" t="s">
        <v>13092</v>
      </c>
      <c r="F1318" t="s">
        <v>13095</v>
      </c>
      <c r="G1318" t="str">
        <f t="shared" si="140"/>
        <v>RemoteControls</v>
      </c>
      <c r="H1318" s="17">
        <v>1499</v>
      </c>
      <c r="I1318" s="17">
        <v>3999</v>
      </c>
      <c r="J1318" s="8">
        <v>0.63</v>
      </c>
      <c r="K1318" s="8" t="str">
        <f t="shared" si="141"/>
        <v>Yes</v>
      </c>
      <c r="L1318" s="9">
        <v>3.7</v>
      </c>
      <c r="M1318" s="9">
        <v>4</v>
      </c>
      <c r="N1318" s="9">
        <f t="shared" si="145"/>
        <v>3.8250000000000002</v>
      </c>
      <c r="O1318" s="4">
        <v>37</v>
      </c>
      <c r="P1318" s="4">
        <f t="shared" si="142"/>
        <v>6.0426722570592988</v>
      </c>
      <c r="Q1318" s="18">
        <f t="shared" si="143"/>
        <v>55463</v>
      </c>
      <c r="R1318" s="18">
        <f>Table2[[#This Row],[actual_price]]-Table2[[#This Row],[discounted_price]]</f>
        <v>2500</v>
      </c>
      <c r="S1318" s="15" t="str" cm="1">
        <f t="array" ref="S1318">_xlfn.IFS(H1318&lt;200,"&lt;₹200",H1318&lt;=500,"₹200-₹500",H1318&gt;500,"&gt;₹500")</f>
        <v>&gt;₹500</v>
      </c>
      <c r="T1318" t="s">
        <v>1098</v>
      </c>
      <c r="U1318" t="s">
        <v>1102</v>
      </c>
      <c r="V1318" t="s">
        <v>1103</v>
      </c>
    </row>
    <row r="1319" spans="1:22" x14ac:dyDescent="0.25">
      <c r="A1319" t="s">
        <v>2647</v>
      </c>
      <c r="B1319" t="s">
        <v>2648</v>
      </c>
      <c r="C1319" t="s">
        <v>13075</v>
      </c>
      <c r="D1319" t="s">
        <v>13091</v>
      </c>
      <c r="E1319" t="s">
        <v>13092</v>
      </c>
      <c r="F1319" t="s">
        <v>13087</v>
      </c>
      <c r="G1319" t="str">
        <f t="shared" si="140"/>
        <v>Cables</v>
      </c>
      <c r="H1319" s="17">
        <v>185</v>
      </c>
      <c r="I1319" s="17">
        <v>499</v>
      </c>
      <c r="J1319" s="8">
        <v>0.63</v>
      </c>
      <c r="K1319" s="8" t="str">
        <f t="shared" si="141"/>
        <v>Yes</v>
      </c>
      <c r="L1319" s="9">
        <v>4.2</v>
      </c>
      <c r="M1319" s="9">
        <v>4</v>
      </c>
      <c r="N1319" s="9">
        <f t="shared" si="145"/>
        <v>4.26</v>
      </c>
      <c r="O1319" s="4">
        <v>25</v>
      </c>
      <c r="P1319" s="4">
        <f t="shared" si="142"/>
        <v>6.0277864623556843</v>
      </c>
      <c r="Q1319" s="18">
        <f t="shared" si="143"/>
        <v>4625</v>
      </c>
      <c r="R1319" s="18">
        <f>Table2[[#This Row],[actual_price]]-Table2[[#This Row],[discounted_price]]</f>
        <v>314</v>
      </c>
      <c r="S1319" s="15" t="str" cm="1">
        <f t="array" ref="S1319">_xlfn.IFS(H1319&lt;200,"&lt;₹200",H1319&lt;=500,"₹200-₹500",H1319&gt;500,"&gt;₹500")</f>
        <v>&lt;₹200</v>
      </c>
      <c r="T1319" t="s">
        <v>2649</v>
      </c>
      <c r="U1319" t="s">
        <v>2653</v>
      </c>
      <c r="V1319" t="s">
        <v>2654</v>
      </c>
    </row>
    <row r="1320" spans="1:22" x14ac:dyDescent="0.25">
      <c r="A1320" t="s">
        <v>1413</v>
      </c>
      <c r="B1320" t="s">
        <v>1414</v>
      </c>
      <c r="C1320" t="s">
        <v>13075</v>
      </c>
      <c r="D1320" t="s">
        <v>13091</v>
      </c>
      <c r="E1320" t="s">
        <v>13092</v>
      </c>
      <c r="F1320" t="s">
        <v>13087</v>
      </c>
      <c r="G1320" t="str">
        <f t="shared" si="140"/>
        <v>Cables</v>
      </c>
      <c r="H1320" s="17">
        <v>637</v>
      </c>
      <c r="I1320" s="17">
        <v>1499</v>
      </c>
      <c r="J1320" s="8">
        <v>0.57999999999999996</v>
      </c>
      <c r="K1320" s="8" t="str">
        <f t="shared" si="141"/>
        <v>Yes</v>
      </c>
      <c r="L1320" s="9">
        <v>4.0999999999999996</v>
      </c>
      <c r="M1320" s="9">
        <v>4</v>
      </c>
      <c r="N1320" s="9">
        <f t="shared" si="145"/>
        <v>4.2750000000000004</v>
      </c>
      <c r="O1320" s="4">
        <v>24</v>
      </c>
      <c r="P1320" s="4">
        <f t="shared" si="142"/>
        <v>5.9761935370729615</v>
      </c>
      <c r="Q1320" s="18">
        <f t="shared" si="143"/>
        <v>15288</v>
      </c>
      <c r="R1320" s="18">
        <f>Table2[[#This Row],[actual_price]]-Table2[[#This Row],[discounted_price]]</f>
        <v>862</v>
      </c>
      <c r="S1320" s="15" t="str" cm="1">
        <f t="array" ref="S1320">_xlfn.IFS(H1320&lt;200,"&lt;₹200",H1320&lt;=500,"₹200-₹500",H1320&gt;500,"&gt;₹500")</f>
        <v>&gt;₹500</v>
      </c>
      <c r="T1320" t="s">
        <v>1415</v>
      </c>
      <c r="U1320" t="s">
        <v>1419</v>
      </c>
      <c r="V1320" t="s">
        <v>1420</v>
      </c>
    </row>
    <row r="1321" spans="1:22" x14ac:dyDescent="0.25">
      <c r="A1321" t="s">
        <v>746</v>
      </c>
      <c r="B1321" t="s">
        <v>747</v>
      </c>
      <c r="C1321" t="s">
        <v>13075</v>
      </c>
      <c r="D1321" t="s">
        <v>13091</v>
      </c>
      <c r="E1321" t="s">
        <v>13092</v>
      </c>
      <c r="F1321" t="s">
        <v>13095</v>
      </c>
      <c r="G1321" t="str">
        <f t="shared" si="140"/>
        <v>RemoteControls</v>
      </c>
      <c r="H1321" s="17">
        <v>1434</v>
      </c>
      <c r="I1321" s="17">
        <v>3999</v>
      </c>
      <c r="J1321" s="8">
        <v>0.64</v>
      </c>
      <c r="K1321" s="8" t="str">
        <f t="shared" si="141"/>
        <v>Yes</v>
      </c>
      <c r="L1321" s="9">
        <v>4</v>
      </c>
      <c r="M1321" s="9">
        <v>4</v>
      </c>
      <c r="N1321" s="9">
        <f t="shared" si="145"/>
        <v>3.8666666666666667</v>
      </c>
      <c r="O1321" s="4">
        <v>32</v>
      </c>
      <c r="P1321" s="4">
        <f t="shared" si="142"/>
        <v>5.8715872341944984</v>
      </c>
      <c r="Q1321" s="18">
        <f t="shared" si="143"/>
        <v>45888</v>
      </c>
      <c r="R1321" s="18">
        <f>Table2[[#This Row],[actual_price]]-Table2[[#This Row],[discounted_price]]</f>
        <v>2565</v>
      </c>
      <c r="S1321" s="15" t="str" cm="1">
        <f t="array" ref="S1321">_xlfn.IFS(H1321&lt;200,"&lt;₹200",H1321&lt;=500,"₹200-₹500",H1321&gt;500,"&gt;₹500")</f>
        <v>&gt;₹500</v>
      </c>
      <c r="T1321" t="s">
        <v>748</v>
      </c>
      <c r="U1321" t="s">
        <v>752</v>
      </c>
      <c r="V1321" t="s">
        <v>753</v>
      </c>
    </row>
    <row r="1322" spans="1:22" x14ac:dyDescent="0.25">
      <c r="A1322" t="s">
        <v>9992</v>
      </c>
      <c r="B1322" t="s">
        <v>9993</v>
      </c>
      <c r="C1322" t="s">
        <v>13156</v>
      </c>
      <c r="D1322" t="s">
        <v>13250</v>
      </c>
      <c r="E1322" t="s">
        <v>13263</v>
      </c>
      <c r="F1322" t="s">
        <v>13264</v>
      </c>
      <c r="G1322" t="str">
        <f t="shared" si="140"/>
        <v>InstantWaterHeaters</v>
      </c>
      <c r="H1322" s="17">
        <v>1448</v>
      </c>
      <c r="I1322" s="17">
        <v>2999</v>
      </c>
      <c r="J1322" s="8">
        <v>0.52</v>
      </c>
      <c r="K1322" s="8" t="str">
        <f t="shared" si="141"/>
        <v>Yes</v>
      </c>
      <c r="L1322" s="9">
        <v>4.5</v>
      </c>
      <c r="M1322" s="9">
        <v>5</v>
      </c>
      <c r="N1322" s="9">
        <f t="shared" si="145"/>
        <v>4.5</v>
      </c>
      <c r="O1322" s="4">
        <v>19</v>
      </c>
      <c r="P1322" s="4">
        <f t="shared" si="142"/>
        <v>5.8546349804879156</v>
      </c>
      <c r="Q1322" s="18">
        <f t="shared" si="143"/>
        <v>27512</v>
      </c>
      <c r="R1322" s="18">
        <f>Table2[[#This Row],[actual_price]]-Table2[[#This Row],[discounted_price]]</f>
        <v>1551</v>
      </c>
      <c r="S1322" s="15" t="str" cm="1">
        <f t="array" ref="S1322">_xlfn.IFS(H1322&lt;200,"&lt;₹200",H1322&lt;=500,"₹200-₹500",H1322&gt;500,"&gt;₹500")</f>
        <v>&gt;₹500</v>
      </c>
      <c r="T1322" t="s">
        <v>9994</v>
      </c>
      <c r="U1322" t="s">
        <v>9998</v>
      </c>
      <c r="V1322" t="s">
        <v>9999</v>
      </c>
    </row>
    <row r="1323" spans="1:22" x14ac:dyDescent="0.25">
      <c r="A1323" t="s">
        <v>11447</v>
      </c>
      <c r="B1323" t="s">
        <v>11448</v>
      </c>
      <c r="C1323" t="s">
        <v>13156</v>
      </c>
      <c r="D1323" t="s">
        <v>13247</v>
      </c>
      <c r="E1323" t="s">
        <v>13287</v>
      </c>
      <c r="F1323" t="s">
        <v>13288</v>
      </c>
      <c r="G1323" t="str">
        <f t="shared" si="140"/>
        <v>WaterPurifierAccessories</v>
      </c>
      <c r="H1323" s="17">
        <v>193</v>
      </c>
      <c r="I1323" s="17">
        <v>399</v>
      </c>
      <c r="J1323" s="8">
        <v>0.52</v>
      </c>
      <c r="K1323" s="8" t="str">
        <f t="shared" si="141"/>
        <v>Yes</v>
      </c>
      <c r="L1323" s="9">
        <v>3.6</v>
      </c>
      <c r="M1323" s="9">
        <v>4</v>
      </c>
      <c r="N1323" s="9">
        <f>AVERAGEIF(F1323:F2673,F1323,L1323:L2673)</f>
        <v>3.6</v>
      </c>
      <c r="O1323" s="4">
        <v>37</v>
      </c>
      <c r="P1323" s="4">
        <f t="shared" si="142"/>
        <v>5.6872209478205162</v>
      </c>
      <c r="Q1323" s="18">
        <f t="shared" si="143"/>
        <v>7141</v>
      </c>
      <c r="R1323" s="18">
        <f>Table2[[#This Row],[actual_price]]-Table2[[#This Row],[discounted_price]]</f>
        <v>206</v>
      </c>
      <c r="S1323" s="15" t="str" cm="1">
        <f t="array" ref="S1323">_xlfn.IFS(H1323&lt;200,"&lt;₹200",H1323&lt;=500,"₹200-₹500",H1323&gt;500,"&gt;₹500")</f>
        <v>&lt;₹200</v>
      </c>
      <c r="T1323" t="s">
        <v>11449</v>
      </c>
      <c r="U1323" t="s">
        <v>11453</v>
      </c>
      <c r="V1323" t="s">
        <v>11454</v>
      </c>
    </row>
    <row r="1324" spans="1:22" x14ac:dyDescent="0.25">
      <c r="A1324" t="s">
        <v>4054</v>
      </c>
      <c r="B1324" t="s">
        <v>4055</v>
      </c>
      <c r="C1324" t="s">
        <v>13075</v>
      </c>
      <c r="D1324" t="s">
        <v>13111</v>
      </c>
      <c r="E1324" t="s">
        <v>13112</v>
      </c>
      <c r="F1324" t="s">
        <v>13112</v>
      </c>
      <c r="G1324" t="str">
        <f t="shared" si="140"/>
        <v>SmartWatches</v>
      </c>
      <c r="H1324" s="17">
        <v>4499</v>
      </c>
      <c r="I1324" s="17">
        <v>7999</v>
      </c>
      <c r="J1324" s="8">
        <v>0.44</v>
      </c>
      <c r="K1324" s="8" t="str">
        <f t="shared" si="141"/>
        <v>No</v>
      </c>
      <c r="L1324" s="9">
        <v>3.5</v>
      </c>
      <c r="M1324" s="9">
        <v>4</v>
      </c>
      <c r="N1324" s="9">
        <f t="shared" ref="N1324:N1330" si="146">AVERAGEIF(F1324:F2673,F1324,L1324:L2673)</f>
        <v>3.5</v>
      </c>
      <c r="O1324" s="4">
        <v>37</v>
      </c>
      <c r="P1324" s="4">
        <f t="shared" si="142"/>
        <v>5.5292425881588354</v>
      </c>
      <c r="Q1324" s="18">
        <f t="shared" si="143"/>
        <v>166463</v>
      </c>
      <c r="R1324" s="18">
        <f>Table2[[#This Row],[actual_price]]-Table2[[#This Row],[discounted_price]]</f>
        <v>3500</v>
      </c>
      <c r="S1324" s="15" t="str" cm="1">
        <f t="array" ref="S1324">_xlfn.IFS(H1324&lt;200,"&lt;₹200",H1324&lt;=500,"₹200-₹500",H1324&gt;500,"&gt;₹500")</f>
        <v>&gt;₹500</v>
      </c>
      <c r="T1324" t="s">
        <v>4056</v>
      </c>
      <c r="U1324" t="s">
        <v>4060</v>
      </c>
      <c r="V1324" t="s">
        <v>4061</v>
      </c>
    </row>
    <row r="1325" spans="1:22" x14ac:dyDescent="0.25">
      <c r="A1325" t="s">
        <v>7264</v>
      </c>
      <c r="B1325" t="s">
        <v>7265</v>
      </c>
      <c r="C1325" t="s">
        <v>13084</v>
      </c>
      <c r="D1325" t="s">
        <v>13085</v>
      </c>
      <c r="E1325" t="s">
        <v>13141</v>
      </c>
      <c r="F1325" t="s">
        <v>13143</v>
      </c>
      <c r="G1325" t="str">
        <f t="shared" si="140"/>
        <v>GraphicTablets</v>
      </c>
      <c r="H1325" s="17">
        <v>175</v>
      </c>
      <c r="I1325" s="17">
        <v>499</v>
      </c>
      <c r="J1325" s="8">
        <v>0.65</v>
      </c>
      <c r="K1325" s="8" t="str">
        <f t="shared" si="141"/>
        <v>Yes</v>
      </c>
      <c r="L1325" s="9">
        <v>4.0999999999999996</v>
      </c>
      <c r="M1325" s="9">
        <v>4</v>
      </c>
      <c r="N1325" s="9">
        <f t="shared" si="146"/>
        <v>4.0999999999999996</v>
      </c>
      <c r="O1325" s="4">
        <v>21</v>
      </c>
      <c r="P1325" s="4">
        <f t="shared" si="142"/>
        <v>5.5039329913710446</v>
      </c>
      <c r="Q1325" s="18">
        <f t="shared" si="143"/>
        <v>3675</v>
      </c>
      <c r="R1325" s="18">
        <f>Table2[[#This Row],[actual_price]]-Table2[[#This Row],[discounted_price]]</f>
        <v>324</v>
      </c>
      <c r="S1325" s="15" t="str" cm="1">
        <f t="array" ref="S1325">_xlfn.IFS(H1325&lt;200,"&lt;₹200",H1325&lt;=500,"₹200-₹500",H1325&gt;500,"&gt;₹500")</f>
        <v>&lt;₹200</v>
      </c>
      <c r="T1325" t="s">
        <v>7266</v>
      </c>
      <c r="U1325" t="s">
        <v>7270</v>
      </c>
      <c r="V1325" t="s">
        <v>7271</v>
      </c>
    </row>
    <row r="1326" spans="1:22" x14ac:dyDescent="0.25">
      <c r="A1326" t="s">
        <v>10539</v>
      </c>
      <c r="B1326" t="s">
        <v>10540</v>
      </c>
      <c r="C1326" t="s">
        <v>13156</v>
      </c>
      <c r="D1326" t="s">
        <v>13250</v>
      </c>
      <c r="E1326" t="s">
        <v>13251</v>
      </c>
      <c r="F1326" t="s">
        <v>13252</v>
      </c>
      <c r="G1326" t="str">
        <f t="shared" si="140"/>
        <v>ElectricHeaters</v>
      </c>
      <c r="H1326" s="17">
        <v>1529</v>
      </c>
      <c r="I1326" s="17">
        <v>2999</v>
      </c>
      <c r="J1326" s="8">
        <v>0.49</v>
      </c>
      <c r="K1326" s="8" t="str">
        <f t="shared" si="141"/>
        <v>No</v>
      </c>
      <c r="L1326" s="9">
        <v>3.3</v>
      </c>
      <c r="M1326" s="9">
        <v>3</v>
      </c>
      <c r="N1326" s="9">
        <f t="shared" si="146"/>
        <v>3.6799999999999997</v>
      </c>
      <c r="O1326" s="4">
        <v>29</v>
      </c>
      <c r="P1326" s="4">
        <f t="shared" si="142"/>
        <v>5.4358062173683575</v>
      </c>
      <c r="Q1326" s="18">
        <f t="shared" si="143"/>
        <v>44341</v>
      </c>
      <c r="R1326" s="18">
        <f>Table2[[#This Row],[actual_price]]-Table2[[#This Row],[discounted_price]]</f>
        <v>1470</v>
      </c>
      <c r="S1326" s="15" t="str" cm="1">
        <f t="array" ref="S1326">_xlfn.IFS(H1326&lt;200,"&lt;₹200",H1326&lt;=500,"₹200-₹500",H1326&gt;500,"&gt;₹500")</f>
        <v>&gt;₹500</v>
      </c>
      <c r="T1326" t="s">
        <v>10541</v>
      </c>
      <c r="U1326" t="s">
        <v>10545</v>
      </c>
      <c r="V1326" t="s">
        <v>10546</v>
      </c>
    </row>
    <row r="1327" spans="1:22" x14ac:dyDescent="0.25">
      <c r="A1327" t="s">
        <v>10730</v>
      </c>
      <c r="B1327" t="s">
        <v>10731</v>
      </c>
      <c r="C1327" t="s">
        <v>13156</v>
      </c>
      <c r="D1327" t="s">
        <v>13250</v>
      </c>
      <c r="E1327" t="s">
        <v>13251</v>
      </c>
      <c r="F1327" t="s">
        <v>13252</v>
      </c>
      <c r="G1327" t="str">
        <f t="shared" si="140"/>
        <v>ElectricHeaters</v>
      </c>
      <c r="H1327" s="17">
        <v>2439</v>
      </c>
      <c r="I1327" s="17">
        <v>2545</v>
      </c>
      <c r="J1327" s="8">
        <v>0.04</v>
      </c>
      <c r="K1327" s="8" t="str">
        <f t="shared" si="141"/>
        <v>No</v>
      </c>
      <c r="L1327" s="9">
        <v>4.0999999999999996</v>
      </c>
      <c r="M1327" s="9">
        <v>4</v>
      </c>
      <c r="N1327" s="9">
        <f t="shared" si="146"/>
        <v>3.7749999999999995</v>
      </c>
      <c r="O1327" s="4">
        <v>25</v>
      </c>
      <c r="P1327" s="4">
        <f t="shared" si="142"/>
        <v>5.3415243885898374</v>
      </c>
      <c r="Q1327" s="18">
        <f t="shared" si="143"/>
        <v>60975</v>
      </c>
      <c r="R1327" s="18">
        <f>Table2[[#This Row],[actual_price]]-Table2[[#This Row],[discounted_price]]</f>
        <v>106</v>
      </c>
      <c r="S1327" s="15" t="str" cm="1">
        <f t="array" ref="S1327">_xlfn.IFS(H1327&lt;200,"&lt;₹200",H1327&lt;=500,"₹200-₹500",H1327&gt;500,"&gt;₹500")</f>
        <v>&gt;₹500</v>
      </c>
      <c r="T1327" t="s">
        <v>10732</v>
      </c>
      <c r="U1327" t="s">
        <v>10736</v>
      </c>
      <c r="V1327" t="s">
        <v>10737</v>
      </c>
    </row>
    <row r="1328" spans="1:22" x14ac:dyDescent="0.25">
      <c r="A1328" t="s">
        <v>2417</v>
      </c>
      <c r="B1328" t="s">
        <v>2418</v>
      </c>
      <c r="C1328" t="s">
        <v>13075</v>
      </c>
      <c r="D1328" t="s">
        <v>13091</v>
      </c>
      <c r="E1328" t="s">
        <v>13092</v>
      </c>
      <c r="F1328" t="s">
        <v>13095</v>
      </c>
      <c r="G1328" t="str">
        <f t="shared" si="140"/>
        <v>RemoteControls</v>
      </c>
      <c r="H1328" s="17">
        <v>399</v>
      </c>
      <c r="I1328" s="17">
        <v>999</v>
      </c>
      <c r="J1328" s="8">
        <v>0.6</v>
      </c>
      <c r="K1328" s="8" t="str">
        <f t="shared" si="141"/>
        <v>Yes</v>
      </c>
      <c r="L1328" s="9">
        <v>3.3</v>
      </c>
      <c r="M1328" s="9">
        <v>3</v>
      </c>
      <c r="N1328" s="9">
        <f t="shared" si="146"/>
        <v>3.8</v>
      </c>
      <c r="O1328" s="4">
        <v>23</v>
      </c>
      <c r="P1328" s="4">
        <f t="shared" si="142"/>
        <v>5.2448027185041024</v>
      </c>
      <c r="Q1328" s="18">
        <f t="shared" si="143"/>
        <v>9177</v>
      </c>
      <c r="R1328" s="18">
        <f>Table2[[#This Row],[actual_price]]-Table2[[#This Row],[discounted_price]]</f>
        <v>600</v>
      </c>
      <c r="S1328" s="15" t="str" cm="1">
        <f t="array" ref="S1328">_xlfn.IFS(H1328&lt;200,"&lt;₹200",H1328&lt;=500,"₹200-₹500",H1328&gt;500,"&gt;₹500")</f>
        <v>₹200-₹500</v>
      </c>
      <c r="T1328" t="s">
        <v>2419</v>
      </c>
      <c r="U1328" t="s">
        <v>2423</v>
      </c>
      <c r="V1328" t="s">
        <v>2424</v>
      </c>
    </row>
    <row r="1329" spans="1:22" x14ac:dyDescent="0.25">
      <c r="A1329" t="s">
        <v>10367</v>
      </c>
      <c r="B1329" t="s">
        <v>10368</v>
      </c>
      <c r="C1329" t="s">
        <v>13156</v>
      </c>
      <c r="D1329" t="s">
        <v>13247</v>
      </c>
      <c r="E1329" t="s">
        <v>13248</v>
      </c>
      <c r="F1329" t="s">
        <v>13261</v>
      </c>
      <c r="G1329" t="str">
        <f t="shared" si="140"/>
        <v>HandBlenders</v>
      </c>
      <c r="H1329" s="17">
        <v>279</v>
      </c>
      <c r="I1329" s="17">
        <v>499</v>
      </c>
      <c r="J1329" s="8">
        <v>0.44</v>
      </c>
      <c r="K1329" s="8" t="str">
        <f t="shared" si="141"/>
        <v>No</v>
      </c>
      <c r="L1329" s="9">
        <v>4.8</v>
      </c>
      <c r="M1329" s="9">
        <v>5</v>
      </c>
      <c r="N1329" s="9">
        <f t="shared" si="146"/>
        <v>3.55</v>
      </c>
      <c r="O1329" s="4">
        <v>28</v>
      </c>
      <c r="P1329" s="4">
        <f t="shared" si="142"/>
        <v>5.1915128925412937</v>
      </c>
      <c r="Q1329" s="18">
        <f t="shared" si="143"/>
        <v>7812</v>
      </c>
      <c r="R1329" s="18">
        <f>Table2[[#This Row],[actual_price]]-Table2[[#This Row],[discounted_price]]</f>
        <v>220</v>
      </c>
      <c r="S1329" s="15" t="str" cm="1">
        <f t="array" ref="S1329">_xlfn.IFS(H1329&lt;200,"&lt;₹200",H1329&lt;=500,"₹200-₹500",H1329&gt;500,"&gt;₹500")</f>
        <v>₹200-₹500</v>
      </c>
      <c r="T1329" t="s">
        <v>10369</v>
      </c>
      <c r="U1329" t="s">
        <v>10373</v>
      </c>
      <c r="V1329" t="s">
        <v>10374</v>
      </c>
    </row>
    <row r="1330" spans="1:22" x14ac:dyDescent="0.25">
      <c r="A1330" t="s">
        <v>4735</v>
      </c>
      <c r="B1330" t="s">
        <v>4736</v>
      </c>
      <c r="C1330" t="s">
        <v>13075</v>
      </c>
      <c r="D1330" t="s">
        <v>13113</v>
      </c>
      <c r="E1330" t="s">
        <v>13114</v>
      </c>
      <c r="F1330" t="s">
        <v>13115</v>
      </c>
      <c r="G1330" t="str">
        <f t="shared" si="140"/>
        <v>Chargers</v>
      </c>
      <c r="H1330" s="17">
        <v>219</v>
      </c>
      <c r="I1330" s="17">
        <v>499</v>
      </c>
      <c r="J1330" s="8">
        <v>0.56000000000000005</v>
      </c>
      <c r="K1330" s="8" t="str">
        <f t="shared" si="141"/>
        <v>Yes</v>
      </c>
      <c r="L1330" s="9">
        <v>4.4000000000000004</v>
      </c>
      <c r="M1330" s="9">
        <v>4</v>
      </c>
      <c r="N1330" s="9">
        <f t="shared" si="146"/>
        <v>4.4000000000000004</v>
      </c>
      <c r="O1330" s="4">
        <v>14</v>
      </c>
      <c r="P1330" s="4">
        <f t="shared" si="142"/>
        <v>5.1748015398449985</v>
      </c>
      <c r="Q1330" s="18">
        <f t="shared" si="143"/>
        <v>3066</v>
      </c>
      <c r="R1330" s="18">
        <f>Table2[[#This Row],[actual_price]]-Table2[[#This Row],[discounted_price]]</f>
        <v>280</v>
      </c>
      <c r="S1330" s="15" t="str" cm="1">
        <f t="array" ref="S1330">_xlfn.IFS(H1330&lt;200,"&lt;₹200",H1330&lt;=500,"₹200-₹500",H1330&gt;500,"&gt;₹500")</f>
        <v>₹200-₹500</v>
      </c>
      <c r="T1330" t="s">
        <v>4737</v>
      </c>
      <c r="U1330" t="s">
        <v>4741</v>
      </c>
      <c r="V1330" t="s">
        <v>4742</v>
      </c>
    </row>
    <row r="1331" spans="1:22" x14ac:dyDescent="0.25">
      <c r="A1331" t="s">
        <v>12834</v>
      </c>
      <c r="B1331" t="s">
        <v>12835</v>
      </c>
      <c r="C1331" t="s">
        <v>13156</v>
      </c>
      <c r="D1331" t="s">
        <v>13250</v>
      </c>
      <c r="E1331" t="s">
        <v>13251</v>
      </c>
      <c r="F1331" t="s">
        <v>13252</v>
      </c>
      <c r="G1331" t="str">
        <f t="shared" si="140"/>
        <v>ElectricHeaters</v>
      </c>
      <c r="H1331" s="17">
        <v>1149</v>
      </c>
      <c r="I1331" s="17">
        <v>1899</v>
      </c>
      <c r="J1331" s="8">
        <v>0.39</v>
      </c>
      <c r="K1331" s="8" t="str">
        <f t="shared" si="141"/>
        <v>No</v>
      </c>
      <c r="L1331" s="9">
        <v>3.5</v>
      </c>
      <c r="M1331" s="9">
        <v>4</v>
      </c>
      <c r="N1331" s="9">
        <f>AVERAGEIF(F1331:F2681,F1331,L1331:L2681)</f>
        <v>3.6666666666666665</v>
      </c>
      <c r="O1331" s="4">
        <v>24</v>
      </c>
      <c r="P1331" s="4">
        <f t="shared" si="142"/>
        <v>5.1257800317974711</v>
      </c>
      <c r="Q1331" s="18">
        <f t="shared" si="143"/>
        <v>27576</v>
      </c>
      <c r="R1331" s="18">
        <f>Table2[[#This Row],[actual_price]]-Table2[[#This Row],[discounted_price]]</f>
        <v>750</v>
      </c>
      <c r="S1331" s="15" t="str" cm="1">
        <f t="array" ref="S1331">_xlfn.IFS(H1331&lt;200,"&lt;₹200",H1331&lt;=500,"₹200-₹500",H1331&gt;500,"&gt;₹500")</f>
        <v>&gt;₹500</v>
      </c>
      <c r="T1331" t="s">
        <v>12836</v>
      </c>
      <c r="U1331" t="s">
        <v>12840</v>
      </c>
      <c r="V1331" t="s">
        <v>12841</v>
      </c>
    </row>
    <row r="1332" spans="1:22" x14ac:dyDescent="0.25">
      <c r="A1332" t="s">
        <v>1387</v>
      </c>
      <c r="B1332" t="s">
        <v>1388</v>
      </c>
      <c r="C1332" t="s">
        <v>13075</v>
      </c>
      <c r="D1332" t="s">
        <v>13091</v>
      </c>
      <c r="E1332" t="s">
        <v>13092</v>
      </c>
      <c r="F1332" t="s">
        <v>13095</v>
      </c>
      <c r="G1332" t="str">
        <f t="shared" si="140"/>
        <v>RemoteControls</v>
      </c>
      <c r="H1332" s="17">
        <v>399</v>
      </c>
      <c r="I1332" s="17">
        <v>799</v>
      </c>
      <c r="J1332" s="8">
        <v>0.5</v>
      </c>
      <c r="K1332" s="8" t="str">
        <f t="shared" si="141"/>
        <v>Yes</v>
      </c>
      <c r="L1332" s="9">
        <v>4.3</v>
      </c>
      <c r="M1332" s="9">
        <v>4</v>
      </c>
      <c r="N1332" s="9">
        <f>AVERAGEIF(F1332:F2681,F1332,L1332:L2681)</f>
        <v>4.3</v>
      </c>
      <c r="O1332" s="4">
        <v>12</v>
      </c>
      <c r="P1332" s="4">
        <f t="shared" si="142"/>
        <v>4.7899564149193976</v>
      </c>
      <c r="Q1332" s="18">
        <f t="shared" si="143"/>
        <v>4788</v>
      </c>
      <c r="R1332" s="18">
        <f>Table2[[#This Row],[actual_price]]-Table2[[#This Row],[discounted_price]]</f>
        <v>400</v>
      </c>
      <c r="S1332" s="15" t="str" cm="1">
        <f t="array" ref="S1332">_xlfn.IFS(H1332&lt;200,"&lt;₹200",H1332&lt;=500,"₹200-₹500",H1332&gt;500,"&gt;₹500")</f>
        <v>₹200-₹500</v>
      </c>
      <c r="T1332" t="s">
        <v>1389</v>
      </c>
      <c r="U1332" t="s">
        <v>1393</v>
      </c>
      <c r="V1332" t="s">
        <v>1394</v>
      </c>
    </row>
    <row r="1333" spans="1:22" x14ac:dyDescent="0.25">
      <c r="A1333" t="s">
        <v>12734</v>
      </c>
      <c r="B1333" t="s">
        <v>12735</v>
      </c>
      <c r="C1333" t="s">
        <v>13156</v>
      </c>
      <c r="D1333" t="s">
        <v>13250</v>
      </c>
      <c r="E1333" t="s">
        <v>13251</v>
      </c>
      <c r="F1333" t="s">
        <v>13253</v>
      </c>
      <c r="G1333" t="str">
        <f t="shared" si="140"/>
        <v>FanHeaters</v>
      </c>
      <c r="H1333" s="17">
        <v>799</v>
      </c>
      <c r="I1333" s="17">
        <v>1199</v>
      </c>
      <c r="J1333" s="8">
        <v>0.33</v>
      </c>
      <c r="K1333" s="8" t="str">
        <f t="shared" si="141"/>
        <v>No</v>
      </c>
      <c r="L1333" s="9">
        <v>4.4000000000000004</v>
      </c>
      <c r="M1333" s="9">
        <v>4</v>
      </c>
      <c r="N1333" s="9">
        <f>AVERAGEIF(F1333:F2683,F1333,L1333:L2683)</f>
        <v>3.6999999999999997</v>
      </c>
      <c r="O1333" s="4">
        <v>17</v>
      </c>
      <c r="P1333" s="4">
        <f t="shared" si="142"/>
        <v>4.6445082688822321</v>
      </c>
      <c r="Q1333" s="18">
        <f t="shared" si="143"/>
        <v>13583</v>
      </c>
      <c r="R1333" s="18">
        <f>Table2[[#This Row],[actual_price]]-Table2[[#This Row],[discounted_price]]</f>
        <v>400</v>
      </c>
      <c r="S1333" s="15" t="str" cm="1">
        <f t="array" ref="S1333">_xlfn.IFS(H1333&lt;200,"&lt;₹200",H1333&lt;=500,"₹200-₹500",H1333&gt;500,"&gt;₹500")</f>
        <v>&gt;₹500</v>
      </c>
      <c r="T1333" t="s">
        <v>9142</v>
      </c>
      <c r="U1333" t="s">
        <v>12739</v>
      </c>
      <c r="V1333" t="s">
        <v>12740</v>
      </c>
    </row>
    <row r="1334" spans="1:22" x14ac:dyDescent="0.25">
      <c r="A1334" t="s">
        <v>11285</v>
      </c>
      <c r="B1334" t="s">
        <v>11286</v>
      </c>
      <c r="C1334" t="s">
        <v>13156</v>
      </c>
      <c r="D1334" t="s">
        <v>13250</v>
      </c>
      <c r="E1334" t="s">
        <v>13251</v>
      </c>
      <c r="F1334" t="s">
        <v>13253</v>
      </c>
      <c r="G1334" t="str">
        <f t="shared" si="140"/>
        <v>FanHeaters</v>
      </c>
      <c r="H1334" s="17">
        <v>899</v>
      </c>
      <c r="I1334" s="17">
        <v>1599</v>
      </c>
      <c r="J1334" s="8">
        <v>0.44</v>
      </c>
      <c r="K1334" s="8" t="str">
        <f t="shared" si="141"/>
        <v>No</v>
      </c>
      <c r="L1334" s="9">
        <v>3.4</v>
      </c>
      <c r="M1334" s="9">
        <v>3</v>
      </c>
      <c r="N1334" s="9">
        <f>AVERAGEIF(F1334:F2684,F1334,L1334:L2684)</f>
        <v>3.56</v>
      </c>
      <c r="O1334" s="4">
        <v>15</v>
      </c>
      <c r="P1334" s="4">
        <f t="shared" si="142"/>
        <v>4.2866671382550923</v>
      </c>
      <c r="Q1334" s="18">
        <f t="shared" si="143"/>
        <v>13485</v>
      </c>
      <c r="R1334" s="18">
        <f>Table2[[#This Row],[actual_price]]-Table2[[#This Row],[discounted_price]]</f>
        <v>700</v>
      </c>
      <c r="S1334" s="15" t="str" cm="1">
        <f t="array" ref="S1334">_xlfn.IFS(H1334&lt;200,"&lt;₹200",H1334&lt;=500,"₹200-₹500",H1334&gt;500,"&gt;₹500")</f>
        <v>&gt;₹500</v>
      </c>
      <c r="T1334" t="s">
        <v>11287</v>
      </c>
      <c r="U1334" t="s">
        <v>11291</v>
      </c>
      <c r="V1334" t="s">
        <v>11292</v>
      </c>
    </row>
    <row r="1335" spans="1:22" x14ac:dyDescent="0.25">
      <c r="A1335" t="s">
        <v>11927</v>
      </c>
      <c r="B1335" t="s">
        <v>11928</v>
      </c>
      <c r="C1335" t="s">
        <v>13156</v>
      </c>
      <c r="D1335" t="s">
        <v>13247</v>
      </c>
      <c r="E1335" t="s">
        <v>13248</v>
      </c>
      <c r="F1335" t="s">
        <v>13276</v>
      </c>
      <c r="G1335" t="str">
        <f t="shared" si="140"/>
        <v>VacuumSealers</v>
      </c>
      <c r="H1335" s="17">
        <v>161</v>
      </c>
      <c r="I1335" s="17">
        <v>300</v>
      </c>
      <c r="J1335" s="8">
        <v>0.46</v>
      </c>
      <c r="K1335" s="8" t="str">
        <f t="shared" si="141"/>
        <v>No</v>
      </c>
      <c r="L1335" s="9">
        <v>2.6</v>
      </c>
      <c r="M1335" s="9">
        <v>3</v>
      </c>
      <c r="N1335" s="9">
        <f>AVERAGEIF(F1335:F2685,F1335,L1335:L2685)</f>
        <v>2.95</v>
      </c>
      <c r="O1335" s="4">
        <v>24</v>
      </c>
      <c r="P1335" s="4">
        <f t="shared" si="142"/>
        <v>4.1239230255825117</v>
      </c>
      <c r="Q1335" s="18">
        <f t="shared" si="143"/>
        <v>3864</v>
      </c>
      <c r="R1335" s="18">
        <f>Table2[[#This Row],[actual_price]]-Table2[[#This Row],[discounted_price]]</f>
        <v>139</v>
      </c>
      <c r="S1335" s="15" t="str" cm="1">
        <f t="array" ref="S1335">_xlfn.IFS(H1335&lt;200,"&lt;₹200",H1335&lt;=500,"₹200-₹500",H1335&gt;500,"&gt;₹500")</f>
        <v>&lt;₹200</v>
      </c>
      <c r="T1335" t="s">
        <v>11929</v>
      </c>
      <c r="U1335" t="s">
        <v>11933</v>
      </c>
      <c r="V1335" t="s">
        <v>11934</v>
      </c>
    </row>
    <row r="1336" spans="1:22" x14ac:dyDescent="0.25">
      <c r="A1336" t="s">
        <v>2622</v>
      </c>
      <c r="B1336" t="s">
        <v>2623</v>
      </c>
      <c r="C1336" t="s">
        <v>13075</v>
      </c>
      <c r="D1336" t="s">
        <v>13091</v>
      </c>
      <c r="E1336" t="s">
        <v>13101</v>
      </c>
      <c r="F1336" t="s">
        <v>13101</v>
      </c>
      <c r="G1336" t="str">
        <f t="shared" si="140"/>
        <v>Projectors</v>
      </c>
      <c r="H1336" s="17">
        <v>13990</v>
      </c>
      <c r="I1336" s="17">
        <v>28900</v>
      </c>
      <c r="J1336" s="8">
        <v>0.52</v>
      </c>
      <c r="K1336" s="8" t="str">
        <f t="shared" si="141"/>
        <v>Yes</v>
      </c>
      <c r="L1336" s="9">
        <v>4.5</v>
      </c>
      <c r="M1336" s="9">
        <v>5</v>
      </c>
      <c r="N1336" s="9">
        <f>AVERAGEIF(F1336:F2685,F1336,L1336:L2685)</f>
        <v>4.5</v>
      </c>
      <c r="O1336" s="4">
        <v>7</v>
      </c>
      <c r="P1336" s="4">
        <f t="shared" si="142"/>
        <v>4.063904941463746</v>
      </c>
      <c r="Q1336" s="18">
        <f t="shared" si="143"/>
        <v>97930</v>
      </c>
      <c r="R1336" s="18">
        <f>Table2[[#This Row],[actual_price]]-Table2[[#This Row],[discounted_price]]</f>
        <v>14910</v>
      </c>
      <c r="S1336" s="15" t="str" cm="1">
        <f t="array" ref="S1336">_xlfn.IFS(H1336&lt;200,"&lt;₹200",H1336&lt;=500,"₹200-₹500",H1336&gt;500,"&gt;₹500")</f>
        <v>&gt;₹500</v>
      </c>
      <c r="T1336" t="s">
        <v>2624</v>
      </c>
      <c r="U1336" t="s">
        <v>2628</v>
      </c>
      <c r="V1336" t="s">
        <v>2629</v>
      </c>
    </row>
    <row r="1337" spans="1:22" x14ac:dyDescent="0.25">
      <c r="A1337" t="s">
        <v>9932</v>
      </c>
      <c r="B1337" t="s">
        <v>9933</v>
      </c>
      <c r="C1337" t="s">
        <v>13156</v>
      </c>
      <c r="D1337" t="s">
        <v>13250</v>
      </c>
      <c r="E1337" t="s">
        <v>13251</v>
      </c>
      <c r="F1337" t="s">
        <v>13253</v>
      </c>
      <c r="G1337" t="str">
        <f t="shared" si="140"/>
        <v>FanHeaters</v>
      </c>
      <c r="H1337" s="17">
        <v>784</v>
      </c>
      <c r="I1337" s="17">
        <v>1599</v>
      </c>
      <c r="J1337" s="8">
        <v>0.51</v>
      </c>
      <c r="K1337" s="8" t="str">
        <f t="shared" si="141"/>
        <v>Yes</v>
      </c>
      <c r="L1337" s="9">
        <v>4.5</v>
      </c>
      <c r="M1337" s="9">
        <v>5</v>
      </c>
      <c r="N1337" s="9">
        <f>AVERAGEIF(F1337:F2686,F1337,L1337:L2686)</f>
        <v>3.5999999999999996</v>
      </c>
      <c r="O1337" s="4">
        <v>11</v>
      </c>
      <c r="P1337" s="4">
        <f t="shared" si="142"/>
        <v>3.8850524857714492</v>
      </c>
      <c r="Q1337" s="18">
        <f t="shared" si="143"/>
        <v>8624</v>
      </c>
      <c r="R1337" s="18">
        <f>Table2[[#This Row],[actual_price]]-Table2[[#This Row],[discounted_price]]</f>
        <v>815</v>
      </c>
      <c r="S1337" s="15" t="str" cm="1">
        <f t="array" ref="S1337">_xlfn.IFS(H1337&lt;200,"&lt;₹200",H1337&lt;=500,"₹200-₹500",H1337&gt;500,"&gt;₹500")</f>
        <v>&gt;₹500</v>
      </c>
      <c r="T1337" t="s">
        <v>9934</v>
      </c>
      <c r="U1337" t="s">
        <v>9938</v>
      </c>
      <c r="V1337" t="s">
        <v>9939</v>
      </c>
    </row>
    <row r="1338" spans="1:22" x14ac:dyDescent="0.25">
      <c r="A1338" t="s">
        <v>10580</v>
      </c>
      <c r="B1338" t="s">
        <v>10581</v>
      </c>
      <c r="C1338" t="s">
        <v>13156</v>
      </c>
      <c r="D1338" t="s">
        <v>13247</v>
      </c>
      <c r="E1338" t="s">
        <v>13248</v>
      </c>
      <c r="F1338" t="s">
        <v>13256</v>
      </c>
      <c r="G1338" t="str">
        <f t="shared" si="140"/>
        <v>DigitalKitchenScales</v>
      </c>
      <c r="H1338" s="17">
        <v>239</v>
      </c>
      <c r="I1338" s="17">
        <v>239</v>
      </c>
      <c r="J1338" s="8">
        <v>0</v>
      </c>
      <c r="K1338" s="8" t="str">
        <f t="shared" si="141"/>
        <v>No</v>
      </c>
      <c r="L1338" s="9">
        <v>4.3</v>
      </c>
      <c r="M1338" s="9">
        <v>4</v>
      </c>
      <c r="N1338" s="9">
        <f>AVERAGEIF(F1338:F2687,F1338,L1338:L2687)</f>
        <v>4.3</v>
      </c>
      <c r="O1338" s="4">
        <v>7</v>
      </c>
      <c r="P1338" s="4">
        <f t="shared" si="142"/>
        <v>3.883286944065357</v>
      </c>
      <c r="Q1338" s="18">
        <f t="shared" si="143"/>
        <v>1673</v>
      </c>
      <c r="R1338" s="18">
        <f>Table2[[#This Row],[actual_price]]-Table2[[#This Row],[discounted_price]]</f>
        <v>0</v>
      </c>
      <c r="S1338" s="15" t="str" cm="1">
        <f t="array" ref="S1338">_xlfn.IFS(H1338&lt;200,"&lt;₹200",H1338&lt;=500,"₹200-₹500",H1338&gt;500,"&gt;₹500")</f>
        <v>₹200-₹500</v>
      </c>
      <c r="T1338" t="s">
        <v>10582</v>
      </c>
      <c r="U1338" t="s">
        <v>10586</v>
      </c>
      <c r="V1338" t="s">
        <v>10587</v>
      </c>
    </row>
    <row r="1339" spans="1:22" x14ac:dyDescent="0.25">
      <c r="A1339" t="s">
        <v>9734</v>
      </c>
      <c r="B1339" t="s">
        <v>9735</v>
      </c>
      <c r="C1339" t="s">
        <v>13156</v>
      </c>
      <c r="D1339" t="s">
        <v>13247</v>
      </c>
      <c r="E1339" t="s">
        <v>13248</v>
      </c>
      <c r="F1339" t="s">
        <v>13276</v>
      </c>
      <c r="G1339" t="str">
        <f t="shared" si="140"/>
        <v>VacuumSealers</v>
      </c>
      <c r="H1339" s="17">
        <v>199</v>
      </c>
      <c r="I1339" s="17">
        <v>499</v>
      </c>
      <c r="J1339" s="8">
        <v>0.6</v>
      </c>
      <c r="K1339" s="8" t="str">
        <f t="shared" si="141"/>
        <v>Yes</v>
      </c>
      <c r="L1339" s="9">
        <v>3.3</v>
      </c>
      <c r="M1339" s="9">
        <v>3</v>
      </c>
      <c r="N1339" s="9">
        <f>AVERAGEIF(F1339:F2688,F1339,L1339:L2688)</f>
        <v>3.3</v>
      </c>
      <c r="O1339" s="4">
        <v>12</v>
      </c>
      <c r="P1339" s="4">
        <f t="shared" si="142"/>
        <v>3.6760130626125611</v>
      </c>
      <c r="Q1339" s="18">
        <f t="shared" si="143"/>
        <v>2388</v>
      </c>
      <c r="R1339" s="18">
        <f>Table2[[#This Row],[actual_price]]-Table2[[#This Row],[discounted_price]]</f>
        <v>300</v>
      </c>
      <c r="S1339" s="15" t="str" cm="1">
        <f t="array" ref="S1339">_xlfn.IFS(H1339&lt;200,"&lt;₹200",H1339&lt;=500,"₹200-₹500",H1339&gt;500,"&gt;₹500")</f>
        <v>&lt;₹200</v>
      </c>
      <c r="T1339" t="s">
        <v>9736</v>
      </c>
      <c r="U1339" t="s">
        <v>9740</v>
      </c>
      <c r="V1339" t="s">
        <v>9741</v>
      </c>
    </row>
    <row r="1340" spans="1:22" x14ac:dyDescent="0.25">
      <c r="A1340" t="s">
        <v>1550</v>
      </c>
      <c r="B1340" t="s">
        <v>1551</v>
      </c>
      <c r="C1340" t="s">
        <v>13084</v>
      </c>
      <c r="D1340" t="s">
        <v>13085</v>
      </c>
      <c r="E1340" t="s">
        <v>13086</v>
      </c>
      <c r="F1340" t="s">
        <v>13087</v>
      </c>
      <c r="G1340" t="str">
        <f t="shared" si="140"/>
        <v>Cables</v>
      </c>
      <c r="H1340" s="17">
        <v>399</v>
      </c>
      <c r="I1340" s="17">
        <v>1999</v>
      </c>
      <c r="J1340" s="8">
        <v>0.8</v>
      </c>
      <c r="K1340" s="8" t="str">
        <f t="shared" si="141"/>
        <v>Yes</v>
      </c>
      <c r="L1340" s="9">
        <v>5</v>
      </c>
      <c r="M1340" s="9">
        <v>5</v>
      </c>
      <c r="N1340" s="9">
        <f>AVERAGEIF(F1340:F2689,F1340,L1340:L2689)</f>
        <v>4.333333333333333</v>
      </c>
      <c r="O1340" s="4">
        <v>5</v>
      </c>
      <c r="P1340" s="4">
        <f t="shared" si="142"/>
        <v>3.3719887516624554</v>
      </c>
      <c r="Q1340" s="18">
        <f t="shared" si="143"/>
        <v>1995</v>
      </c>
      <c r="R1340" s="18">
        <f>Table2[[#This Row],[actual_price]]-Table2[[#This Row],[discounted_price]]</f>
        <v>1600</v>
      </c>
      <c r="S1340" s="15" t="str" cm="1">
        <f t="array" ref="S1340">_xlfn.IFS(H1340&lt;200,"&lt;₹200",H1340&lt;=500,"₹200-₹500",H1340&gt;500,"&gt;₹500")</f>
        <v>₹200-₹500</v>
      </c>
      <c r="T1340" t="s">
        <v>1552</v>
      </c>
      <c r="U1340" t="s">
        <v>1556</v>
      </c>
      <c r="V1340" t="s">
        <v>1557</v>
      </c>
    </row>
    <row r="1341" spans="1:22" x14ac:dyDescent="0.25">
      <c r="A1341" t="s">
        <v>11295</v>
      </c>
      <c r="B1341" t="s">
        <v>11296</v>
      </c>
      <c r="C1341" t="s">
        <v>13156</v>
      </c>
      <c r="D1341" t="s">
        <v>13250</v>
      </c>
      <c r="E1341" t="s">
        <v>13251</v>
      </c>
      <c r="F1341" t="s">
        <v>13253</v>
      </c>
      <c r="G1341" t="str">
        <f t="shared" si="140"/>
        <v>FanHeaters</v>
      </c>
      <c r="H1341" s="17">
        <v>998</v>
      </c>
      <c r="I1341" s="17">
        <v>2999</v>
      </c>
      <c r="J1341" s="8">
        <v>0.67</v>
      </c>
      <c r="K1341" s="8" t="str">
        <f t="shared" si="141"/>
        <v>Yes</v>
      </c>
      <c r="L1341" s="9">
        <v>4.5999999999999996</v>
      </c>
      <c r="M1341" s="9">
        <v>5</v>
      </c>
      <c r="N1341" s="9">
        <f>AVERAGEIF(F1341:F2691,F1341,L1341:L2691)</f>
        <v>3.2999999999999994</v>
      </c>
      <c r="O1341" s="4">
        <v>9</v>
      </c>
      <c r="P1341" s="4">
        <f t="shared" si="142"/>
        <v>3.2999999999999994</v>
      </c>
      <c r="Q1341" s="18">
        <f t="shared" si="143"/>
        <v>8982</v>
      </c>
      <c r="R1341" s="18">
        <f>Table2[[#This Row],[actual_price]]-Table2[[#This Row],[discounted_price]]</f>
        <v>2001</v>
      </c>
      <c r="S1341" s="15" t="str" cm="1">
        <f t="array" ref="S1341">_xlfn.IFS(H1341&lt;200,"&lt;₹200",H1341&lt;=500,"₹200-₹500",H1341&gt;500,"&gt;₹500")</f>
        <v>&gt;₹500</v>
      </c>
      <c r="T1341" t="s">
        <v>11297</v>
      </c>
      <c r="U1341" t="s">
        <v>11301</v>
      </c>
      <c r="V1341" t="s">
        <v>11302</v>
      </c>
    </row>
    <row r="1342" spans="1:22" x14ac:dyDescent="0.25">
      <c r="A1342" t="s">
        <v>9559</v>
      </c>
      <c r="B1342" t="s">
        <v>9560</v>
      </c>
      <c r="C1342" t="s">
        <v>13156</v>
      </c>
      <c r="D1342" t="s">
        <v>13247</v>
      </c>
      <c r="E1342" t="s">
        <v>13254</v>
      </c>
      <c r="F1342" t="s">
        <v>13255</v>
      </c>
      <c r="G1342" t="str">
        <f t="shared" si="140"/>
        <v>Irons,Steamers&amp;Accessories</v>
      </c>
      <c r="H1342" s="17">
        <v>469</v>
      </c>
      <c r="I1342" s="17">
        <v>1599</v>
      </c>
      <c r="J1342" s="8">
        <v>0.71</v>
      </c>
      <c r="K1342" s="8" t="str">
        <f t="shared" si="141"/>
        <v>Yes</v>
      </c>
      <c r="L1342" s="9">
        <v>3.7</v>
      </c>
      <c r="M1342" s="9">
        <v>4</v>
      </c>
      <c r="N1342" s="9">
        <f>AVERAGEIF(F1342:F2691,F1342,L1342:L2691)</f>
        <v>3.4000000000000004</v>
      </c>
      <c r="O1342" s="4">
        <v>6</v>
      </c>
      <c r="P1342" s="4">
        <f t="shared" si="142"/>
        <v>2.8733333360484736</v>
      </c>
      <c r="Q1342" s="18">
        <f t="shared" si="143"/>
        <v>2814</v>
      </c>
      <c r="R1342" s="18">
        <f>Table2[[#This Row],[actual_price]]-Table2[[#This Row],[discounted_price]]</f>
        <v>1130</v>
      </c>
      <c r="S1342" s="15" t="str" cm="1">
        <f t="array" ref="S1342">_xlfn.IFS(H1342&lt;200,"&lt;₹200",H1342&lt;=500,"₹200-₹500",H1342&gt;500,"&gt;₹500")</f>
        <v>₹200-₹500</v>
      </c>
      <c r="T1342" t="s">
        <v>9561</v>
      </c>
      <c r="U1342" t="s">
        <v>9565</v>
      </c>
      <c r="V1342" t="s">
        <v>9566</v>
      </c>
    </row>
    <row r="1343" spans="1:22" x14ac:dyDescent="0.25">
      <c r="A1343" t="s">
        <v>10789</v>
      </c>
      <c r="B1343" t="s">
        <v>10790</v>
      </c>
      <c r="C1343" t="s">
        <v>13156</v>
      </c>
      <c r="D1343" t="s">
        <v>13247</v>
      </c>
      <c r="E1343" t="s">
        <v>13248</v>
      </c>
      <c r="F1343" t="s">
        <v>13261</v>
      </c>
      <c r="G1343" t="str">
        <f t="shared" si="140"/>
        <v>HandBlenders</v>
      </c>
      <c r="H1343" s="17">
        <v>669</v>
      </c>
      <c r="I1343" s="17">
        <v>1499</v>
      </c>
      <c r="J1343" s="8">
        <v>0.55000000000000004</v>
      </c>
      <c r="K1343" s="8" t="str">
        <f t="shared" si="141"/>
        <v>Yes</v>
      </c>
      <c r="L1343" s="9">
        <v>2.2999999999999998</v>
      </c>
      <c r="M1343" s="9">
        <v>2</v>
      </c>
      <c r="N1343" s="9">
        <f>AVERAGEIF(F1343:F2692,F1343,L1343:L2692)</f>
        <v>2.2999999999999998</v>
      </c>
      <c r="O1343" s="4">
        <v>13</v>
      </c>
      <c r="P1343" s="4">
        <f t="shared" si="142"/>
        <v>2.636094482059947</v>
      </c>
      <c r="Q1343" s="18">
        <f t="shared" si="143"/>
        <v>8697</v>
      </c>
      <c r="R1343" s="18">
        <f>Table2[[#This Row],[actual_price]]-Table2[[#This Row],[discounted_price]]</f>
        <v>830</v>
      </c>
      <c r="S1343" s="15" t="str" cm="1">
        <f t="array" ref="S1343">_xlfn.IFS(H1343&lt;200,"&lt;₹200",H1343&lt;=500,"₹200-₹500",H1343&gt;500,"&gt;₹500")</f>
        <v>&gt;₹500</v>
      </c>
      <c r="T1343" t="s">
        <v>10791</v>
      </c>
      <c r="U1343" t="s">
        <v>10795</v>
      </c>
      <c r="V1343" t="s">
        <v>10796</v>
      </c>
    </row>
    <row r="1344" spans="1:22" x14ac:dyDescent="0.25">
      <c r="A1344" t="s">
        <v>9039</v>
      </c>
      <c r="B1344" t="s">
        <v>9040</v>
      </c>
      <c r="C1344" t="s">
        <v>13156</v>
      </c>
      <c r="D1344" t="s">
        <v>13250</v>
      </c>
      <c r="E1344" t="s">
        <v>13251</v>
      </c>
      <c r="F1344" t="s">
        <v>13252</v>
      </c>
      <c r="G1344" t="str">
        <f t="shared" si="140"/>
        <v>ElectricHeaters</v>
      </c>
      <c r="H1344" s="17">
        <v>1099</v>
      </c>
      <c r="I1344" s="17">
        <v>2400</v>
      </c>
      <c r="J1344" s="8">
        <v>0.54</v>
      </c>
      <c r="K1344" s="8" t="str">
        <f t="shared" si="141"/>
        <v>Yes</v>
      </c>
      <c r="L1344" s="9">
        <v>3.8</v>
      </c>
      <c r="M1344" s="9">
        <v>4</v>
      </c>
      <c r="N1344" s="9">
        <f>AVERAGEIF(F1344:F2693,F1344,L1344:L2693)</f>
        <v>3.75</v>
      </c>
      <c r="O1344" s="4">
        <v>4</v>
      </c>
      <c r="P1344" s="4">
        <f t="shared" si="142"/>
        <v>2.6211375162600707</v>
      </c>
      <c r="Q1344" s="18">
        <f t="shared" si="143"/>
        <v>4396</v>
      </c>
      <c r="R1344" s="18">
        <f>Table2[[#This Row],[actual_price]]-Table2[[#This Row],[discounted_price]]</f>
        <v>1301</v>
      </c>
      <c r="S1344" s="15" t="str" cm="1">
        <f t="array" ref="S1344">_xlfn.IFS(H1344&lt;200,"&lt;₹200",H1344&lt;=500,"₹200-₹500",H1344&gt;500,"&gt;₹500")</f>
        <v>&gt;₹500</v>
      </c>
      <c r="T1344" t="s">
        <v>9041</v>
      </c>
      <c r="U1344" t="s">
        <v>9045</v>
      </c>
      <c r="V1344" t="s">
        <v>9046</v>
      </c>
    </row>
    <row r="1345" spans="1:22" x14ac:dyDescent="0.25">
      <c r="A1345" t="s">
        <v>11806</v>
      </c>
      <c r="B1345" t="s">
        <v>11807</v>
      </c>
      <c r="C1345" t="s">
        <v>13156</v>
      </c>
      <c r="D1345" t="s">
        <v>13250</v>
      </c>
      <c r="E1345" t="s">
        <v>13251</v>
      </c>
      <c r="F1345" t="s">
        <v>13252</v>
      </c>
      <c r="G1345" t="str">
        <f t="shared" si="140"/>
        <v>ElectricHeaters</v>
      </c>
      <c r="H1345" s="17">
        <v>929</v>
      </c>
      <c r="I1345" s="17">
        <v>2199</v>
      </c>
      <c r="J1345" s="8">
        <v>0.57999999999999996</v>
      </c>
      <c r="K1345" s="8" t="str">
        <f t="shared" si="141"/>
        <v>Yes</v>
      </c>
      <c r="L1345" s="9">
        <v>3.7</v>
      </c>
      <c r="M1345" s="9">
        <v>4</v>
      </c>
      <c r="N1345" s="9">
        <f>AVERAGEIF(F1345:F2695,F1345,L1345:L2695)</f>
        <v>3.7</v>
      </c>
      <c r="O1345" s="4">
        <v>4</v>
      </c>
      <c r="P1345" s="4">
        <f t="shared" si="142"/>
        <v>2.5861890160432699</v>
      </c>
      <c r="Q1345" s="18">
        <f t="shared" si="143"/>
        <v>3716</v>
      </c>
      <c r="R1345" s="18">
        <f>Table2[[#This Row],[actual_price]]-Table2[[#This Row],[discounted_price]]</f>
        <v>1270</v>
      </c>
      <c r="S1345" s="15" t="str" cm="1">
        <f t="array" ref="S1345">_xlfn.IFS(H1345&lt;200,"&lt;₹200",H1345&lt;=500,"₹200-₹500",H1345&gt;500,"&gt;₹500")</f>
        <v>&gt;₹500</v>
      </c>
      <c r="T1345" t="s">
        <v>11808</v>
      </c>
      <c r="U1345" t="s">
        <v>11812</v>
      </c>
      <c r="V1345" t="s">
        <v>11813</v>
      </c>
    </row>
    <row r="1346" spans="1:22" x14ac:dyDescent="0.25">
      <c r="A1346" t="s">
        <v>12110</v>
      </c>
      <c r="B1346" t="s">
        <v>12111</v>
      </c>
      <c r="C1346" t="s">
        <v>13156</v>
      </c>
      <c r="D1346" t="s">
        <v>13250</v>
      </c>
      <c r="E1346" t="s">
        <v>13251</v>
      </c>
      <c r="F1346" t="s">
        <v>13253</v>
      </c>
      <c r="G1346" t="str">
        <f t="shared" ref="G1346:G1409" si="147">IF(F1346=" ","Unknown", F1346)</f>
        <v>FanHeaters</v>
      </c>
      <c r="H1346" s="17">
        <v>778</v>
      </c>
      <c r="I1346" s="17">
        <v>999</v>
      </c>
      <c r="J1346" s="8">
        <v>0.22</v>
      </c>
      <c r="K1346" s="8" t="str">
        <f t="shared" ref="K1346:K1409" si="148">IF(J1346&gt;=50%,"Yes","No")</f>
        <v>No</v>
      </c>
      <c r="L1346" s="9">
        <v>3.3</v>
      </c>
      <c r="M1346" s="9">
        <v>3</v>
      </c>
      <c r="N1346" s="9">
        <f>AVERAGEIF(F1346:F2696,F1346,L1346:L2696)</f>
        <v>2.65</v>
      </c>
      <c r="O1346" s="4">
        <v>8</v>
      </c>
      <c r="P1346" s="4">
        <f t="shared" ref="P1346:P1409" si="149">N1346*LOG10(O1346+1)</f>
        <v>2.5287426500142107</v>
      </c>
      <c r="Q1346" s="18">
        <f t="shared" ref="Q1346:Q1351" si="150">H1346*O1346</f>
        <v>6224</v>
      </c>
      <c r="R1346" s="18">
        <f>Table2[[#This Row],[actual_price]]-Table2[[#This Row],[discounted_price]]</f>
        <v>221</v>
      </c>
      <c r="S1346" s="15" t="str" cm="1">
        <f t="array" ref="S1346">_xlfn.IFS(H1346&lt;200,"&lt;₹200",H1346&lt;=500,"₹200-₹500",H1346&gt;500,"&gt;₹500")</f>
        <v>&gt;₹500</v>
      </c>
      <c r="T1346" t="s">
        <v>12112</v>
      </c>
      <c r="U1346" t="s">
        <v>12116</v>
      </c>
      <c r="V1346" t="s">
        <v>12117</v>
      </c>
    </row>
    <row r="1347" spans="1:22" x14ac:dyDescent="0.25">
      <c r="A1347" t="s">
        <v>12221</v>
      </c>
      <c r="B1347" t="s">
        <v>12222</v>
      </c>
      <c r="C1347" t="s">
        <v>13156</v>
      </c>
      <c r="D1347" t="s">
        <v>13247</v>
      </c>
      <c r="E1347" t="s">
        <v>13248</v>
      </c>
      <c r="F1347" t="s">
        <v>13271</v>
      </c>
      <c r="G1347" t="str">
        <f t="shared" si="147"/>
        <v>JuicerMixerGrinders</v>
      </c>
      <c r="H1347" s="17">
        <v>649</v>
      </c>
      <c r="I1347" s="17">
        <v>999</v>
      </c>
      <c r="J1347" s="8">
        <v>0.35</v>
      </c>
      <c r="K1347" s="8" t="str">
        <f t="shared" si="148"/>
        <v>No</v>
      </c>
      <c r="L1347" s="9">
        <v>3.6</v>
      </c>
      <c r="M1347" s="9">
        <v>4</v>
      </c>
      <c r="N1347" s="9">
        <f>AVERAGEIF(F1347:F2697,F1347,L1347:L2697)</f>
        <v>3.6</v>
      </c>
      <c r="O1347" s="4">
        <v>4</v>
      </c>
      <c r="P1347" s="4">
        <f t="shared" si="149"/>
        <v>2.5162920156096678</v>
      </c>
      <c r="Q1347" s="18">
        <f t="shared" si="150"/>
        <v>2596</v>
      </c>
      <c r="R1347" s="18">
        <f>Table2[[#This Row],[actual_price]]-Table2[[#This Row],[discounted_price]]</f>
        <v>350</v>
      </c>
      <c r="S1347" s="15" t="str" cm="1">
        <f t="array" ref="S1347">_xlfn.IFS(H1347&lt;200,"&lt;₹200",H1347&lt;=500,"₹200-₹500",H1347&gt;500,"&gt;₹500")</f>
        <v>&gt;₹500</v>
      </c>
      <c r="T1347" t="s">
        <v>12223</v>
      </c>
      <c r="U1347" t="s">
        <v>12227</v>
      </c>
      <c r="V1347" t="s">
        <v>12228</v>
      </c>
    </row>
    <row r="1348" spans="1:22" x14ac:dyDescent="0.25">
      <c r="A1348" t="s">
        <v>12964</v>
      </c>
      <c r="B1348" t="s">
        <v>12965</v>
      </c>
      <c r="C1348" t="s">
        <v>13156</v>
      </c>
      <c r="D1348" t="s">
        <v>13247</v>
      </c>
      <c r="E1348" t="s">
        <v>13254</v>
      </c>
      <c r="F1348" t="s">
        <v>13255</v>
      </c>
      <c r="G1348" t="str">
        <f t="shared" si="147"/>
        <v>Irons,Steamers&amp;Accessories</v>
      </c>
      <c r="H1348" s="17">
        <v>199</v>
      </c>
      <c r="I1348" s="17">
        <v>999</v>
      </c>
      <c r="J1348" s="8">
        <v>0.8</v>
      </c>
      <c r="K1348" s="8" t="str">
        <f t="shared" si="148"/>
        <v>Yes</v>
      </c>
      <c r="L1348" s="9">
        <v>3.1</v>
      </c>
      <c r="M1348" s="9">
        <v>3</v>
      </c>
      <c r="N1348" s="9">
        <f>AVERAGEIF(F1348:F2698,F1348,L1348:L2698)</f>
        <v>3.1</v>
      </c>
      <c r="O1348" s="4">
        <v>2</v>
      </c>
      <c r="P1348" s="4">
        <f t="shared" si="149"/>
        <v>1.4790758896309535</v>
      </c>
      <c r="Q1348" s="18">
        <f t="shared" si="150"/>
        <v>398</v>
      </c>
      <c r="R1348" s="18">
        <f>Table2[[#This Row],[actual_price]]-Table2[[#This Row],[discounted_price]]</f>
        <v>800</v>
      </c>
      <c r="S1348" s="15" t="str" cm="1">
        <f t="array" ref="S1348">_xlfn.IFS(H1348&lt;200,"&lt;₹200",H1348&lt;=500,"₹200-₹500",H1348&gt;500,"&gt;₹500")</f>
        <v>&lt;₹200</v>
      </c>
      <c r="T1348" t="s">
        <v>12966</v>
      </c>
      <c r="U1348" t="s">
        <v>12970</v>
      </c>
      <c r="V1348" t="s">
        <v>12971</v>
      </c>
    </row>
    <row r="1349" spans="1:22" x14ac:dyDescent="0.25">
      <c r="A1349" t="s">
        <v>11457</v>
      </c>
      <c r="B1349" t="s">
        <v>11458</v>
      </c>
      <c r="C1349" t="s">
        <v>13156</v>
      </c>
      <c r="D1349" t="s">
        <v>13250</v>
      </c>
      <c r="E1349" t="s">
        <v>13251</v>
      </c>
      <c r="F1349" t="s">
        <v>13253</v>
      </c>
      <c r="G1349" t="str">
        <f t="shared" si="147"/>
        <v>FanHeaters</v>
      </c>
      <c r="H1349" s="17">
        <v>1299</v>
      </c>
      <c r="I1349" s="17">
        <v>2495</v>
      </c>
      <c r="J1349" s="8">
        <v>0.48</v>
      </c>
      <c r="K1349" s="8" t="str">
        <f t="shared" si="148"/>
        <v>No</v>
      </c>
      <c r="L1349" s="9">
        <v>2</v>
      </c>
      <c r="M1349" s="9">
        <v>2</v>
      </c>
      <c r="N1349" s="9">
        <f>AVERAGEIF(F1349:F2699,F1349,L1349:L2699)</f>
        <v>2</v>
      </c>
      <c r="O1349" s="4">
        <v>2</v>
      </c>
      <c r="P1349" s="4">
        <f t="shared" si="149"/>
        <v>0.95424250943932487</v>
      </c>
      <c r="Q1349" s="18">
        <f t="shared" si="150"/>
        <v>2598</v>
      </c>
      <c r="R1349" s="18">
        <f>Table2[[#This Row],[actual_price]]-Table2[[#This Row],[discounted_price]]</f>
        <v>1196</v>
      </c>
      <c r="S1349" s="15" t="str" cm="1">
        <f t="array" ref="S1349">_xlfn.IFS(H1349&lt;200,"&lt;₹200",H1349&lt;=500,"₹200-₹500",H1349&gt;500,"&gt;₹500")</f>
        <v>&gt;₹500</v>
      </c>
      <c r="T1349" t="s">
        <v>11459</v>
      </c>
      <c r="U1349" t="s">
        <v>11463</v>
      </c>
      <c r="V1349" t="s">
        <v>11464</v>
      </c>
    </row>
    <row r="1350" spans="1:22" x14ac:dyDescent="0.25">
      <c r="A1350" t="s">
        <v>2477</v>
      </c>
      <c r="B1350" t="s">
        <v>2478</v>
      </c>
      <c r="C1350" t="s">
        <v>13084</v>
      </c>
      <c r="D1350" t="s">
        <v>13085</v>
      </c>
      <c r="E1350" t="s">
        <v>13086</v>
      </c>
      <c r="F1350" t="s">
        <v>13087</v>
      </c>
      <c r="G1350" t="str">
        <f t="shared" si="147"/>
        <v>Cables</v>
      </c>
      <c r="H1350" s="17">
        <v>199</v>
      </c>
      <c r="I1350" s="17">
        <v>999</v>
      </c>
      <c r="J1350" s="8">
        <v>0.8</v>
      </c>
      <c r="K1350" s="8" t="str">
        <f t="shared" si="148"/>
        <v>Yes</v>
      </c>
      <c r="L1350" s="9">
        <v>3</v>
      </c>
      <c r="M1350" s="9">
        <v>3</v>
      </c>
      <c r="N1350" s="9">
        <f>AVERAGEIF(F1350:F2699,F1350,L1350:L2699)</f>
        <v>4</v>
      </c>
      <c r="O1350" s="4">
        <v>0</v>
      </c>
      <c r="P1350" s="4">
        <f t="shared" si="149"/>
        <v>0</v>
      </c>
      <c r="Q1350" s="18">
        <f t="shared" si="150"/>
        <v>0</v>
      </c>
      <c r="R1350" s="18">
        <f>Table2[[#This Row],[actual_price]]-Table2[[#This Row],[discounted_price]]</f>
        <v>800</v>
      </c>
      <c r="S1350" s="15" t="str" cm="1">
        <f t="array" ref="S1350">_xlfn.IFS(H1350&lt;200,"&lt;₹200",H1350&lt;=500,"₹200-₹500",H1350&gt;500,"&gt;₹500")</f>
        <v>&lt;₹200</v>
      </c>
      <c r="T1350" t="s">
        <v>2479</v>
      </c>
      <c r="U1350" t="s">
        <v>2483</v>
      </c>
      <c r="V1350" t="s">
        <v>2484</v>
      </c>
    </row>
    <row r="1351" spans="1:22" x14ac:dyDescent="0.25">
      <c r="A1351" t="s">
        <v>2861</v>
      </c>
      <c r="B1351" t="s">
        <v>2862</v>
      </c>
      <c r="C1351" t="s">
        <v>13084</v>
      </c>
      <c r="D1351" t="s">
        <v>13085</v>
      </c>
      <c r="E1351" t="s">
        <v>13086</v>
      </c>
      <c r="F1351" t="s">
        <v>13087</v>
      </c>
      <c r="G1351" t="str">
        <f t="shared" si="147"/>
        <v>Cables</v>
      </c>
      <c r="H1351" s="17">
        <v>249</v>
      </c>
      <c r="I1351" s="17">
        <v>999</v>
      </c>
      <c r="J1351" s="8">
        <v>0.75</v>
      </c>
      <c r="K1351" s="8" t="str">
        <f t="shared" si="148"/>
        <v>Yes</v>
      </c>
      <c r="L1351" s="9">
        <v>5</v>
      </c>
      <c r="M1351" s="9">
        <v>5</v>
      </c>
      <c r="N1351" s="9">
        <f>AVERAGEIF(F1351:F2700,F1351,L1351:L2700)</f>
        <v>5</v>
      </c>
      <c r="O1351" s="4">
        <v>0</v>
      </c>
      <c r="P1351" s="4">
        <f t="shared" si="149"/>
        <v>0</v>
      </c>
      <c r="Q1351" s="18">
        <f t="shared" si="150"/>
        <v>0</v>
      </c>
      <c r="R1351" s="18">
        <f>Table2[[#This Row],[actual_price]]-Table2[[#This Row],[discounted_price]]</f>
        <v>750</v>
      </c>
      <c r="S1351" s="15" t="str" cm="1">
        <f t="array" ref="S1351">_xlfn.IFS(H1351&lt;200,"&lt;₹200",H1351&lt;=500,"₹200-₹500",H1351&gt;500,"&gt;₹500")</f>
        <v>₹200-₹500</v>
      </c>
      <c r="T1351" t="s">
        <v>2863</v>
      </c>
      <c r="U1351" t="s">
        <v>2867</v>
      </c>
      <c r="V1351" t="s">
        <v>2868</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C3C9A-5FBF-4A34-AB92-7FE0729E0DE7}">
  <dimension ref="A3:M33"/>
  <sheetViews>
    <sheetView topLeftCell="A4" workbookViewId="0">
      <selection activeCell="C18" sqref="C18"/>
    </sheetView>
  </sheetViews>
  <sheetFormatPr defaultRowHeight="15.75" x14ac:dyDescent="0.25"/>
  <cols>
    <col min="1" max="1" width="22" customWidth="1"/>
    <col min="2" max="2" width="18.25" bestFit="1" customWidth="1"/>
    <col min="3" max="3" width="23.375" bestFit="1" customWidth="1"/>
    <col min="4" max="4" width="12" bestFit="1" customWidth="1"/>
    <col min="5" max="5" width="18.25" bestFit="1" customWidth="1"/>
    <col min="6" max="6" width="15.875" bestFit="1" customWidth="1"/>
    <col min="7" max="7" width="18.875" bestFit="1" customWidth="1"/>
    <col min="8" max="8" width="15.625" bestFit="1" customWidth="1"/>
    <col min="9" max="9" width="17.125" bestFit="1" customWidth="1"/>
    <col min="10" max="10" width="13.625" bestFit="1" customWidth="1"/>
    <col min="11" max="11" width="14.875" bestFit="1" customWidth="1"/>
    <col min="12" max="12" width="11.75" bestFit="1" customWidth="1"/>
    <col min="13" max="13" width="18.125" bestFit="1" customWidth="1"/>
    <col min="16" max="16" width="17.125" bestFit="1" customWidth="1"/>
    <col min="17" max="17" width="13.625" bestFit="1" customWidth="1"/>
    <col min="18" max="18" width="18.125" bestFit="1" customWidth="1"/>
  </cols>
  <sheetData>
    <row r="3" spans="1:13" x14ac:dyDescent="0.25">
      <c r="A3" s="24" t="s">
        <v>13342</v>
      </c>
      <c r="C3" s="10" t="s">
        <v>13076</v>
      </c>
      <c r="D3" s="24" t="s">
        <v>13362</v>
      </c>
      <c r="F3" s="10" t="s">
        <v>13076</v>
      </c>
      <c r="G3" s="24" t="s">
        <v>13342</v>
      </c>
      <c r="I3" s="10" t="s">
        <v>13076</v>
      </c>
      <c r="J3" s="24" t="s">
        <v>13342</v>
      </c>
    </row>
    <row r="4" spans="1:13" x14ac:dyDescent="0.25">
      <c r="A4" s="13">
        <v>68958985998.12999</v>
      </c>
      <c r="C4" s="11" t="s">
        <v>13087</v>
      </c>
      <c r="D4" s="7">
        <v>23.45514378118013</v>
      </c>
      <c r="F4" s="11" t="s">
        <v>13118</v>
      </c>
      <c r="G4" s="13">
        <v>29358697779</v>
      </c>
      <c r="I4" s="11" t="s">
        <v>13369</v>
      </c>
      <c r="J4" s="13">
        <v>153971</v>
      </c>
    </row>
    <row r="5" spans="1:13" x14ac:dyDescent="0.25">
      <c r="C5" s="11" t="s">
        <v>13259</v>
      </c>
      <c r="D5" s="7">
        <v>22.272307044614447</v>
      </c>
      <c r="F5" s="11" t="s">
        <v>13094</v>
      </c>
      <c r="G5" s="13">
        <v>16393195321</v>
      </c>
      <c r="I5" s="11" t="s">
        <v>13284</v>
      </c>
      <c r="J5" s="13">
        <v>116632</v>
      </c>
    </row>
    <row r="6" spans="1:13" x14ac:dyDescent="0.25">
      <c r="C6" s="11" t="s">
        <v>13120</v>
      </c>
      <c r="D6" s="7">
        <v>23.159736316145356</v>
      </c>
      <c r="F6" s="11" t="s">
        <v>13124</v>
      </c>
      <c r="G6" s="13">
        <v>2956891141</v>
      </c>
      <c r="I6" s="11" t="s">
        <v>13226</v>
      </c>
      <c r="J6" s="13">
        <v>58806</v>
      </c>
    </row>
    <row r="7" spans="1:13" x14ac:dyDescent="0.25">
      <c r="A7" s="24" t="s">
        <v>13332</v>
      </c>
      <c r="C7" s="11" t="s">
        <v>13140</v>
      </c>
      <c r="D7" s="7">
        <v>23.018068396277695</v>
      </c>
      <c r="F7" s="11" t="s">
        <v>13112</v>
      </c>
      <c r="G7" s="13">
        <v>2683580391</v>
      </c>
      <c r="I7" s="11" t="s">
        <v>13211</v>
      </c>
      <c r="J7" s="13">
        <v>38412</v>
      </c>
    </row>
    <row r="8" spans="1:13" x14ac:dyDescent="0.25">
      <c r="A8" s="7">
        <v>4.0918518518518603</v>
      </c>
      <c r="C8" s="11" t="s">
        <v>13118</v>
      </c>
      <c r="D8" s="7">
        <v>22.536486989071296</v>
      </c>
      <c r="F8" s="11" t="s">
        <v>13160</v>
      </c>
      <c r="G8" s="13">
        <v>1459041152</v>
      </c>
      <c r="I8" s="11" t="s">
        <v>13138</v>
      </c>
      <c r="J8" s="13">
        <v>30195</v>
      </c>
    </row>
    <row r="9" spans="1:13" x14ac:dyDescent="0.25">
      <c r="C9" s="11" t="s">
        <v>13078</v>
      </c>
      <c r="D9" s="7">
        <v>23.45514378118013</v>
      </c>
      <c r="F9" s="11" t="s">
        <v>13078</v>
      </c>
      <c r="G9" s="13">
        <v>52851405784</v>
      </c>
      <c r="I9" s="11" t="s">
        <v>13077</v>
      </c>
      <c r="J9" s="13"/>
    </row>
    <row r="10" spans="1:13" x14ac:dyDescent="0.25">
      <c r="A10" s="24" t="s">
        <v>13081</v>
      </c>
      <c r="I10" s="11" t="s">
        <v>13078</v>
      </c>
      <c r="J10" s="13">
        <v>398016</v>
      </c>
    </row>
    <row r="11" spans="1:13" x14ac:dyDescent="0.25">
      <c r="A11" s="12">
        <v>1350</v>
      </c>
      <c r="C11" s="12"/>
    </row>
    <row r="12" spans="1:13" x14ac:dyDescent="0.25">
      <c r="C12" t="str">
        <f>INDEX('amazon cleaned (2)'!F:F,MATCH(MAX('amazon cleaned (2)'!P:P),'amazon cleaned (2)'!P:P,0))</f>
        <v>Cables</v>
      </c>
    </row>
    <row r="13" spans="1:13" x14ac:dyDescent="0.25">
      <c r="A13">
        <v>1350</v>
      </c>
    </row>
    <row r="14" spans="1:13" x14ac:dyDescent="0.25">
      <c r="A14" s="8">
        <f>GETPIVOTDATA("product_id",$A$10)/A13*100%</f>
        <v>1</v>
      </c>
    </row>
    <row r="15" spans="1:13" x14ac:dyDescent="0.25">
      <c r="K15" s="25"/>
      <c r="L15" s="26"/>
      <c r="M15" s="27"/>
    </row>
    <row r="16" spans="1:13" x14ac:dyDescent="0.25">
      <c r="K16" s="28"/>
      <c r="L16" s="29"/>
      <c r="M16" s="30"/>
    </row>
    <row r="17" spans="1:13" x14ac:dyDescent="0.25">
      <c r="A17" s="10" t="s">
        <v>13076</v>
      </c>
      <c r="B17" s="24" t="s">
        <v>13342</v>
      </c>
      <c r="D17" s="10" t="s">
        <v>13076</v>
      </c>
      <c r="E17" s="24" t="s">
        <v>13342</v>
      </c>
      <c r="G17" s="10" t="s">
        <v>13076</v>
      </c>
      <c r="H17" t="s">
        <v>13368</v>
      </c>
      <c r="I17" t="s">
        <v>13371</v>
      </c>
      <c r="K17" s="28"/>
      <c r="L17" s="29"/>
      <c r="M17" s="30"/>
    </row>
    <row r="18" spans="1:13" x14ac:dyDescent="0.25">
      <c r="A18" s="11" t="s">
        <v>13075</v>
      </c>
      <c r="B18" s="13">
        <v>56620575045</v>
      </c>
      <c r="D18" s="11" t="s">
        <v>13363</v>
      </c>
      <c r="E18" s="13">
        <v>2226964062.1199999</v>
      </c>
      <c r="G18" s="11" t="s">
        <v>13094</v>
      </c>
      <c r="H18" s="13">
        <v>934527</v>
      </c>
      <c r="I18" s="13">
        <v>1523953</v>
      </c>
      <c r="K18" s="28"/>
      <c r="L18" s="29"/>
      <c r="M18" s="30"/>
    </row>
    <row r="19" spans="1:13" x14ac:dyDescent="0.25">
      <c r="A19" s="11" t="s">
        <v>13156</v>
      </c>
      <c r="B19" s="13">
        <v>6262253967.7999992</v>
      </c>
      <c r="D19" s="11" t="s">
        <v>13365</v>
      </c>
      <c r="E19" s="13">
        <v>235044607.76999998</v>
      </c>
      <c r="G19" s="11" t="s">
        <v>13112</v>
      </c>
      <c r="H19" s="13">
        <v>390688</v>
      </c>
      <c r="I19" s="13">
        <v>146533</v>
      </c>
      <c r="K19" s="28"/>
      <c r="L19" s="29"/>
      <c r="M19" s="30"/>
    </row>
    <row r="20" spans="1:13" x14ac:dyDescent="0.25">
      <c r="A20" s="11" t="s">
        <v>13084</v>
      </c>
      <c r="B20" s="13">
        <v>5955036900.329999</v>
      </c>
      <c r="D20" s="11" t="s">
        <v>13364</v>
      </c>
      <c r="E20" s="13">
        <v>66496977328.239998</v>
      </c>
      <c r="G20" s="11" t="s">
        <v>13118</v>
      </c>
      <c r="H20" s="13">
        <v>329049</v>
      </c>
      <c r="I20" s="13">
        <v>1071302</v>
      </c>
      <c r="K20" s="28"/>
      <c r="L20" s="29"/>
      <c r="M20" s="30"/>
    </row>
    <row r="21" spans="1:13" x14ac:dyDescent="0.25">
      <c r="A21" s="11" t="s">
        <v>13147</v>
      </c>
      <c r="B21" s="13">
        <v>64458076</v>
      </c>
      <c r="D21" s="11" t="s">
        <v>13077</v>
      </c>
      <c r="E21" s="13"/>
      <c r="G21" s="11" t="s">
        <v>13087</v>
      </c>
      <c r="H21" s="13">
        <v>114163.3</v>
      </c>
      <c r="I21" s="13">
        <v>74722.36</v>
      </c>
      <c r="K21" s="28"/>
      <c r="L21" s="29"/>
      <c r="M21" s="30"/>
    </row>
    <row r="22" spans="1:13" x14ac:dyDescent="0.25">
      <c r="A22" s="11" t="s">
        <v>13152</v>
      </c>
      <c r="B22" s="13">
        <v>45786730</v>
      </c>
      <c r="D22" s="11" t="s">
        <v>13078</v>
      </c>
      <c r="E22" s="13">
        <v>68958985998.130005</v>
      </c>
      <c r="G22" s="11" t="s">
        <v>13297</v>
      </c>
      <c r="H22" s="13">
        <v>103243</v>
      </c>
      <c r="I22" s="13">
        <v>84183</v>
      </c>
      <c r="K22" s="28"/>
      <c r="L22" s="29"/>
      <c r="M22" s="30"/>
    </row>
    <row r="23" spans="1:13" x14ac:dyDescent="0.25">
      <c r="A23" s="11" t="s">
        <v>13078</v>
      </c>
      <c r="B23" s="13">
        <v>68948110719.130005</v>
      </c>
      <c r="G23" s="11" t="s">
        <v>13078</v>
      </c>
      <c r="H23" s="13">
        <v>1871670.3</v>
      </c>
      <c r="I23" s="13">
        <v>2900693.3600000003</v>
      </c>
      <c r="K23" s="28"/>
      <c r="L23" s="29"/>
      <c r="M23" s="30"/>
    </row>
    <row r="24" spans="1:13" x14ac:dyDescent="0.25">
      <c r="K24" s="28"/>
      <c r="L24" s="29"/>
      <c r="M24" s="30"/>
    </row>
    <row r="25" spans="1:13" x14ac:dyDescent="0.25">
      <c r="K25" s="28"/>
      <c r="L25" s="29"/>
      <c r="M25" s="30"/>
    </row>
    <row r="26" spans="1:13" x14ac:dyDescent="0.25">
      <c r="C26" s="11"/>
      <c r="D26" s="13"/>
      <c r="K26" s="28"/>
      <c r="L26" s="29"/>
      <c r="M26" s="30"/>
    </row>
    <row r="27" spans="1:13" x14ac:dyDescent="0.25">
      <c r="C27" s="11"/>
      <c r="D27" s="13"/>
      <c r="K27" s="28"/>
      <c r="L27" s="29"/>
      <c r="M27" s="30"/>
    </row>
    <row r="28" spans="1:13" x14ac:dyDescent="0.25">
      <c r="C28" s="11"/>
      <c r="D28" s="13"/>
      <c r="K28" s="28"/>
      <c r="L28" s="29"/>
      <c r="M28" s="30"/>
    </row>
    <row r="29" spans="1:13" x14ac:dyDescent="0.25">
      <c r="C29" s="11"/>
      <c r="D29" s="13"/>
      <c r="J29" s="11"/>
      <c r="K29" s="28"/>
      <c r="L29" s="29"/>
      <c r="M29" s="30"/>
    </row>
    <row r="30" spans="1:13" x14ac:dyDescent="0.25">
      <c r="C30" s="11"/>
      <c r="D30" s="13"/>
      <c r="J30" s="11"/>
      <c r="K30" s="28"/>
      <c r="L30" s="29"/>
      <c r="M30" s="30"/>
    </row>
    <row r="31" spans="1:13" x14ac:dyDescent="0.25">
      <c r="J31" s="11"/>
      <c r="K31" s="28"/>
      <c r="L31" s="29"/>
      <c r="M31" s="30"/>
    </row>
    <row r="32" spans="1:13" x14ac:dyDescent="0.25">
      <c r="J32" s="11"/>
      <c r="K32" s="31"/>
      <c r="L32" s="32"/>
      <c r="M32" s="33"/>
    </row>
    <row r="33" spans="10:11" x14ac:dyDescent="0.25">
      <c r="J33" s="11"/>
      <c r="K33"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78495-E5A9-4032-91F9-1FC9FC65B50F}">
  <sheetPr>
    <tabColor theme="5"/>
  </sheetPr>
  <dimension ref="C4"/>
  <sheetViews>
    <sheetView showGridLines="0" zoomScale="50" zoomScaleNormal="50" workbookViewId="0">
      <selection activeCell="AC56" sqref="AC56"/>
    </sheetView>
  </sheetViews>
  <sheetFormatPr defaultRowHeight="15.75" x14ac:dyDescent="0.25"/>
  <sheetData>
    <row r="4" spans="3:3" x14ac:dyDescent="0.25">
      <c r="C4"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C889-6898-43A0-9023-B4767A9529B7}">
  <dimension ref="A1:D1352"/>
  <sheetViews>
    <sheetView topLeftCell="A1336" workbookViewId="0">
      <selection sqref="A1:D1352"/>
    </sheetView>
  </sheetViews>
  <sheetFormatPr defaultRowHeight="15.75" x14ac:dyDescent="0.25"/>
  <cols>
    <col min="1" max="1" width="25.625" customWidth="1"/>
    <col min="2" max="2" width="29.5" customWidth="1"/>
    <col min="3" max="3" width="19" customWidth="1"/>
    <col min="4" max="4" width="20.5" customWidth="1"/>
  </cols>
  <sheetData>
    <row r="1" spans="1:4" x14ac:dyDescent="0.25">
      <c r="A1" s="6" t="s">
        <v>2</v>
      </c>
      <c r="B1" s="6" t="s">
        <v>13329</v>
      </c>
      <c r="C1" s="6" t="s">
        <v>13330</v>
      </c>
      <c r="D1" s="6" t="s">
        <v>13331</v>
      </c>
    </row>
    <row r="2" spans="1:4" x14ac:dyDescent="0.25">
      <c r="A2" t="s">
        <v>13084</v>
      </c>
      <c r="B2" t="s">
        <v>13085</v>
      </c>
      <c r="C2" t="s">
        <v>13086</v>
      </c>
      <c r="D2" t="s">
        <v>13087</v>
      </c>
    </row>
    <row r="3" spans="1:4" x14ac:dyDescent="0.25">
      <c r="A3" t="s">
        <v>13084</v>
      </c>
      <c r="B3" t="s">
        <v>13085</v>
      </c>
      <c r="C3" t="s">
        <v>13086</v>
      </c>
      <c r="D3" t="s">
        <v>13087</v>
      </c>
    </row>
    <row r="4" spans="1:4" x14ac:dyDescent="0.25">
      <c r="A4" t="s">
        <v>13084</v>
      </c>
      <c r="B4" t="s">
        <v>13085</v>
      </c>
      <c r="C4" t="s">
        <v>13086</v>
      </c>
      <c r="D4" t="s">
        <v>13087</v>
      </c>
    </row>
    <row r="5" spans="1:4" x14ac:dyDescent="0.25">
      <c r="A5" t="s">
        <v>13084</v>
      </c>
      <c r="B5" t="s">
        <v>13085</v>
      </c>
      <c r="C5" t="s">
        <v>13086</v>
      </c>
      <c r="D5" t="s">
        <v>13087</v>
      </c>
    </row>
    <row r="6" spans="1:4" x14ac:dyDescent="0.25">
      <c r="A6" t="s">
        <v>13084</v>
      </c>
      <c r="B6" t="s">
        <v>13085</v>
      </c>
      <c r="C6" t="s">
        <v>13086</v>
      </c>
      <c r="D6" t="s">
        <v>13087</v>
      </c>
    </row>
    <row r="7" spans="1:4" x14ac:dyDescent="0.25">
      <c r="A7" t="s">
        <v>13084</v>
      </c>
      <c r="B7" t="s">
        <v>13085</v>
      </c>
      <c r="C7" t="s">
        <v>13086</v>
      </c>
      <c r="D7" t="s">
        <v>13087</v>
      </c>
    </row>
    <row r="8" spans="1:4" x14ac:dyDescent="0.25">
      <c r="A8" t="s">
        <v>13084</v>
      </c>
      <c r="B8" t="s">
        <v>13085</v>
      </c>
      <c r="C8" t="s">
        <v>13086</v>
      </c>
      <c r="D8" t="s">
        <v>13087</v>
      </c>
    </row>
    <row r="9" spans="1:4" x14ac:dyDescent="0.25">
      <c r="A9" t="s">
        <v>13084</v>
      </c>
      <c r="B9" t="s">
        <v>13085</v>
      </c>
      <c r="C9" t="s">
        <v>13086</v>
      </c>
      <c r="D9" t="s">
        <v>13087</v>
      </c>
    </row>
    <row r="10" spans="1:4" x14ac:dyDescent="0.25">
      <c r="A10" t="s">
        <v>13084</v>
      </c>
      <c r="B10" t="s">
        <v>13088</v>
      </c>
      <c r="C10" t="s">
        <v>13089</v>
      </c>
      <c r="D10" t="s">
        <v>13090</v>
      </c>
    </row>
    <row r="11" spans="1:4" x14ac:dyDescent="0.25">
      <c r="A11" t="s">
        <v>13084</v>
      </c>
      <c r="B11" t="s">
        <v>13085</v>
      </c>
      <c r="C11" t="s">
        <v>13086</v>
      </c>
      <c r="D11" t="s">
        <v>13087</v>
      </c>
    </row>
    <row r="12" spans="1:4" x14ac:dyDescent="0.25">
      <c r="A12" t="s">
        <v>13084</v>
      </c>
      <c r="B12" t="s">
        <v>13085</v>
      </c>
      <c r="C12" t="s">
        <v>13086</v>
      </c>
      <c r="D12" t="s">
        <v>13087</v>
      </c>
    </row>
    <row r="13" spans="1:4" x14ac:dyDescent="0.25">
      <c r="A13" t="s">
        <v>13084</v>
      </c>
      <c r="B13" t="s">
        <v>13085</v>
      </c>
      <c r="C13" t="s">
        <v>13086</v>
      </c>
      <c r="D13" t="s">
        <v>13087</v>
      </c>
    </row>
    <row r="14" spans="1:4" x14ac:dyDescent="0.25">
      <c r="A14" t="s">
        <v>13075</v>
      </c>
      <c r="B14" t="s">
        <v>13091</v>
      </c>
      <c r="C14" t="s">
        <v>13092</v>
      </c>
      <c r="D14" t="s">
        <v>13087</v>
      </c>
    </row>
    <row r="15" spans="1:4" x14ac:dyDescent="0.25">
      <c r="A15" t="s">
        <v>13084</v>
      </c>
      <c r="B15" t="s">
        <v>13085</v>
      </c>
      <c r="C15" t="s">
        <v>13086</v>
      </c>
      <c r="D15" t="s">
        <v>13087</v>
      </c>
    </row>
    <row r="16" spans="1:4" x14ac:dyDescent="0.25">
      <c r="A16" t="s">
        <v>13084</v>
      </c>
      <c r="B16" t="s">
        <v>13085</v>
      </c>
      <c r="C16" t="s">
        <v>13086</v>
      </c>
      <c r="D16" t="s">
        <v>13087</v>
      </c>
    </row>
    <row r="17" spans="1:4" x14ac:dyDescent="0.25">
      <c r="A17" t="s">
        <v>13084</v>
      </c>
      <c r="B17" t="s">
        <v>13085</v>
      </c>
      <c r="C17" t="s">
        <v>13086</v>
      </c>
      <c r="D17" t="s">
        <v>13087</v>
      </c>
    </row>
    <row r="18" spans="1:4" x14ac:dyDescent="0.25">
      <c r="A18" t="s">
        <v>13075</v>
      </c>
      <c r="B18" t="s">
        <v>13091</v>
      </c>
      <c r="C18" t="s">
        <v>13093</v>
      </c>
      <c r="D18" t="s">
        <v>13094</v>
      </c>
    </row>
    <row r="19" spans="1:4" x14ac:dyDescent="0.25">
      <c r="A19" t="s">
        <v>13084</v>
      </c>
      <c r="B19" t="s">
        <v>13085</v>
      </c>
      <c r="C19" t="s">
        <v>13086</v>
      </c>
      <c r="D19" t="s">
        <v>13087</v>
      </c>
    </row>
    <row r="20" spans="1:4" x14ac:dyDescent="0.25">
      <c r="A20" t="s">
        <v>13084</v>
      </c>
      <c r="B20" t="s">
        <v>13085</v>
      </c>
      <c r="C20" t="s">
        <v>13086</v>
      </c>
      <c r="D20" t="s">
        <v>13087</v>
      </c>
    </row>
    <row r="21" spans="1:4" x14ac:dyDescent="0.25">
      <c r="A21" t="s">
        <v>13075</v>
      </c>
      <c r="B21" t="s">
        <v>13091</v>
      </c>
      <c r="C21" t="s">
        <v>13093</v>
      </c>
      <c r="D21" t="s">
        <v>13094</v>
      </c>
    </row>
    <row r="22" spans="1:4" x14ac:dyDescent="0.25">
      <c r="A22" t="s">
        <v>13084</v>
      </c>
      <c r="B22" t="s">
        <v>13085</v>
      </c>
      <c r="C22" t="s">
        <v>13086</v>
      </c>
      <c r="D22" t="s">
        <v>13087</v>
      </c>
    </row>
    <row r="23" spans="1:4" x14ac:dyDescent="0.25">
      <c r="A23" t="s">
        <v>13075</v>
      </c>
      <c r="B23" t="s">
        <v>13091</v>
      </c>
      <c r="C23" t="s">
        <v>13092</v>
      </c>
      <c r="D23" t="s">
        <v>13087</v>
      </c>
    </row>
    <row r="24" spans="1:4" x14ac:dyDescent="0.25">
      <c r="A24" t="s">
        <v>13075</v>
      </c>
      <c r="B24" t="s">
        <v>13091</v>
      </c>
      <c r="C24" t="s">
        <v>13093</v>
      </c>
      <c r="D24" t="s">
        <v>13094</v>
      </c>
    </row>
    <row r="25" spans="1:4" x14ac:dyDescent="0.25">
      <c r="A25" t="s">
        <v>13084</v>
      </c>
      <c r="B25" t="s">
        <v>13085</v>
      </c>
      <c r="C25" t="s">
        <v>13086</v>
      </c>
      <c r="D25" t="s">
        <v>13087</v>
      </c>
    </row>
    <row r="26" spans="1:4" x14ac:dyDescent="0.25">
      <c r="A26" t="s">
        <v>13075</v>
      </c>
      <c r="B26" t="s">
        <v>13091</v>
      </c>
      <c r="C26" t="s">
        <v>13093</v>
      </c>
      <c r="D26" t="s">
        <v>13094</v>
      </c>
    </row>
    <row r="27" spans="1:4" x14ac:dyDescent="0.25">
      <c r="A27" t="s">
        <v>13075</v>
      </c>
      <c r="B27" t="s">
        <v>13091</v>
      </c>
      <c r="C27" t="s">
        <v>13092</v>
      </c>
      <c r="D27" t="s">
        <v>13087</v>
      </c>
    </row>
    <row r="28" spans="1:4" x14ac:dyDescent="0.25">
      <c r="A28" t="s">
        <v>13075</v>
      </c>
      <c r="B28" t="s">
        <v>13091</v>
      </c>
      <c r="C28" t="s">
        <v>13093</v>
      </c>
      <c r="D28" t="s">
        <v>13094</v>
      </c>
    </row>
    <row r="29" spans="1:4" x14ac:dyDescent="0.25">
      <c r="A29" t="s">
        <v>13084</v>
      </c>
      <c r="B29" t="s">
        <v>13085</v>
      </c>
      <c r="C29" t="s">
        <v>13086</v>
      </c>
      <c r="D29" t="s">
        <v>13087</v>
      </c>
    </row>
    <row r="30" spans="1:4" x14ac:dyDescent="0.25">
      <c r="A30" t="s">
        <v>13084</v>
      </c>
      <c r="B30" t="s">
        <v>13085</v>
      </c>
      <c r="C30" t="s">
        <v>13086</v>
      </c>
      <c r="D30" t="s">
        <v>13087</v>
      </c>
    </row>
    <row r="31" spans="1:4" x14ac:dyDescent="0.25">
      <c r="A31" t="s">
        <v>13084</v>
      </c>
      <c r="B31" t="s">
        <v>13085</v>
      </c>
      <c r="C31" t="s">
        <v>13086</v>
      </c>
      <c r="D31" t="s">
        <v>13087</v>
      </c>
    </row>
    <row r="32" spans="1:4" x14ac:dyDescent="0.25">
      <c r="A32" t="s">
        <v>13084</v>
      </c>
      <c r="B32" t="s">
        <v>13085</v>
      </c>
      <c r="C32" t="s">
        <v>13086</v>
      </c>
      <c r="D32" t="s">
        <v>13087</v>
      </c>
    </row>
    <row r="33" spans="1:4" x14ac:dyDescent="0.25">
      <c r="A33" t="s">
        <v>13084</v>
      </c>
      <c r="B33" t="s">
        <v>13085</v>
      </c>
      <c r="C33" t="s">
        <v>13086</v>
      </c>
      <c r="D33" t="s">
        <v>13087</v>
      </c>
    </row>
    <row r="34" spans="1:4" x14ac:dyDescent="0.25">
      <c r="A34" t="s">
        <v>13084</v>
      </c>
      <c r="B34" t="s">
        <v>13085</v>
      </c>
      <c r="C34" t="s">
        <v>13086</v>
      </c>
      <c r="D34" t="s">
        <v>13087</v>
      </c>
    </row>
    <row r="35" spans="1:4" x14ac:dyDescent="0.25">
      <c r="A35" t="s">
        <v>13084</v>
      </c>
      <c r="B35" t="s">
        <v>13085</v>
      </c>
      <c r="C35" t="s">
        <v>13086</v>
      </c>
      <c r="D35" t="s">
        <v>13087</v>
      </c>
    </row>
    <row r="36" spans="1:4" x14ac:dyDescent="0.25">
      <c r="A36" t="s">
        <v>13084</v>
      </c>
      <c r="B36" t="s">
        <v>13085</v>
      </c>
      <c r="C36" t="s">
        <v>13086</v>
      </c>
      <c r="D36" t="s">
        <v>13087</v>
      </c>
    </row>
    <row r="37" spans="1:4" x14ac:dyDescent="0.25">
      <c r="A37" t="s">
        <v>13084</v>
      </c>
      <c r="B37" t="s">
        <v>13085</v>
      </c>
      <c r="C37" t="s">
        <v>13086</v>
      </c>
      <c r="D37" t="s">
        <v>13087</v>
      </c>
    </row>
    <row r="38" spans="1:4" x14ac:dyDescent="0.25">
      <c r="A38" t="s">
        <v>13084</v>
      </c>
      <c r="B38" t="s">
        <v>13085</v>
      </c>
      <c r="C38" t="s">
        <v>13086</v>
      </c>
      <c r="D38" t="s">
        <v>13087</v>
      </c>
    </row>
    <row r="39" spans="1:4" x14ac:dyDescent="0.25">
      <c r="A39" t="s">
        <v>13084</v>
      </c>
      <c r="B39" t="s">
        <v>13085</v>
      </c>
      <c r="C39" t="s">
        <v>13086</v>
      </c>
      <c r="D39" t="s">
        <v>13087</v>
      </c>
    </row>
    <row r="40" spans="1:4" x14ac:dyDescent="0.25">
      <c r="A40" t="s">
        <v>13075</v>
      </c>
      <c r="B40" t="s">
        <v>13091</v>
      </c>
      <c r="C40" t="s">
        <v>13093</v>
      </c>
      <c r="D40" t="s">
        <v>13094</v>
      </c>
    </row>
    <row r="41" spans="1:4" x14ac:dyDescent="0.25">
      <c r="A41" t="s">
        <v>13084</v>
      </c>
      <c r="B41" t="s">
        <v>13085</v>
      </c>
      <c r="C41" t="s">
        <v>13086</v>
      </c>
      <c r="D41" t="s">
        <v>13087</v>
      </c>
    </row>
    <row r="42" spans="1:4" x14ac:dyDescent="0.25">
      <c r="A42" t="s">
        <v>13084</v>
      </c>
      <c r="B42" t="s">
        <v>13085</v>
      </c>
      <c r="C42" t="s">
        <v>13086</v>
      </c>
      <c r="D42" t="s">
        <v>13087</v>
      </c>
    </row>
    <row r="43" spans="1:4" x14ac:dyDescent="0.25">
      <c r="A43" t="s">
        <v>13075</v>
      </c>
      <c r="B43" t="s">
        <v>13091</v>
      </c>
      <c r="C43" t="s">
        <v>13093</v>
      </c>
      <c r="D43" t="s">
        <v>13094</v>
      </c>
    </row>
    <row r="44" spans="1:4" x14ac:dyDescent="0.25">
      <c r="A44" t="s">
        <v>13084</v>
      </c>
      <c r="B44" t="s">
        <v>13085</v>
      </c>
      <c r="C44" t="s">
        <v>13086</v>
      </c>
      <c r="D44" t="s">
        <v>13087</v>
      </c>
    </row>
    <row r="45" spans="1:4" x14ac:dyDescent="0.25">
      <c r="A45" t="s">
        <v>13084</v>
      </c>
      <c r="B45" t="s">
        <v>13088</v>
      </c>
      <c r="C45" t="s">
        <v>13089</v>
      </c>
      <c r="D45" t="s">
        <v>13090</v>
      </c>
    </row>
    <row r="46" spans="1:4" x14ac:dyDescent="0.25">
      <c r="A46" t="s">
        <v>13084</v>
      </c>
      <c r="B46" t="s">
        <v>13085</v>
      </c>
      <c r="C46" t="s">
        <v>13086</v>
      </c>
      <c r="D46" t="s">
        <v>13087</v>
      </c>
    </row>
    <row r="47" spans="1:4" x14ac:dyDescent="0.25">
      <c r="A47" t="s">
        <v>13084</v>
      </c>
      <c r="B47" t="s">
        <v>13085</v>
      </c>
      <c r="C47" t="s">
        <v>13086</v>
      </c>
      <c r="D47" t="s">
        <v>13087</v>
      </c>
    </row>
    <row r="48" spans="1:4" x14ac:dyDescent="0.25">
      <c r="A48" t="s">
        <v>13084</v>
      </c>
      <c r="B48" t="s">
        <v>13088</v>
      </c>
      <c r="C48" t="s">
        <v>13089</v>
      </c>
      <c r="D48" t="s">
        <v>13090</v>
      </c>
    </row>
    <row r="49" spans="1:4" x14ac:dyDescent="0.25">
      <c r="A49" t="s">
        <v>13075</v>
      </c>
      <c r="B49" t="s">
        <v>13091</v>
      </c>
      <c r="C49" t="s">
        <v>13092</v>
      </c>
      <c r="D49" t="s">
        <v>13087</v>
      </c>
    </row>
    <row r="50" spans="1:4" x14ac:dyDescent="0.25">
      <c r="A50" t="s">
        <v>13075</v>
      </c>
      <c r="B50" t="s">
        <v>13091</v>
      </c>
      <c r="C50" t="s">
        <v>13092</v>
      </c>
      <c r="D50" t="s">
        <v>13095</v>
      </c>
    </row>
    <row r="51" spans="1:4" x14ac:dyDescent="0.25">
      <c r="A51" t="s">
        <v>13084</v>
      </c>
      <c r="B51" t="s">
        <v>13085</v>
      </c>
      <c r="C51" t="s">
        <v>13086</v>
      </c>
      <c r="D51" t="s">
        <v>13087</v>
      </c>
    </row>
    <row r="52" spans="1:4" x14ac:dyDescent="0.25">
      <c r="A52" t="s">
        <v>13084</v>
      </c>
      <c r="B52" t="s">
        <v>13088</v>
      </c>
      <c r="C52" t="s">
        <v>13089</v>
      </c>
      <c r="D52" t="s">
        <v>13090</v>
      </c>
    </row>
    <row r="53" spans="1:4" x14ac:dyDescent="0.25">
      <c r="A53" t="s">
        <v>13084</v>
      </c>
      <c r="B53" t="s">
        <v>13085</v>
      </c>
      <c r="C53" t="s">
        <v>13086</v>
      </c>
      <c r="D53" t="s">
        <v>13087</v>
      </c>
    </row>
    <row r="54" spans="1:4" x14ac:dyDescent="0.25">
      <c r="A54" t="s">
        <v>13084</v>
      </c>
      <c r="B54" t="s">
        <v>13085</v>
      </c>
      <c r="C54" t="s">
        <v>13086</v>
      </c>
      <c r="D54" t="s">
        <v>13087</v>
      </c>
    </row>
    <row r="55" spans="1:4" x14ac:dyDescent="0.25">
      <c r="A55" t="s">
        <v>13075</v>
      </c>
      <c r="B55" t="s">
        <v>13091</v>
      </c>
      <c r="C55" t="s">
        <v>13093</v>
      </c>
      <c r="D55" t="s">
        <v>13096</v>
      </c>
    </row>
    <row r="56" spans="1:4" x14ac:dyDescent="0.25">
      <c r="A56" t="s">
        <v>13084</v>
      </c>
      <c r="B56" t="s">
        <v>13085</v>
      </c>
      <c r="C56" t="s">
        <v>13086</v>
      </c>
      <c r="D56" t="s">
        <v>13087</v>
      </c>
    </row>
    <row r="57" spans="1:4" x14ac:dyDescent="0.25">
      <c r="A57" t="s">
        <v>13075</v>
      </c>
      <c r="B57" t="s">
        <v>13091</v>
      </c>
      <c r="C57" t="s">
        <v>13092</v>
      </c>
      <c r="D57" t="s">
        <v>13095</v>
      </c>
    </row>
    <row r="58" spans="1:4" x14ac:dyDescent="0.25">
      <c r="A58" t="s">
        <v>13084</v>
      </c>
      <c r="B58" t="s">
        <v>13088</v>
      </c>
      <c r="C58" t="s">
        <v>13089</v>
      </c>
      <c r="D58" t="s">
        <v>13090</v>
      </c>
    </row>
    <row r="59" spans="1:4" x14ac:dyDescent="0.25">
      <c r="A59" t="s">
        <v>13075</v>
      </c>
      <c r="B59" t="s">
        <v>13091</v>
      </c>
      <c r="C59" t="s">
        <v>13093</v>
      </c>
      <c r="D59" t="s">
        <v>13094</v>
      </c>
    </row>
    <row r="60" spans="1:4" x14ac:dyDescent="0.25">
      <c r="A60" t="s">
        <v>13084</v>
      </c>
      <c r="B60" t="s">
        <v>13085</v>
      </c>
      <c r="C60" t="s">
        <v>13086</v>
      </c>
      <c r="D60" t="s">
        <v>13087</v>
      </c>
    </row>
    <row r="61" spans="1:4" x14ac:dyDescent="0.25">
      <c r="A61" t="s">
        <v>13084</v>
      </c>
      <c r="B61" t="s">
        <v>13085</v>
      </c>
      <c r="C61" t="s">
        <v>13086</v>
      </c>
      <c r="D61" t="s">
        <v>13087</v>
      </c>
    </row>
    <row r="62" spans="1:4" x14ac:dyDescent="0.25">
      <c r="A62" t="s">
        <v>13075</v>
      </c>
      <c r="B62" t="s">
        <v>13091</v>
      </c>
      <c r="C62" t="s">
        <v>13092</v>
      </c>
      <c r="D62" t="s">
        <v>13095</v>
      </c>
    </row>
    <row r="63" spans="1:4" x14ac:dyDescent="0.25">
      <c r="A63" t="s">
        <v>13075</v>
      </c>
      <c r="B63" t="s">
        <v>13091</v>
      </c>
      <c r="C63" t="s">
        <v>13093</v>
      </c>
      <c r="D63" t="s">
        <v>13094</v>
      </c>
    </row>
    <row r="64" spans="1:4" x14ac:dyDescent="0.25">
      <c r="A64" t="s">
        <v>13084</v>
      </c>
      <c r="B64" t="s">
        <v>13085</v>
      </c>
      <c r="C64" t="s">
        <v>13086</v>
      </c>
      <c r="D64" t="s">
        <v>13087</v>
      </c>
    </row>
    <row r="65" spans="1:4" x14ac:dyDescent="0.25">
      <c r="A65" t="s">
        <v>13084</v>
      </c>
      <c r="B65" t="s">
        <v>13085</v>
      </c>
      <c r="C65" t="s">
        <v>13086</v>
      </c>
      <c r="D65" t="s">
        <v>13087</v>
      </c>
    </row>
    <row r="66" spans="1:4" x14ac:dyDescent="0.25">
      <c r="A66" t="s">
        <v>13075</v>
      </c>
      <c r="B66" t="s">
        <v>13091</v>
      </c>
      <c r="C66" t="s">
        <v>13093</v>
      </c>
      <c r="D66" t="s">
        <v>13094</v>
      </c>
    </row>
    <row r="67" spans="1:4" x14ac:dyDescent="0.25">
      <c r="A67" t="s">
        <v>13075</v>
      </c>
      <c r="B67" t="s">
        <v>13091</v>
      </c>
      <c r="C67" t="s">
        <v>13092</v>
      </c>
      <c r="D67" t="s">
        <v>13087</v>
      </c>
    </row>
    <row r="68" spans="1:4" x14ac:dyDescent="0.25">
      <c r="A68" t="s">
        <v>13084</v>
      </c>
      <c r="B68" t="s">
        <v>13085</v>
      </c>
      <c r="C68" t="s">
        <v>13086</v>
      </c>
      <c r="D68" t="s">
        <v>13087</v>
      </c>
    </row>
    <row r="69" spans="1:4" x14ac:dyDescent="0.25">
      <c r="A69" t="s">
        <v>13075</v>
      </c>
      <c r="B69" t="s">
        <v>13091</v>
      </c>
      <c r="C69" t="s">
        <v>13093</v>
      </c>
      <c r="D69" t="s">
        <v>13096</v>
      </c>
    </row>
    <row r="70" spans="1:4" x14ac:dyDescent="0.25">
      <c r="A70" t="s">
        <v>13075</v>
      </c>
      <c r="B70" t="s">
        <v>13091</v>
      </c>
      <c r="C70" t="s">
        <v>13092</v>
      </c>
      <c r="D70" t="s">
        <v>13097</v>
      </c>
    </row>
    <row r="71" spans="1:4" x14ac:dyDescent="0.25">
      <c r="A71" t="s">
        <v>13084</v>
      </c>
      <c r="B71" t="s">
        <v>13085</v>
      </c>
      <c r="C71" t="s">
        <v>13086</v>
      </c>
      <c r="D71" t="s">
        <v>13087</v>
      </c>
    </row>
    <row r="72" spans="1:4" x14ac:dyDescent="0.25">
      <c r="A72" t="s">
        <v>13084</v>
      </c>
      <c r="B72" t="s">
        <v>13085</v>
      </c>
      <c r="C72" t="s">
        <v>13086</v>
      </c>
      <c r="D72" t="s">
        <v>13087</v>
      </c>
    </row>
    <row r="73" spans="1:4" x14ac:dyDescent="0.25">
      <c r="A73" t="s">
        <v>13084</v>
      </c>
      <c r="B73" t="s">
        <v>13085</v>
      </c>
      <c r="C73" t="s">
        <v>13086</v>
      </c>
      <c r="D73" t="s">
        <v>13087</v>
      </c>
    </row>
    <row r="74" spans="1:4" x14ac:dyDescent="0.25">
      <c r="A74" t="s">
        <v>13075</v>
      </c>
      <c r="B74" t="s">
        <v>13091</v>
      </c>
      <c r="C74" t="s">
        <v>13093</v>
      </c>
      <c r="D74" t="s">
        <v>13094</v>
      </c>
    </row>
    <row r="75" spans="1:4" x14ac:dyDescent="0.25">
      <c r="A75" t="s">
        <v>13084</v>
      </c>
      <c r="B75" t="s">
        <v>13085</v>
      </c>
      <c r="C75" t="s">
        <v>13086</v>
      </c>
      <c r="D75" t="s">
        <v>13087</v>
      </c>
    </row>
    <row r="76" spans="1:4" x14ac:dyDescent="0.25">
      <c r="A76" t="s">
        <v>13084</v>
      </c>
      <c r="B76" t="s">
        <v>13085</v>
      </c>
      <c r="C76" t="s">
        <v>13086</v>
      </c>
      <c r="D76" t="s">
        <v>13087</v>
      </c>
    </row>
    <row r="77" spans="1:4" x14ac:dyDescent="0.25">
      <c r="A77" t="s">
        <v>13084</v>
      </c>
      <c r="B77" t="s">
        <v>13085</v>
      </c>
      <c r="C77" t="s">
        <v>13086</v>
      </c>
      <c r="D77" t="s">
        <v>13087</v>
      </c>
    </row>
    <row r="78" spans="1:4" x14ac:dyDescent="0.25">
      <c r="A78" t="s">
        <v>13084</v>
      </c>
      <c r="B78" t="s">
        <v>13085</v>
      </c>
      <c r="C78" t="s">
        <v>13086</v>
      </c>
      <c r="D78" t="s">
        <v>13087</v>
      </c>
    </row>
    <row r="79" spans="1:4" x14ac:dyDescent="0.25">
      <c r="A79" t="s">
        <v>13075</v>
      </c>
      <c r="B79" t="s">
        <v>13091</v>
      </c>
      <c r="C79" t="s">
        <v>13093</v>
      </c>
      <c r="D79" t="s">
        <v>13094</v>
      </c>
    </row>
    <row r="80" spans="1:4" x14ac:dyDescent="0.25">
      <c r="A80" t="s">
        <v>13084</v>
      </c>
      <c r="B80" t="s">
        <v>13085</v>
      </c>
      <c r="C80" t="s">
        <v>13086</v>
      </c>
      <c r="D80" t="s">
        <v>13087</v>
      </c>
    </row>
    <row r="81" spans="1:4" x14ac:dyDescent="0.25">
      <c r="A81" t="s">
        <v>13075</v>
      </c>
      <c r="B81" t="s">
        <v>13091</v>
      </c>
      <c r="C81" t="s">
        <v>13092</v>
      </c>
      <c r="D81" t="s">
        <v>13095</v>
      </c>
    </row>
    <row r="82" spans="1:4" x14ac:dyDescent="0.25">
      <c r="A82" t="s">
        <v>13084</v>
      </c>
      <c r="B82" t="s">
        <v>13085</v>
      </c>
      <c r="C82" t="s">
        <v>13086</v>
      </c>
      <c r="D82" t="s">
        <v>13087</v>
      </c>
    </row>
    <row r="83" spans="1:4" x14ac:dyDescent="0.25">
      <c r="A83" t="s">
        <v>13084</v>
      </c>
      <c r="B83" t="s">
        <v>13085</v>
      </c>
      <c r="C83" t="s">
        <v>13086</v>
      </c>
      <c r="D83" t="s">
        <v>13087</v>
      </c>
    </row>
    <row r="84" spans="1:4" x14ac:dyDescent="0.25">
      <c r="A84" t="s">
        <v>13075</v>
      </c>
      <c r="B84" t="s">
        <v>13091</v>
      </c>
      <c r="C84" t="s">
        <v>13093</v>
      </c>
      <c r="D84" t="s">
        <v>13094</v>
      </c>
    </row>
    <row r="85" spans="1:4" x14ac:dyDescent="0.25">
      <c r="A85" t="s">
        <v>13084</v>
      </c>
      <c r="B85" t="s">
        <v>13085</v>
      </c>
      <c r="C85" t="s">
        <v>13086</v>
      </c>
      <c r="D85" t="s">
        <v>13087</v>
      </c>
    </row>
    <row r="86" spans="1:4" x14ac:dyDescent="0.25">
      <c r="A86" t="s">
        <v>13084</v>
      </c>
      <c r="B86" t="s">
        <v>13085</v>
      </c>
      <c r="C86" t="s">
        <v>13086</v>
      </c>
      <c r="D86" t="s">
        <v>13087</v>
      </c>
    </row>
    <row r="87" spans="1:4" x14ac:dyDescent="0.25">
      <c r="A87" t="s">
        <v>13075</v>
      </c>
      <c r="B87" t="s">
        <v>13091</v>
      </c>
      <c r="C87" t="s">
        <v>13093</v>
      </c>
      <c r="D87" t="s">
        <v>13094</v>
      </c>
    </row>
    <row r="88" spans="1:4" x14ac:dyDescent="0.25">
      <c r="A88" t="s">
        <v>13075</v>
      </c>
      <c r="B88" t="s">
        <v>13091</v>
      </c>
      <c r="C88" t="s">
        <v>13093</v>
      </c>
      <c r="D88" t="s">
        <v>13094</v>
      </c>
    </row>
    <row r="89" spans="1:4" x14ac:dyDescent="0.25">
      <c r="A89" t="s">
        <v>13075</v>
      </c>
      <c r="B89" t="s">
        <v>13091</v>
      </c>
      <c r="C89" t="s">
        <v>13093</v>
      </c>
      <c r="D89" t="s">
        <v>13094</v>
      </c>
    </row>
    <row r="90" spans="1:4" x14ac:dyDescent="0.25">
      <c r="A90" t="s">
        <v>13084</v>
      </c>
      <c r="B90" t="s">
        <v>13085</v>
      </c>
      <c r="C90" t="s">
        <v>13086</v>
      </c>
      <c r="D90" t="s">
        <v>13087</v>
      </c>
    </row>
    <row r="91" spans="1:4" x14ac:dyDescent="0.25">
      <c r="A91" t="s">
        <v>13084</v>
      </c>
      <c r="B91" t="s">
        <v>13085</v>
      </c>
      <c r="C91" t="s">
        <v>13086</v>
      </c>
      <c r="D91" t="s">
        <v>13087</v>
      </c>
    </row>
    <row r="92" spans="1:4" x14ac:dyDescent="0.25">
      <c r="A92" t="s">
        <v>13084</v>
      </c>
      <c r="B92" t="s">
        <v>13088</v>
      </c>
      <c r="C92" t="s">
        <v>13089</v>
      </c>
      <c r="D92" t="s">
        <v>13090</v>
      </c>
    </row>
    <row r="93" spans="1:4" x14ac:dyDescent="0.25">
      <c r="A93" t="s">
        <v>13075</v>
      </c>
      <c r="B93" t="s">
        <v>13091</v>
      </c>
      <c r="C93" t="s">
        <v>13093</v>
      </c>
      <c r="D93" t="s">
        <v>13094</v>
      </c>
    </row>
    <row r="94" spans="1:4" x14ac:dyDescent="0.25">
      <c r="A94" t="s">
        <v>13084</v>
      </c>
      <c r="B94" t="s">
        <v>13085</v>
      </c>
      <c r="C94" t="s">
        <v>13086</v>
      </c>
      <c r="D94" t="s">
        <v>13087</v>
      </c>
    </row>
    <row r="95" spans="1:4" x14ac:dyDescent="0.25">
      <c r="A95" t="s">
        <v>13084</v>
      </c>
      <c r="B95" t="s">
        <v>13085</v>
      </c>
      <c r="C95" t="s">
        <v>13086</v>
      </c>
      <c r="D95" t="s">
        <v>13087</v>
      </c>
    </row>
    <row r="96" spans="1:4" x14ac:dyDescent="0.25">
      <c r="A96" t="s">
        <v>13075</v>
      </c>
      <c r="B96" t="s">
        <v>13091</v>
      </c>
      <c r="C96" t="s">
        <v>13093</v>
      </c>
      <c r="D96" t="s">
        <v>13094</v>
      </c>
    </row>
    <row r="97" spans="1:4" x14ac:dyDescent="0.25">
      <c r="A97" t="s">
        <v>13084</v>
      </c>
      <c r="B97" t="s">
        <v>13088</v>
      </c>
      <c r="C97" t="s">
        <v>13089</v>
      </c>
      <c r="D97" t="s">
        <v>13090</v>
      </c>
    </row>
    <row r="98" spans="1:4" x14ac:dyDescent="0.25">
      <c r="A98" t="s">
        <v>13075</v>
      </c>
      <c r="B98" t="s">
        <v>13091</v>
      </c>
      <c r="C98" t="s">
        <v>13092</v>
      </c>
      <c r="D98" t="s">
        <v>13095</v>
      </c>
    </row>
    <row r="99" spans="1:4" x14ac:dyDescent="0.25">
      <c r="A99" t="s">
        <v>13084</v>
      </c>
      <c r="B99" t="s">
        <v>13085</v>
      </c>
      <c r="C99" t="s">
        <v>13086</v>
      </c>
      <c r="D99" t="s">
        <v>13087</v>
      </c>
    </row>
    <row r="100" spans="1:4" x14ac:dyDescent="0.25">
      <c r="A100" t="s">
        <v>13084</v>
      </c>
      <c r="B100" t="s">
        <v>13088</v>
      </c>
      <c r="C100" t="s">
        <v>13089</v>
      </c>
      <c r="D100" t="s">
        <v>13090</v>
      </c>
    </row>
    <row r="101" spans="1:4" x14ac:dyDescent="0.25">
      <c r="A101" t="s">
        <v>13084</v>
      </c>
      <c r="B101" t="s">
        <v>13085</v>
      </c>
      <c r="C101" t="s">
        <v>13086</v>
      </c>
      <c r="D101" t="s">
        <v>13087</v>
      </c>
    </row>
    <row r="102" spans="1:4" x14ac:dyDescent="0.25">
      <c r="A102" t="s">
        <v>13075</v>
      </c>
      <c r="B102" t="s">
        <v>13091</v>
      </c>
      <c r="C102" t="s">
        <v>13092</v>
      </c>
      <c r="D102" t="s">
        <v>13095</v>
      </c>
    </row>
    <row r="103" spans="1:4" x14ac:dyDescent="0.25">
      <c r="A103" t="s">
        <v>13084</v>
      </c>
      <c r="B103" t="s">
        <v>13085</v>
      </c>
      <c r="C103" t="s">
        <v>13086</v>
      </c>
      <c r="D103" t="s">
        <v>13087</v>
      </c>
    </row>
    <row r="104" spans="1:4" x14ac:dyDescent="0.25">
      <c r="A104" t="s">
        <v>13075</v>
      </c>
      <c r="B104" t="s">
        <v>13091</v>
      </c>
      <c r="C104" t="s">
        <v>13092</v>
      </c>
      <c r="D104" t="s">
        <v>13095</v>
      </c>
    </row>
    <row r="105" spans="1:4" x14ac:dyDescent="0.25">
      <c r="A105" t="s">
        <v>13075</v>
      </c>
      <c r="B105" t="s">
        <v>13091</v>
      </c>
      <c r="C105" t="s">
        <v>13093</v>
      </c>
      <c r="D105" t="s">
        <v>13094</v>
      </c>
    </row>
    <row r="106" spans="1:4" x14ac:dyDescent="0.25">
      <c r="A106" t="s">
        <v>13084</v>
      </c>
      <c r="B106" t="s">
        <v>13085</v>
      </c>
      <c r="C106" t="s">
        <v>13086</v>
      </c>
      <c r="D106" t="s">
        <v>13087</v>
      </c>
    </row>
    <row r="107" spans="1:4" x14ac:dyDescent="0.25">
      <c r="A107" t="s">
        <v>13084</v>
      </c>
      <c r="B107" t="s">
        <v>13085</v>
      </c>
      <c r="C107" t="s">
        <v>13086</v>
      </c>
      <c r="D107" t="s">
        <v>13087</v>
      </c>
    </row>
    <row r="108" spans="1:4" x14ac:dyDescent="0.25">
      <c r="A108" t="s">
        <v>13084</v>
      </c>
      <c r="B108" t="s">
        <v>13085</v>
      </c>
      <c r="C108" t="s">
        <v>13086</v>
      </c>
      <c r="D108" t="s">
        <v>13087</v>
      </c>
    </row>
    <row r="109" spans="1:4" x14ac:dyDescent="0.25">
      <c r="A109" t="s">
        <v>13084</v>
      </c>
      <c r="B109" t="s">
        <v>13085</v>
      </c>
      <c r="C109" t="s">
        <v>13086</v>
      </c>
      <c r="D109" t="s">
        <v>13087</v>
      </c>
    </row>
    <row r="110" spans="1:4" x14ac:dyDescent="0.25">
      <c r="A110" t="s">
        <v>13075</v>
      </c>
      <c r="B110" t="s">
        <v>13091</v>
      </c>
      <c r="C110" t="s">
        <v>13093</v>
      </c>
      <c r="D110" t="s">
        <v>13094</v>
      </c>
    </row>
    <row r="111" spans="1:4" x14ac:dyDescent="0.25">
      <c r="A111" t="s">
        <v>13084</v>
      </c>
      <c r="B111" t="s">
        <v>13085</v>
      </c>
      <c r="C111" t="s">
        <v>13086</v>
      </c>
      <c r="D111" t="s">
        <v>13087</v>
      </c>
    </row>
    <row r="112" spans="1:4" x14ac:dyDescent="0.25">
      <c r="A112" t="s">
        <v>13075</v>
      </c>
      <c r="B112" t="s">
        <v>13091</v>
      </c>
      <c r="C112" t="s">
        <v>13093</v>
      </c>
      <c r="D112" t="s">
        <v>13096</v>
      </c>
    </row>
    <row r="113" spans="1:4" x14ac:dyDescent="0.25">
      <c r="A113" t="s">
        <v>13084</v>
      </c>
      <c r="B113" t="s">
        <v>13085</v>
      </c>
      <c r="C113" t="s">
        <v>13086</v>
      </c>
      <c r="D113" t="s">
        <v>13087</v>
      </c>
    </row>
    <row r="114" spans="1:4" x14ac:dyDescent="0.25">
      <c r="A114" t="s">
        <v>13075</v>
      </c>
      <c r="B114" t="s">
        <v>13091</v>
      </c>
      <c r="C114" t="s">
        <v>13093</v>
      </c>
      <c r="D114" t="s">
        <v>13094</v>
      </c>
    </row>
    <row r="115" spans="1:4" x14ac:dyDescent="0.25">
      <c r="A115" t="s">
        <v>13084</v>
      </c>
      <c r="B115" t="s">
        <v>13085</v>
      </c>
      <c r="C115" t="s">
        <v>13086</v>
      </c>
      <c r="D115" t="s">
        <v>13087</v>
      </c>
    </row>
    <row r="116" spans="1:4" x14ac:dyDescent="0.25">
      <c r="A116" t="s">
        <v>13075</v>
      </c>
      <c r="B116" t="s">
        <v>13091</v>
      </c>
      <c r="C116" t="s">
        <v>13092</v>
      </c>
      <c r="D116" t="s">
        <v>13095</v>
      </c>
    </row>
    <row r="117" spans="1:4" x14ac:dyDescent="0.25">
      <c r="A117" t="s">
        <v>13084</v>
      </c>
      <c r="B117" t="s">
        <v>13085</v>
      </c>
      <c r="C117" t="s">
        <v>13086</v>
      </c>
      <c r="D117" t="s">
        <v>13087</v>
      </c>
    </row>
    <row r="118" spans="1:4" x14ac:dyDescent="0.25">
      <c r="A118" t="s">
        <v>13075</v>
      </c>
      <c r="B118" t="s">
        <v>13091</v>
      </c>
      <c r="C118" t="s">
        <v>13092</v>
      </c>
      <c r="D118" t="s">
        <v>13095</v>
      </c>
    </row>
    <row r="119" spans="1:4" x14ac:dyDescent="0.25">
      <c r="A119" t="s">
        <v>13084</v>
      </c>
      <c r="B119" t="s">
        <v>13085</v>
      </c>
      <c r="C119" t="s">
        <v>13086</v>
      </c>
      <c r="D119" t="s">
        <v>13087</v>
      </c>
    </row>
    <row r="120" spans="1:4" x14ac:dyDescent="0.25">
      <c r="A120" t="s">
        <v>13084</v>
      </c>
      <c r="B120" t="s">
        <v>13085</v>
      </c>
      <c r="C120" t="s">
        <v>13086</v>
      </c>
      <c r="D120" t="s">
        <v>13087</v>
      </c>
    </row>
    <row r="121" spans="1:4" x14ac:dyDescent="0.25">
      <c r="A121" t="s">
        <v>13084</v>
      </c>
      <c r="B121" t="s">
        <v>13085</v>
      </c>
      <c r="C121" t="s">
        <v>13086</v>
      </c>
      <c r="D121" t="s">
        <v>13087</v>
      </c>
    </row>
    <row r="122" spans="1:4" x14ac:dyDescent="0.25">
      <c r="A122" t="s">
        <v>13084</v>
      </c>
      <c r="B122" t="s">
        <v>13085</v>
      </c>
      <c r="C122" t="s">
        <v>13086</v>
      </c>
      <c r="D122" t="s">
        <v>13087</v>
      </c>
    </row>
    <row r="123" spans="1:4" x14ac:dyDescent="0.25">
      <c r="A123" t="s">
        <v>13075</v>
      </c>
      <c r="B123" t="s">
        <v>13091</v>
      </c>
      <c r="C123" t="s">
        <v>13092</v>
      </c>
      <c r="D123" t="s">
        <v>13095</v>
      </c>
    </row>
    <row r="124" spans="1:4" x14ac:dyDescent="0.25">
      <c r="A124" t="s">
        <v>13075</v>
      </c>
      <c r="B124" t="s">
        <v>13091</v>
      </c>
      <c r="C124" t="s">
        <v>13093</v>
      </c>
      <c r="D124" t="s">
        <v>13094</v>
      </c>
    </row>
    <row r="125" spans="1:4" x14ac:dyDescent="0.25">
      <c r="A125" t="s">
        <v>13075</v>
      </c>
      <c r="B125" t="s">
        <v>13091</v>
      </c>
      <c r="C125" t="s">
        <v>13093</v>
      </c>
      <c r="D125" t="s">
        <v>13094</v>
      </c>
    </row>
    <row r="126" spans="1:4" x14ac:dyDescent="0.25">
      <c r="A126" t="s">
        <v>13075</v>
      </c>
      <c r="B126" t="s">
        <v>13091</v>
      </c>
      <c r="C126" t="s">
        <v>13093</v>
      </c>
      <c r="D126" t="s">
        <v>13094</v>
      </c>
    </row>
    <row r="127" spans="1:4" x14ac:dyDescent="0.25">
      <c r="A127" t="s">
        <v>13075</v>
      </c>
      <c r="B127" t="s">
        <v>13091</v>
      </c>
      <c r="C127" t="s">
        <v>13092</v>
      </c>
      <c r="D127" t="s">
        <v>13087</v>
      </c>
    </row>
    <row r="128" spans="1:4" x14ac:dyDescent="0.25">
      <c r="A128" t="s">
        <v>13075</v>
      </c>
      <c r="B128" t="s">
        <v>13091</v>
      </c>
      <c r="C128" t="s">
        <v>13092</v>
      </c>
      <c r="D128" t="s">
        <v>13087</v>
      </c>
    </row>
    <row r="129" spans="1:4" x14ac:dyDescent="0.25">
      <c r="A129" t="s">
        <v>13075</v>
      </c>
      <c r="B129" t="s">
        <v>13091</v>
      </c>
      <c r="C129" t="s">
        <v>13093</v>
      </c>
      <c r="D129" t="s">
        <v>13094</v>
      </c>
    </row>
    <row r="130" spans="1:4" x14ac:dyDescent="0.25">
      <c r="A130" t="s">
        <v>13075</v>
      </c>
      <c r="B130" t="s">
        <v>13091</v>
      </c>
      <c r="C130" t="s">
        <v>13092</v>
      </c>
      <c r="D130" t="s">
        <v>13095</v>
      </c>
    </row>
    <row r="131" spans="1:4" x14ac:dyDescent="0.25">
      <c r="A131" t="s">
        <v>13075</v>
      </c>
      <c r="B131" t="s">
        <v>13091</v>
      </c>
      <c r="C131" t="s">
        <v>13092</v>
      </c>
      <c r="D131" t="s">
        <v>13087</v>
      </c>
    </row>
    <row r="132" spans="1:4" x14ac:dyDescent="0.25">
      <c r="A132" t="s">
        <v>13075</v>
      </c>
      <c r="B132" t="s">
        <v>13091</v>
      </c>
      <c r="C132" t="s">
        <v>13093</v>
      </c>
      <c r="D132" t="s">
        <v>13094</v>
      </c>
    </row>
    <row r="133" spans="1:4" x14ac:dyDescent="0.25">
      <c r="A133" t="s">
        <v>13084</v>
      </c>
      <c r="B133" t="s">
        <v>13085</v>
      </c>
      <c r="C133" t="s">
        <v>13086</v>
      </c>
      <c r="D133" t="s">
        <v>13087</v>
      </c>
    </row>
    <row r="134" spans="1:4" x14ac:dyDescent="0.25">
      <c r="A134" t="s">
        <v>13075</v>
      </c>
      <c r="B134" t="s">
        <v>13098</v>
      </c>
      <c r="C134" t="s">
        <v>13092</v>
      </c>
      <c r="D134" t="s">
        <v>13099</v>
      </c>
    </row>
    <row r="135" spans="1:4" x14ac:dyDescent="0.25">
      <c r="A135" t="s">
        <v>13084</v>
      </c>
      <c r="B135" t="s">
        <v>13085</v>
      </c>
      <c r="C135" t="s">
        <v>13086</v>
      </c>
      <c r="D135" t="s">
        <v>13087</v>
      </c>
    </row>
    <row r="136" spans="1:4" x14ac:dyDescent="0.25">
      <c r="A136" t="s">
        <v>13084</v>
      </c>
      <c r="B136" t="s">
        <v>13085</v>
      </c>
      <c r="C136" t="s">
        <v>13086</v>
      </c>
      <c r="D136" t="s">
        <v>13087</v>
      </c>
    </row>
    <row r="137" spans="1:4" x14ac:dyDescent="0.25">
      <c r="A137" t="s">
        <v>13075</v>
      </c>
      <c r="B137" t="s">
        <v>13091</v>
      </c>
      <c r="C137" t="s">
        <v>13093</v>
      </c>
      <c r="D137" t="s">
        <v>13094</v>
      </c>
    </row>
    <row r="138" spans="1:4" x14ac:dyDescent="0.25">
      <c r="A138" t="s">
        <v>13084</v>
      </c>
      <c r="B138" t="s">
        <v>13085</v>
      </c>
      <c r="C138" t="s">
        <v>13086</v>
      </c>
      <c r="D138" t="s">
        <v>13087</v>
      </c>
    </row>
    <row r="139" spans="1:4" x14ac:dyDescent="0.25">
      <c r="A139" t="s">
        <v>13075</v>
      </c>
      <c r="B139" t="s">
        <v>13091</v>
      </c>
      <c r="C139" t="s">
        <v>13092</v>
      </c>
      <c r="D139" t="s">
        <v>13087</v>
      </c>
    </row>
    <row r="140" spans="1:4" x14ac:dyDescent="0.25">
      <c r="A140" t="s">
        <v>13075</v>
      </c>
      <c r="B140" t="s">
        <v>13091</v>
      </c>
      <c r="C140" t="s">
        <v>13092</v>
      </c>
      <c r="D140" t="s">
        <v>13095</v>
      </c>
    </row>
    <row r="141" spans="1:4" x14ac:dyDescent="0.25">
      <c r="A141" t="s">
        <v>13084</v>
      </c>
      <c r="B141" t="s">
        <v>13085</v>
      </c>
      <c r="C141" t="s">
        <v>13086</v>
      </c>
      <c r="D141" t="s">
        <v>13087</v>
      </c>
    </row>
    <row r="142" spans="1:4" x14ac:dyDescent="0.25">
      <c r="A142" t="s">
        <v>13084</v>
      </c>
      <c r="B142" t="s">
        <v>13085</v>
      </c>
      <c r="C142" t="s">
        <v>13086</v>
      </c>
      <c r="D142" t="s">
        <v>13087</v>
      </c>
    </row>
    <row r="143" spans="1:4" x14ac:dyDescent="0.25">
      <c r="A143" t="s">
        <v>13084</v>
      </c>
      <c r="B143" t="s">
        <v>13088</v>
      </c>
      <c r="C143" t="s">
        <v>13089</v>
      </c>
      <c r="D143" t="s">
        <v>13090</v>
      </c>
    </row>
    <row r="144" spans="1:4" x14ac:dyDescent="0.25">
      <c r="A144" t="s">
        <v>13075</v>
      </c>
      <c r="B144" t="s">
        <v>13091</v>
      </c>
      <c r="C144" t="s">
        <v>13092</v>
      </c>
      <c r="D144" t="s">
        <v>13095</v>
      </c>
    </row>
    <row r="145" spans="1:4" x14ac:dyDescent="0.25">
      <c r="A145" t="s">
        <v>13084</v>
      </c>
      <c r="B145" t="s">
        <v>13088</v>
      </c>
      <c r="C145" t="s">
        <v>13089</v>
      </c>
      <c r="D145" t="s">
        <v>13090</v>
      </c>
    </row>
    <row r="146" spans="1:4" x14ac:dyDescent="0.25">
      <c r="A146" t="s">
        <v>13075</v>
      </c>
      <c r="B146" t="s">
        <v>13091</v>
      </c>
      <c r="C146" t="s">
        <v>13093</v>
      </c>
      <c r="D146" t="s">
        <v>13094</v>
      </c>
    </row>
    <row r="147" spans="1:4" x14ac:dyDescent="0.25">
      <c r="A147" t="s">
        <v>13075</v>
      </c>
      <c r="B147" t="s">
        <v>13091</v>
      </c>
      <c r="C147" t="s">
        <v>13092</v>
      </c>
      <c r="D147" t="s">
        <v>13095</v>
      </c>
    </row>
    <row r="148" spans="1:4" x14ac:dyDescent="0.25">
      <c r="A148" t="s">
        <v>13084</v>
      </c>
      <c r="B148" t="s">
        <v>13085</v>
      </c>
      <c r="C148" t="s">
        <v>13086</v>
      </c>
      <c r="D148" t="s">
        <v>13087</v>
      </c>
    </row>
    <row r="149" spans="1:4" x14ac:dyDescent="0.25">
      <c r="A149" t="s">
        <v>13084</v>
      </c>
      <c r="B149" t="s">
        <v>13085</v>
      </c>
      <c r="C149" t="s">
        <v>13086</v>
      </c>
      <c r="D149" t="s">
        <v>13087</v>
      </c>
    </row>
    <row r="150" spans="1:4" x14ac:dyDescent="0.25">
      <c r="A150" t="s">
        <v>13075</v>
      </c>
      <c r="B150" t="s">
        <v>13091</v>
      </c>
      <c r="C150" t="s">
        <v>13092</v>
      </c>
      <c r="D150" t="s">
        <v>13087</v>
      </c>
    </row>
    <row r="151" spans="1:4" x14ac:dyDescent="0.25">
      <c r="A151" t="s">
        <v>13084</v>
      </c>
      <c r="B151" t="s">
        <v>13085</v>
      </c>
      <c r="C151" t="s">
        <v>13086</v>
      </c>
      <c r="D151" t="s">
        <v>13087</v>
      </c>
    </row>
    <row r="152" spans="1:4" x14ac:dyDescent="0.25">
      <c r="A152" t="s">
        <v>13075</v>
      </c>
      <c r="B152" t="s">
        <v>13091</v>
      </c>
      <c r="C152" t="s">
        <v>13093</v>
      </c>
      <c r="D152" t="s">
        <v>13094</v>
      </c>
    </row>
    <row r="153" spans="1:4" x14ac:dyDescent="0.25">
      <c r="A153" t="s">
        <v>13084</v>
      </c>
      <c r="B153" t="s">
        <v>13085</v>
      </c>
      <c r="C153" t="s">
        <v>13086</v>
      </c>
      <c r="D153" t="s">
        <v>13087</v>
      </c>
    </row>
    <row r="154" spans="1:4" x14ac:dyDescent="0.25">
      <c r="A154" t="s">
        <v>13075</v>
      </c>
      <c r="B154" t="s">
        <v>13091</v>
      </c>
      <c r="C154" t="s">
        <v>13093</v>
      </c>
      <c r="D154" t="s">
        <v>13094</v>
      </c>
    </row>
    <row r="155" spans="1:4" x14ac:dyDescent="0.25">
      <c r="A155" t="s">
        <v>13084</v>
      </c>
      <c r="B155" t="s">
        <v>13085</v>
      </c>
      <c r="C155" t="s">
        <v>13086</v>
      </c>
      <c r="D155" t="s">
        <v>13087</v>
      </c>
    </row>
    <row r="156" spans="1:4" x14ac:dyDescent="0.25">
      <c r="A156" t="s">
        <v>13084</v>
      </c>
      <c r="B156" t="s">
        <v>13088</v>
      </c>
      <c r="C156" t="s">
        <v>13089</v>
      </c>
      <c r="D156" t="s">
        <v>13090</v>
      </c>
    </row>
    <row r="157" spans="1:4" x14ac:dyDescent="0.25">
      <c r="A157" t="s">
        <v>13075</v>
      </c>
      <c r="B157" t="s">
        <v>13091</v>
      </c>
      <c r="C157" t="s">
        <v>13092</v>
      </c>
      <c r="D157" t="s">
        <v>13095</v>
      </c>
    </row>
    <row r="158" spans="1:4" x14ac:dyDescent="0.25">
      <c r="A158" t="s">
        <v>13084</v>
      </c>
      <c r="B158" t="s">
        <v>13085</v>
      </c>
      <c r="C158" t="s">
        <v>13086</v>
      </c>
      <c r="D158" t="s">
        <v>13087</v>
      </c>
    </row>
    <row r="159" spans="1:4" x14ac:dyDescent="0.25">
      <c r="A159" t="s">
        <v>13075</v>
      </c>
      <c r="B159" t="s">
        <v>13091</v>
      </c>
      <c r="C159" t="s">
        <v>13101</v>
      </c>
      <c r="D159" t="s">
        <v>13101</v>
      </c>
    </row>
    <row r="160" spans="1:4" x14ac:dyDescent="0.25">
      <c r="A160" t="s">
        <v>13075</v>
      </c>
      <c r="B160" t="s">
        <v>13091</v>
      </c>
      <c r="C160" t="s">
        <v>13092</v>
      </c>
      <c r="D160" t="s">
        <v>13087</v>
      </c>
    </row>
    <row r="161" spans="1:4" x14ac:dyDescent="0.25">
      <c r="A161" t="s">
        <v>13075</v>
      </c>
      <c r="B161" t="s">
        <v>13091</v>
      </c>
      <c r="C161" t="s">
        <v>13092</v>
      </c>
      <c r="D161" t="s">
        <v>13095</v>
      </c>
    </row>
    <row r="162" spans="1:4" x14ac:dyDescent="0.25">
      <c r="A162" t="s">
        <v>13075</v>
      </c>
      <c r="B162" t="s">
        <v>13091</v>
      </c>
      <c r="C162" t="s">
        <v>13092</v>
      </c>
      <c r="D162" t="s">
        <v>13087</v>
      </c>
    </row>
    <row r="163" spans="1:4" x14ac:dyDescent="0.25">
      <c r="A163" t="s">
        <v>13084</v>
      </c>
      <c r="B163" t="s">
        <v>13085</v>
      </c>
      <c r="C163" t="s">
        <v>13086</v>
      </c>
      <c r="D163" t="s">
        <v>13087</v>
      </c>
    </row>
    <row r="164" spans="1:4" x14ac:dyDescent="0.25">
      <c r="A164" t="s">
        <v>13084</v>
      </c>
      <c r="B164" t="s">
        <v>13085</v>
      </c>
      <c r="C164" t="s">
        <v>13086</v>
      </c>
      <c r="D164" t="s">
        <v>13087</v>
      </c>
    </row>
    <row r="165" spans="1:4" x14ac:dyDescent="0.25">
      <c r="A165" t="s">
        <v>13084</v>
      </c>
      <c r="B165" t="s">
        <v>13085</v>
      </c>
      <c r="C165" t="s">
        <v>13086</v>
      </c>
      <c r="D165" t="s">
        <v>13087</v>
      </c>
    </row>
    <row r="166" spans="1:4" x14ac:dyDescent="0.25">
      <c r="A166" t="s">
        <v>13084</v>
      </c>
      <c r="B166" t="s">
        <v>13085</v>
      </c>
      <c r="C166" t="s">
        <v>13086</v>
      </c>
      <c r="D166" t="s">
        <v>13087</v>
      </c>
    </row>
    <row r="167" spans="1:4" x14ac:dyDescent="0.25">
      <c r="A167" t="s">
        <v>13075</v>
      </c>
      <c r="B167" t="s">
        <v>13091</v>
      </c>
      <c r="C167" t="s">
        <v>13092</v>
      </c>
      <c r="D167" t="s">
        <v>13095</v>
      </c>
    </row>
    <row r="168" spans="1:4" x14ac:dyDescent="0.25">
      <c r="A168" t="s">
        <v>13084</v>
      </c>
      <c r="B168" t="s">
        <v>13085</v>
      </c>
      <c r="C168" t="s">
        <v>13086</v>
      </c>
      <c r="D168" t="s">
        <v>13087</v>
      </c>
    </row>
    <row r="169" spans="1:4" x14ac:dyDescent="0.25">
      <c r="A169" t="s">
        <v>13075</v>
      </c>
      <c r="B169" t="s">
        <v>13091</v>
      </c>
      <c r="C169" t="s">
        <v>13092</v>
      </c>
      <c r="D169" t="s">
        <v>13095</v>
      </c>
    </row>
    <row r="170" spans="1:4" x14ac:dyDescent="0.25">
      <c r="A170" t="s">
        <v>13075</v>
      </c>
      <c r="B170" t="s">
        <v>13091</v>
      </c>
      <c r="C170" t="s">
        <v>13093</v>
      </c>
      <c r="D170" t="s">
        <v>13094</v>
      </c>
    </row>
    <row r="171" spans="1:4" x14ac:dyDescent="0.25">
      <c r="A171" t="s">
        <v>13084</v>
      </c>
      <c r="B171" t="s">
        <v>13085</v>
      </c>
      <c r="C171" t="s">
        <v>13086</v>
      </c>
      <c r="D171" t="s">
        <v>13087</v>
      </c>
    </row>
    <row r="172" spans="1:4" x14ac:dyDescent="0.25">
      <c r="A172" t="s">
        <v>13084</v>
      </c>
      <c r="B172" t="s">
        <v>13088</v>
      </c>
      <c r="C172" t="s">
        <v>13089</v>
      </c>
      <c r="D172" t="s">
        <v>13090</v>
      </c>
    </row>
    <row r="173" spans="1:4" x14ac:dyDescent="0.25">
      <c r="A173" t="s">
        <v>13075</v>
      </c>
      <c r="B173" t="s">
        <v>13091</v>
      </c>
      <c r="C173" t="s">
        <v>13093</v>
      </c>
      <c r="D173" t="s">
        <v>13094</v>
      </c>
    </row>
    <row r="174" spans="1:4" x14ac:dyDescent="0.25">
      <c r="A174" t="s">
        <v>13084</v>
      </c>
      <c r="B174" t="s">
        <v>13085</v>
      </c>
      <c r="C174" t="s">
        <v>13086</v>
      </c>
      <c r="D174" t="s">
        <v>13087</v>
      </c>
    </row>
    <row r="175" spans="1:4" x14ac:dyDescent="0.25">
      <c r="A175" t="s">
        <v>13084</v>
      </c>
      <c r="B175" t="s">
        <v>13085</v>
      </c>
      <c r="C175" t="s">
        <v>13086</v>
      </c>
      <c r="D175" t="s">
        <v>13087</v>
      </c>
    </row>
    <row r="176" spans="1:4" x14ac:dyDescent="0.25">
      <c r="A176" t="s">
        <v>13084</v>
      </c>
      <c r="B176" t="s">
        <v>13085</v>
      </c>
      <c r="C176" t="s">
        <v>13086</v>
      </c>
      <c r="D176" t="s">
        <v>13087</v>
      </c>
    </row>
    <row r="177" spans="1:4" x14ac:dyDescent="0.25">
      <c r="A177" t="s">
        <v>13084</v>
      </c>
      <c r="B177" t="s">
        <v>13088</v>
      </c>
      <c r="C177" t="s">
        <v>13089</v>
      </c>
      <c r="D177" t="s">
        <v>13090</v>
      </c>
    </row>
    <row r="178" spans="1:4" x14ac:dyDescent="0.25">
      <c r="A178" t="s">
        <v>13084</v>
      </c>
      <c r="B178" t="s">
        <v>13085</v>
      </c>
      <c r="C178" t="s">
        <v>13086</v>
      </c>
      <c r="D178" t="s">
        <v>13087</v>
      </c>
    </row>
    <row r="179" spans="1:4" x14ac:dyDescent="0.25">
      <c r="A179" t="s">
        <v>13084</v>
      </c>
      <c r="B179" t="s">
        <v>13085</v>
      </c>
      <c r="C179" t="s">
        <v>13086</v>
      </c>
      <c r="D179" t="s">
        <v>13087</v>
      </c>
    </row>
    <row r="180" spans="1:4" x14ac:dyDescent="0.25">
      <c r="A180" t="s">
        <v>13084</v>
      </c>
      <c r="B180" t="s">
        <v>13085</v>
      </c>
      <c r="C180" t="s">
        <v>13086</v>
      </c>
      <c r="D180" t="s">
        <v>13087</v>
      </c>
    </row>
    <row r="181" spans="1:4" x14ac:dyDescent="0.25">
      <c r="A181" t="s">
        <v>13075</v>
      </c>
      <c r="B181" t="s">
        <v>13091</v>
      </c>
      <c r="C181" t="s">
        <v>13092</v>
      </c>
      <c r="D181" t="s">
        <v>13095</v>
      </c>
    </row>
    <row r="182" spans="1:4" x14ac:dyDescent="0.25">
      <c r="A182" t="s">
        <v>13075</v>
      </c>
      <c r="B182" t="s">
        <v>13091</v>
      </c>
      <c r="C182" t="s">
        <v>13092</v>
      </c>
      <c r="D182" t="s">
        <v>13095</v>
      </c>
    </row>
    <row r="183" spans="1:4" x14ac:dyDescent="0.25">
      <c r="A183" t="s">
        <v>13084</v>
      </c>
      <c r="B183" t="s">
        <v>13085</v>
      </c>
      <c r="C183" t="s">
        <v>13086</v>
      </c>
      <c r="D183" t="s">
        <v>13087</v>
      </c>
    </row>
    <row r="184" spans="1:4" x14ac:dyDescent="0.25">
      <c r="A184" t="s">
        <v>13084</v>
      </c>
      <c r="B184" t="s">
        <v>13085</v>
      </c>
      <c r="C184" t="s">
        <v>13086</v>
      </c>
      <c r="D184" t="s">
        <v>13087</v>
      </c>
    </row>
    <row r="185" spans="1:4" x14ac:dyDescent="0.25">
      <c r="A185" t="s">
        <v>13084</v>
      </c>
      <c r="B185" t="s">
        <v>13085</v>
      </c>
      <c r="C185" t="s">
        <v>13086</v>
      </c>
      <c r="D185" t="s">
        <v>13087</v>
      </c>
    </row>
    <row r="186" spans="1:4" x14ac:dyDescent="0.25">
      <c r="A186" t="s">
        <v>13084</v>
      </c>
      <c r="B186" t="s">
        <v>13085</v>
      </c>
      <c r="C186" t="s">
        <v>13086</v>
      </c>
      <c r="D186" t="s">
        <v>13087</v>
      </c>
    </row>
    <row r="187" spans="1:4" x14ac:dyDescent="0.25">
      <c r="A187" t="s">
        <v>13084</v>
      </c>
      <c r="B187" t="s">
        <v>13085</v>
      </c>
      <c r="C187" t="s">
        <v>13086</v>
      </c>
      <c r="D187" t="s">
        <v>13087</v>
      </c>
    </row>
    <row r="188" spans="1:4" x14ac:dyDescent="0.25">
      <c r="A188" t="s">
        <v>13084</v>
      </c>
      <c r="B188" t="s">
        <v>13085</v>
      </c>
      <c r="C188" t="s">
        <v>13086</v>
      </c>
      <c r="D188" t="s">
        <v>13087</v>
      </c>
    </row>
    <row r="189" spans="1:4" x14ac:dyDescent="0.25">
      <c r="A189" t="s">
        <v>13084</v>
      </c>
      <c r="B189" t="s">
        <v>13085</v>
      </c>
      <c r="C189" t="s">
        <v>13086</v>
      </c>
      <c r="D189" t="s">
        <v>13087</v>
      </c>
    </row>
    <row r="190" spans="1:4" x14ac:dyDescent="0.25">
      <c r="A190" t="s">
        <v>13075</v>
      </c>
      <c r="B190" t="s">
        <v>13091</v>
      </c>
      <c r="C190" t="s">
        <v>13093</v>
      </c>
      <c r="D190" t="s">
        <v>13094</v>
      </c>
    </row>
    <row r="191" spans="1:4" x14ac:dyDescent="0.25">
      <c r="A191" t="s">
        <v>13075</v>
      </c>
      <c r="B191" t="s">
        <v>13091</v>
      </c>
      <c r="C191" t="s">
        <v>13092</v>
      </c>
      <c r="D191" t="s">
        <v>13087</v>
      </c>
    </row>
    <row r="192" spans="1:4" x14ac:dyDescent="0.25">
      <c r="A192" t="s">
        <v>13075</v>
      </c>
      <c r="B192" t="s">
        <v>13091</v>
      </c>
      <c r="C192" t="s">
        <v>13093</v>
      </c>
      <c r="D192" t="s">
        <v>13096</v>
      </c>
    </row>
    <row r="193" spans="1:4" x14ac:dyDescent="0.25">
      <c r="A193" t="s">
        <v>13084</v>
      </c>
      <c r="B193" t="s">
        <v>13085</v>
      </c>
      <c r="C193" t="s">
        <v>13086</v>
      </c>
      <c r="D193" t="s">
        <v>13087</v>
      </c>
    </row>
    <row r="194" spans="1:4" x14ac:dyDescent="0.25">
      <c r="A194" t="s">
        <v>13075</v>
      </c>
      <c r="B194" t="s">
        <v>13091</v>
      </c>
      <c r="C194" t="s">
        <v>13093</v>
      </c>
      <c r="D194" t="s">
        <v>13094</v>
      </c>
    </row>
    <row r="195" spans="1:4" x14ac:dyDescent="0.25">
      <c r="A195" t="s">
        <v>13075</v>
      </c>
      <c r="B195" t="s">
        <v>13091</v>
      </c>
      <c r="C195" t="s">
        <v>13092</v>
      </c>
      <c r="D195" t="s">
        <v>13095</v>
      </c>
    </row>
    <row r="196" spans="1:4" x14ac:dyDescent="0.25">
      <c r="A196" t="s">
        <v>13084</v>
      </c>
      <c r="B196" t="s">
        <v>13085</v>
      </c>
      <c r="C196" t="s">
        <v>13086</v>
      </c>
      <c r="D196" t="s">
        <v>13087</v>
      </c>
    </row>
    <row r="197" spans="1:4" x14ac:dyDescent="0.25">
      <c r="A197" t="s">
        <v>13084</v>
      </c>
      <c r="B197" t="s">
        <v>13085</v>
      </c>
      <c r="C197" t="s">
        <v>13086</v>
      </c>
      <c r="D197" t="s">
        <v>13087</v>
      </c>
    </row>
    <row r="198" spans="1:4" x14ac:dyDescent="0.25">
      <c r="A198" t="s">
        <v>13084</v>
      </c>
      <c r="B198" t="s">
        <v>13085</v>
      </c>
      <c r="C198" t="s">
        <v>13086</v>
      </c>
      <c r="D198" t="s">
        <v>13087</v>
      </c>
    </row>
    <row r="199" spans="1:4" x14ac:dyDescent="0.25">
      <c r="A199" t="s">
        <v>13075</v>
      </c>
      <c r="B199" t="s">
        <v>13091</v>
      </c>
      <c r="C199" t="s">
        <v>13093</v>
      </c>
      <c r="D199" t="s">
        <v>13094</v>
      </c>
    </row>
    <row r="200" spans="1:4" x14ac:dyDescent="0.25">
      <c r="A200" t="s">
        <v>13084</v>
      </c>
      <c r="B200" t="s">
        <v>13085</v>
      </c>
      <c r="C200" t="s">
        <v>13086</v>
      </c>
      <c r="D200" t="s">
        <v>13087</v>
      </c>
    </row>
    <row r="201" spans="1:4" x14ac:dyDescent="0.25">
      <c r="A201" t="s">
        <v>13084</v>
      </c>
      <c r="B201" t="s">
        <v>13085</v>
      </c>
      <c r="C201" t="s">
        <v>13086</v>
      </c>
      <c r="D201" t="s">
        <v>13087</v>
      </c>
    </row>
    <row r="202" spans="1:4" x14ac:dyDescent="0.25">
      <c r="A202" t="s">
        <v>13075</v>
      </c>
      <c r="B202" t="s">
        <v>13091</v>
      </c>
      <c r="C202" t="s">
        <v>13092</v>
      </c>
      <c r="D202" t="s">
        <v>13095</v>
      </c>
    </row>
    <row r="203" spans="1:4" x14ac:dyDescent="0.25">
      <c r="A203" t="s">
        <v>13084</v>
      </c>
      <c r="B203" t="s">
        <v>13085</v>
      </c>
      <c r="C203" t="s">
        <v>13086</v>
      </c>
      <c r="D203" t="s">
        <v>13087</v>
      </c>
    </row>
    <row r="204" spans="1:4" x14ac:dyDescent="0.25">
      <c r="A204" t="s">
        <v>13075</v>
      </c>
      <c r="B204" t="s">
        <v>13091</v>
      </c>
      <c r="C204" t="s">
        <v>13092</v>
      </c>
      <c r="D204" t="s">
        <v>13095</v>
      </c>
    </row>
    <row r="205" spans="1:4" x14ac:dyDescent="0.25">
      <c r="A205" t="s">
        <v>13075</v>
      </c>
      <c r="B205" t="s">
        <v>13091</v>
      </c>
      <c r="C205" t="s">
        <v>13092</v>
      </c>
      <c r="D205" t="s">
        <v>13095</v>
      </c>
    </row>
    <row r="206" spans="1:4" x14ac:dyDescent="0.25">
      <c r="A206" t="s">
        <v>13075</v>
      </c>
      <c r="B206" t="s">
        <v>13091</v>
      </c>
      <c r="C206" t="s">
        <v>13092</v>
      </c>
      <c r="D206" t="s">
        <v>13087</v>
      </c>
    </row>
    <row r="207" spans="1:4" x14ac:dyDescent="0.25">
      <c r="A207" t="s">
        <v>13084</v>
      </c>
      <c r="B207" t="s">
        <v>13085</v>
      </c>
      <c r="C207" t="s">
        <v>13086</v>
      </c>
      <c r="D207" t="s">
        <v>13087</v>
      </c>
    </row>
    <row r="208" spans="1:4" x14ac:dyDescent="0.25">
      <c r="A208" t="s">
        <v>13075</v>
      </c>
      <c r="B208" t="s">
        <v>13091</v>
      </c>
      <c r="C208" t="s">
        <v>13093</v>
      </c>
      <c r="D208" t="s">
        <v>13094</v>
      </c>
    </row>
    <row r="209" spans="1:4" x14ac:dyDescent="0.25">
      <c r="A209" t="s">
        <v>13084</v>
      </c>
      <c r="B209" t="s">
        <v>13085</v>
      </c>
      <c r="C209" t="s">
        <v>13086</v>
      </c>
      <c r="D209" t="s">
        <v>13087</v>
      </c>
    </row>
    <row r="210" spans="1:4" x14ac:dyDescent="0.25">
      <c r="A210" t="s">
        <v>13084</v>
      </c>
      <c r="B210" t="s">
        <v>13085</v>
      </c>
      <c r="C210" t="s">
        <v>13086</v>
      </c>
      <c r="D210" t="s">
        <v>13087</v>
      </c>
    </row>
    <row r="211" spans="1:4" x14ac:dyDescent="0.25">
      <c r="A211" t="s">
        <v>13075</v>
      </c>
      <c r="B211" t="s">
        <v>13091</v>
      </c>
      <c r="C211" t="s">
        <v>13092</v>
      </c>
      <c r="D211" t="s">
        <v>13095</v>
      </c>
    </row>
    <row r="212" spans="1:4" x14ac:dyDescent="0.25">
      <c r="A212" t="s">
        <v>13075</v>
      </c>
      <c r="B212" t="s">
        <v>13091</v>
      </c>
      <c r="C212" t="s">
        <v>13101</v>
      </c>
      <c r="D212" t="s">
        <v>13101</v>
      </c>
    </row>
    <row r="213" spans="1:4" x14ac:dyDescent="0.25">
      <c r="A213" t="s">
        <v>13075</v>
      </c>
      <c r="B213" t="s">
        <v>13091</v>
      </c>
      <c r="C213" t="s">
        <v>13092</v>
      </c>
      <c r="D213" t="s">
        <v>13095</v>
      </c>
    </row>
    <row r="214" spans="1:4" x14ac:dyDescent="0.25">
      <c r="A214" t="s">
        <v>13084</v>
      </c>
      <c r="B214" t="s">
        <v>13085</v>
      </c>
      <c r="C214" t="s">
        <v>13086</v>
      </c>
      <c r="D214" t="s">
        <v>13087</v>
      </c>
    </row>
    <row r="215" spans="1:4" x14ac:dyDescent="0.25">
      <c r="A215" t="s">
        <v>13084</v>
      </c>
      <c r="B215" t="s">
        <v>13085</v>
      </c>
      <c r="C215" t="s">
        <v>13086</v>
      </c>
      <c r="D215" t="s">
        <v>13087</v>
      </c>
    </row>
    <row r="216" spans="1:4" x14ac:dyDescent="0.25">
      <c r="A216" t="s">
        <v>13075</v>
      </c>
      <c r="B216" t="s">
        <v>13091</v>
      </c>
      <c r="C216" t="s">
        <v>13092</v>
      </c>
      <c r="D216" t="s">
        <v>13095</v>
      </c>
    </row>
    <row r="217" spans="1:4" x14ac:dyDescent="0.25">
      <c r="A217" t="s">
        <v>13075</v>
      </c>
      <c r="B217" t="s">
        <v>13091</v>
      </c>
      <c r="C217" t="s">
        <v>13093</v>
      </c>
      <c r="D217" t="s">
        <v>13096</v>
      </c>
    </row>
    <row r="218" spans="1:4" x14ac:dyDescent="0.25">
      <c r="A218" t="s">
        <v>13075</v>
      </c>
      <c r="B218" t="s">
        <v>13091</v>
      </c>
      <c r="C218" t="s">
        <v>13093</v>
      </c>
      <c r="D218" t="s">
        <v>13094</v>
      </c>
    </row>
    <row r="219" spans="1:4" x14ac:dyDescent="0.25">
      <c r="A219" t="s">
        <v>13075</v>
      </c>
      <c r="B219" t="s">
        <v>13091</v>
      </c>
      <c r="C219" t="s">
        <v>13092</v>
      </c>
      <c r="D219" t="s">
        <v>13087</v>
      </c>
    </row>
    <row r="220" spans="1:4" x14ac:dyDescent="0.25">
      <c r="A220" t="s">
        <v>13075</v>
      </c>
      <c r="B220" t="s">
        <v>13098</v>
      </c>
      <c r="C220" t="s">
        <v>13092</v>
      </c>
      <c r="D220" t="s">
        <v>13102</v>
      </c>
    </row>
    <row r="221" spans="1:4" x14ac:dyDescent="0.25">
      <c r="A221" t="s">
        <v>13084</v>
      </c>
      <c r="B221" t="s">
        <v>13085</v>
      </c>
      <c r="C221" t="s">
        <v>13086</v>
      </c>
      <c r="D221" t="s">
        <v>13087</v>
      </c>
    </row>
    <row r="222" spans="1:4" x14ac:dyDescent="0.25">
      <c r="A222" t="s">
        <v>13084</v>
      </c>
      <c r="B222" t="s">
        <v>13085</v>
      </c>
      <c r="C222" t="s">
        <v>13086</v>
      </c>
      <c r="D222" t="s">
        <v>13087</v>
      </c>
    </row>
    <row r="223" spans="1:4" x14ac:dyDescent="0.25">
      <c r="A223" t="s">
        <v>13075</v>
      </c>
      <c r="B223" t="s">
        <v>13091</v>
      </c>
      <c r="C223" t="s">
        <v>13092</v>
      </c>
      <c r="D223" t="s">
        <v>13095</v>
      </c>
    </row>
    <row r="224" spans="1:4" x14ac:dyDescent="0.25">
      <c r="A224" t="s">
        <v>13075</v>
      </c>
      <c r="B224" t="s">
        <v>13091</v>
      </c>
      <c r="C224" t="s">
        <v>13092</v>
      </c>
      <c r="D224" t="s">
        <v>13097</v>
      </c>
    </row>
    <row r="225" spans="1:4" x14ac:dyDescent="0.25">
      <c r="A225" t="s">
        <v>13084</v>
      </c>
      <c r="B225" t="s">
        <v>13085</v>
      </c>
      <c r="C225" t="s">
        <v>13086</v>
      </c>
      <c r="D225" t="s">
        <v>13087</v>
      </c>
    </row>
    <row r="226" spans="1:4" x14ac:dyDescent="0.25">
      <c r="A226" t="s">
        <v>13075</v>
      </c>
      <c r="B226" t="s">
        <v>13091</v>
      </c>
      <c r="C226" t="s">
        <v>13103</v>
      </c>
      <c r="D226" t="s">
        <v>13104</v>
      </c>
    </row>
    <row r="227" spans="1:4" x14ac:dyDescent="0.25">
      <c r="A227" t="s">
        <v>13075</v>
      </c>
      <c r="B227" t="s">
        <v>13091</v>
      </c>
      <c r="C227" t="s">
        <v>13092</v>
      </c>
      <c r="D227" t="s">
        <v>13095</v>
      </c>
    </row>
    <row r="228" spans="1:4" x14ac:dyDescent="0.25">
      <c r="A228" t="s">
        <v>13075</v>
      </c>
      <c r="B228" t="s">
        <v>13091</v>
      </c>
      <c r="C228" t="s">
        <v>13092</v>
      </c>
      <c r="D228" t="s">
        <v>13095</v>
      </c>
    </row>
    <row r="229" spans="1:4" x14ac:dyDescent="0.25">
      <c r="A229" t="s">
        <v>13075</v>
      </c>
      <c r="B229" t="s">
        <v>13091</v>
      </c>
      <c r="C229" t="s">
        <v>13092</v>
      </c>
      <c r="D229" t="s">
        <v>13087</v>
      </c>
    </row>
    <row r="230" spans="1:4" x14ac:dyDescent="0.25">
      <c r="A230" t="s">
        <v>13084</v>
      </c>
      <c r="B230" t="s">
        <v>13085</v>
      </c>
      <c r="C230" t="s">
        <v>13086</v>
      </c>
      <c r="D230" t="s">
        <v>13087</v>
      </c>
    </row>
    <row r="231" spans="1:4" x14ac:dyDescent="0.25">
      <c r="A231" t="s">
        <v>13084</v>
      </c>
      <c r="B231" t="s">
        <v>13085</v>
      </c>
      <c r="C231" t="s">
        <v>13086</v>
      </c>
      <c r="D231" t="s">
        <v>13087</v>
      </c>
    </row>
    <row r="232" spans="1:4" x14ac:dyDescent="0.25">
      <c r="A232" t="s">
        <v>13084</v>
      </c>
      <c r="B232" t="s">
        <v>13085</v>
      </c>
      <c r="C232" t="s">
        <v>13086</v>
      </c>
      <c r="D232" t="s">
        <v>13087</v>
      </c>
    </row>
    <row r="233" spans="1:4" x14ac:dyDescent="0.25">
      <c r="A233" t="s">
        <v>13075</v>
      </c>
      <c r="B233" t="s">
        <v>13091</v>
      </c>
      <c r="C233" t="s">
        <v>13093</v>
      </c>
      <c r="D233" t="s">
        <v>13094</v>
      </c>
    </row>
    <row r="234" spans="1:4" x14ac:dyDescent="0.25">
      <c r="A234" t="s">
        <v>13075</v>
      </c>
      <c r="B234" t="s">
        <v>13091</v>
      </c>
      <c r="C234" t="s">
        <v>13093</v>
      </c>
      <c r="D234" t="s">
        <v>13094</v>
      </c>
    </row>
    <row r="235" spans="1:4" x14ac:dyDescent="0.25">
      <c r="A235" t="s">
        <v>13075</v>
      </c>
      <c r="B235" t="s">
        <v>13091</v>
      </c>
      <c r="C235" t="s">
        <v>13092</v>
      </c>
      <c r="D235" t="s">
        <v>13095</v>
      </c>
    </row>
    <row r="236" spans="1:4" x14ac:dyDescent="0.25">
      <c r="A236" t="s">
        <v>13084</v>
      </c>
      <c r="B236" t="s">
        <v>13085</v>
      </c>
      <c r="C236" t="s">
        <v>13086</v>
      </c>
      <c r="D236" t="s">
        <v>13087</v>
      </c>
    </row>
    <row r="237" spans="1:4" x14ac:dyDescent="0.25">
      <c r="A237" t="s">
        <v>13084</v>
      </c>
      <c r="B237" t="s">
        <v>13085</v>
      </c>
      <c r="C237" t="s">
        <v>13086</v>
      </c>
      <c r="D237" t="s">
        <v>13087</v>
      </c>
    </row>
    <row r="238" spans="1:4" x14ac:dyDescent="0.25">
      <c r="A238" t="s">
        <v>13075</v>
      </c>
      <c r="B238" t="s">
        <v>13091</v>
      </c>
      <c r="C238" t="s">
        <v>13092</v>
      </c>
      <c r="D238" t="s">
        <v>13095</v>
      </c>
    </row>
    <row r="239" spans="1:4" x14ac:dyDescent="0.25">
      <c r="A239" t="s">
        <v>13084</v>
      </c>
      <c r="B239" t="s">
        <v>13085</v>
      </c>
      <c r="C239" t="s">
        <v>13086</v>
      </c>
      <c r="D239" t="s">
        <v>13087</v>
      </c>
    </row>
    <row r="240" spans="1:4" x14ac:dyDescent="0.25">
      <c r="A240" t="s">
        <v>13084</v>
      </c>
      <c r="B240" t="s">
        <v>13085</v>
      </c>
      <c r="C240" t="s">
        <v>13086</v>
      </c>
      <c r="D240" t="s">
        <v>13087</v>
      </c>
    </row>
    <row r="241" spans="1:4" x14ac:dyDescent="0.25">
      <c r="A241" t="s">
        <v>13075</v>
      </c>
      <c r="B241" t="s">
        <v>13091</v>
      </c>
      <c r="C241" t="s">
        <v>13092</v>
      </c>
      <c r="D241" t="s">
        <v>13087</v>
      </c>
    </row>
    <row r="242" spans="1:4" x14ac:dyDescent="0.25">
      <c r="A242" t="s">
        <v>13084</v>
      </c>
      <c r="B242" t="s">
        <v>13085</v>
      </c>
      <c r="C242" t="s">
        <v>13086</v>
      </c>
      <c r="D242" t="s">
        <v>13087</v>
      </c>
    </row>
    <row r="243" spans="1:4" x14ac:dyDescent="0.25">
      <c r="A243" t="s">
        <v>13084</v>
      </c>
      <c r="B243" t="s">
        <v>13085</v>
      </c>
      <c r="C243" t="s">
        <v>13086</v>
      </c>
      <c r="D243" t="s">
        <v>13087</v>
      </c>
    </row>
    <row r="244" spans="1:4" x14ac:dyDescent="0.25">
      <c r="A244" t="s">
        <v>13075</v>
      </c>
      <c r="B244" t="s">
        <v>13091</v>
      </c>
      <c r="C244" t="s">
        <v>13092</v>
      </c>
      <c r="D244" t="s">
        <v>13097</v>
      </c>
    </row>
    <row r="245" spans="1:4" x14ac:dyDescent="0.25">
      <c r="A245" t="s">
        <v>13075</v>
      </c>
      <c r="B245" t="s">
        <v>13091</v>
      </c>
      <c r="C245" t="s">
        <v>13092</v>
      </c>
      <c r="D245" t="s">
        <v>13095</v>
      </c>
    </row>
    <row r="246" spans="1:4" x14ac:dyDescent="0.25">
      <c r="A246" t="s">
        <v>13075</v>
      </c>
      <c r="B246" t="s">
        <v>13091</v>
      </c>
      <c r="C246" t="s">
        <v>13092</v>
      </c>
      <c r="D246" t="s">
        <v>13095</v>
      </c>
    </row>
    <row r="247" spans="1:4" x14ac:dyDescent="0.25">
      <c r="A247" t="s">
        <v>13084</v>
      </c>
      <c r="B247" t="s">
        <v>13085</v>
      </c>
      <c r="C247" t="s">
        <v>13086</v>
      </c>
      <c r="D247" t="s">
        <v>13087</v>
      </c>
    </row>
    <row r="248" spans="1:4" x14ac:dyDescent="0.25">
      <c r="A248" t="s">
        <v>13084</v>
      </c>
      <c r="B248" t="s">
        <v>13085</v>
      </c>
      <c r="C248" t="s">
        <v>13086</v>
      </c>
      <c r="D248" t="s">
        <v>13087</v>
      </c>
    </row>
    <row r="249" spans="1:4" x14ac:dyDescent="0.25">
      <c r="A249" t="s">
        <v>13084</v>
      </c>
      <c r="B249" t="s">
        <v>13085</v>
      </c>
      <c r="C249" t="s">
        <v>13086</v>
      </c>
      <c r="D249" t="s">
        <v>13087</v>
      </c>
    </row>
    <row r="250" spans="1:4" x14ac:dyDescent="0.25">
      <c r="A250" t="s">
        <v>13084</v>
      </c>
      <c r="B250" t="s">
        <v>13085</v>
      </c>
      <c r="C250" t="s">
        <v>13086</v>
      </c>
      <c r="D250" t="s">
        <v>13087</v>
      </c>
    </row>
    <row r="251" spans="1:4" x14ac:dyDescent="0.25">
      <c r="A251" t="s">
        <v>13075</v>
      </c>
      <c r="B251" t="s">
        <v>13091</v>
      </c>
      <c r="C251" t="s">
        <v>13093</v>
      </c>
      <c r="D251" t="s">
        <v>13094</v>
      </c>
    </row>
    <row r="252" spans="1:4" x14ac:dyDescent="0.25">
      <c r="A252" t="s">
        <v>13075</v>
      </c>
      <c r="B252" t="s">
        <v>13091</v>
      </c>
      <c r="C252" t="s">
        <v>13092</v>
      </c>
      <c r="D252" t="s">
        <v>13095</v>
      </c>
    </row>
    <row r="253" spans="1:4" x14ac:dyDescent="0.25">
      <c r="A253" t="s">
        <v>13075</v>
      </c>
      <c r="B253" t="s">
        <v>13091</v>
      </c>
      <c r="C253" t="s">
        <v>13092</v>
      </c>
      <c r="D253" t="s">
        <v>13095</v>
      </c>
    </row>
    <row r="254" spans="1:4" x14ac:dyDescent="0.25">
      <c r="A254" t="s">
        <v>13084</v>
      </c>
      <c r="B254" t="s">
        <v>13085</v>
      </c>
      <c r="C254" t="s">
        <v>13086</v>
      </c>
      <c r="D254" t="s">
        <v>13087</v>
      </c>
    </row>
    <row r="255" spans="1:4" x14ac:dyDescent="0.25">
      <c r="A255" t="s">
        <v>13084</v>
      </c>
      <c r="B255" t="s">
        <v>13085</v>
      </c>
      <c r="C255" t="s">
        <v>13086</v>
      </c>
      <c r="D255" t="s">
        <v>13087</v>
      </c>
    </row>
    <row r="256" spans="1:4" x14ac:dyDescent="0.25">
      <c r="A256" t="s">
        <v>13075</v>
      </c>
      <c r="B256" t="s">
        <v>13091</v>
      </c>
      <c r="C256" t="s">
        <v>13092</v>
      </c>
      <c r="D256" t="s">
        <v>13097</v>
      </c>
    </row>
    <row r="257" spans="1:4" x14ac:dyDescent="0.25">
      <c r="A257" t="s">
        <v>13075</v>
      </c>
      <c r="B257" t="s">
        <v>13091</v>
      </c>
      <c r="C257" t="s">
        <v>13093</v>
      </c>
      <c r="D257" t="s">
        <v>13094</v>
      </c>
    </row>
    <row r="258" spans="1:4" x14ac:dyDescent="0.25">
      <c r="A258" t="s">
        <v>13075</v>
      </c>
      <c r="B258" t="s">
        <v>13091</v>
      </c>
      <c r="C258" t="s">
        <v>13092</v>
      </c>
      <c r="D258" t="s">
        <v>13087</v>
      </c>
    </row>
    <row r="259" spans="1:4" x14ac:dyDescent="0.25">
      <c r="A259" t="s">
        <v>13084</v>
      </c>
      <c r="B259" t="s">
        <v>13085</v>
      </c>
      <c r="C259" t="s">
        <v>13086</v>
      </c>
      <c r="D259" t="s">
        <v>13087</v>
      </c>
    </row>
    <row r="260" spans="1:4" x14ac:dyDescent="0.25">
      <c r="A260" t="s">
        <v>13084</v>
      </c>
      <c r="B260" t="s">
        <v>13085</v>
      </c>
      <c r="C260" t="s">
        <v>13086</v>
      </c>
      <c r="D260" t="s">
        <v>13087</v>
      </c>
    </row>
    <row r="261" spans="1:4" x14ac:dyDescent="0.25">
      <c r="A261" t="s">
        <v>13084</v>
      </c>
      <c r="B261" t="s">
        <v>13085</v>
      </c>
      <c r="C261" t="s">
        <v>13086</v>
      </c>
      <c r="D261" t="s">
        <v>13087</v>
      </c>
    </row>
    <row r="262" spans="1:4" x14ac:dyDescent="0.25">
      <c r="A262" t="s">
        <v>13075</v>
      </c>
      <c r="B262" t="s">
        <v>13091</v>
      </c>
      <c r="C262" t="s">
        <v>13092</v>
      </c>
      <c r="D262" t="s">
        <v>13087</v>
      </c>
    </row>
    <row r="263" spans="1:4" x14ac:dyDescent="0.25">
      <c r="A263" t="s">
        <v>13084</v>
      </c>
      <c r="B263" t="s">
        <v>13085</v>
      </c>
      <c r="C263" t="s">
        <v>13086</v>
      </c>
      <c r="D263" t="s">
        <v>13087</v>
      </c>
    </row>
    <row r="264" spans="1:4" x14ac:dyDescent="0.25">
      <c r="A264" t="s">
        <v>13084</v>
      </c>
      <c r="B264" t="s">
        <v>13085</v>
      </c>
      <c r="C264" t="s">
        <v>13086</v>
      </c>
      <c r="D264" t="s">
        <v>13087</v>
      </c>
    </row>
    <row r="265" spans="1:4" x14ac:dyDescent="0.25">
      <c r="A265" t="s">
        <v>13075</v>
      </c>
      <c r="B265" t="s">
        <v>13091</v>
      </c>
      <c r="C265" t="s">
        <v>13092</v>
      </c>
      <c r="D265" t="s">
        <v>13095</v>
      </c>
    </row>
    <row r="266" spans="1:4" x14ac:dyDescent="0.25">
      <c r="A266" t="s">
        <v>13075</v>
      </c>
      <c r="B266" t="s">
        <v>13098</v>
      </c>
      <c r="C266" t="s">
        <v>13105</v>
      </c>
      <c r="D266" t="s">
        <v>13106</v>
      </c>
    </row>
    <row r="267" spans="1:4" x14ac:dyDescent="0.25">
      <c r="A267" t="s">
        <v>13075</v>
      </c>
      <c r="B267" t="s">
        <v>13091</v>
      </c>
      <c r="C267" t="s">
        <v>13093</v>
      </c>
      <c r="D267" t="s">
        <v>13094</v>
      </c>
    </row>
    <row r="268" spans="1:4" x14ac:dyDescent="0.25">
      <c r="A268" t="s">
        <v>13084</v>
      </c>
      <c r="B268" t="s">
        <v>13085</v>
      </c>
      <c r="C268" t="s">
        <v>13086</v>
      </c>
      <c r="D268" t="s">
        <v>13087</v>
      </c>
    </row>
    <row r="269" spans="1:4" x14ac:dyDescent="0.25">
      <c r="A269" t="s">
        <v>13075</v>
      </c>
      <c r="B269" t="s">
        <v>13091</v>
      </c>
      <c r="C269" t="s">
        <v>13092</v>
      </c>
      <c r="D269" t="s">
        <v>13087</v>
      </c>
    </row>
    <row r="270" spans="1:4" x14ac:dyDescent="0.25">
      <c r="A270" t="s">
        <v>13075</v>
      </c>
      <c r="B270" t="s">
        <v>13091</v>
      </c>
      <c r="C270" t="s">
        <v>13107</v>
      </c>
      <c r="D270" t="s">
        <v>13107</v>
      </c>
    </row>
    <row r="271" spans="1:4" x14ac:dyDescent="0.25">
      <c r="A271" t="s">
        <v>13075</v>
      </c>
      <c r="B271" t="s">
        <v>13098</v>
      </c>
      <c r="C271" t="s">
        <v>13108</v>
      </c>
      <c r="D271" t="s">
        <v>13109</v>
      </c>
    </row>
    <row r="272" spans="1:4" x14ac:dyDescent="0.25">
      <c r="A272" t="s">
        <v>13075</v>
      </c>
      <c r="B272" t="s">
        <v>13091</v>
      </c>
      <c r="C272" t="s">
        <v>13093</v>
      </c>
      <c r="D272" t="s">
        <v>13094</v>
      </c>
    </row>
    <row r="273" spans="1:4" x14ac:dyDescent="0.25">
      <c r="A273" t="s">
        <v>13075</v>
      </c>
      <c r="B273" t="s">
        <v>13091</v>
      </c>
      <c r="C273" t="s">
        <v>13092</v>
      </c>
      <c r="D273" t="s">
        <v>13095</v>
      </c>
    </row>
    <row r="274" spans="1:4" x14ac:dyDescent="0.25">
      <c r="A274" t="s">
        <v>13084</v>
      </c>
      <c r="B274" t="s">
        <v>13085</v>
      </c>
      <c r="C274" t="s">
        <v>13086</v>
      </c>
      <c r="D274" t="s">
        <v>13087</v>
      </c>
    </row>
    <row r="275" spans="1:4" x14ac:dyDescent="0.25">
      <c r="A275" t="s">
        <v>13075</v>
      </c>
      <c r="B275" t="s">
        <v>13091</v>
      </c>
      <c r="C275" t="s">
        <v>13093</v>
      </c>
      <c r="D275" t="s">
        <v>13094</v>
      </c>
    </row>
    <row r="276" spans="1:4" x14ac:dyDescent="0.25">
      <c r="A276" t="s">
        <v>13075</v>
      </c>
      <c r="B276" t="s">
        <v>13091</v>
      </c>
      <c r="C276" t="s">
        <v>13103</v>
      </c>
      <c r="D276" t="s">
        <v>13104</v>
      </c>
    </row>
    <row r="277" spans="1:4" x14ac:dyDescent="0.25">
      <c r="A277" t="s">
        <v>13075</v>
      </c>
      <c r="B277" t="s">
        <v>13091</v>
      </c>
      <c r="C277" t="s">
        <v>13092</v>
      </c>
      <c r="D277" t="s">
        <v>13095</v>
      </c>
    </row>
    <row r="278" spans="1:4" x14ac:dyDescent="0.25">
      <c r="A278" t="s">
        <v>13075</v>
      </c>
      <c r="B278" t="s">
        <v>13091</v>
      </c>
      <c r="C278" t="s">
        <v>13093</v>
      </c>
      <c r="D278" t="s">
        <v>13094</v>
      </c>
    </row>
    <row r="279" spans="1:4" x14ac:dyDescent="0.25">
      <c r="A279" t="s">
        <v>13084</v>
      </c>
      <c r="B279" t="s">
        <v>13085</v>
      </c>
      <c r="C279" t="s">
        <v>13086</v>
      </c>
      <c r="D279" t="s">
        <v>13087</v>
      </c>
    </row>
    <row r="280" spans="1:4" x14ac:dyDescent="0.25">
      <c r="A280" t="s">
        <v>13075</v>
      </c>
      <c r="B280" t="s">
        <v>13091</v>
      </c>
      <c r="C280" t="s">
        <v>13093</v>
      </c>
      <c r="D280" t="s">
        <v>13094</v>
      </c>
    </row>
    <row r="281" spans="1:4" x14ac:dyDescent="0.25">
      <c r="A281" t="s">
        <v>13075</v>
      </c>
      <c r="B281" t="s">
        <v>13091</v>
      </c>
      <c r="C281" t="s">
        <v>13092</v>
      </c>
      <c r="D281" t="s">
        <v>13095</v>
      </c>
    </row>
    <row r="282" spans="1:4" x14ac:dyDescent="0.25">
      <c r="A282" t="s">
        <v>13075</v>
      </c>
      <c r="B282" t="s">
        <v>13091</v>
      </c>
      <c r="C282" t="s">
        <v>13093</v>
      </c>
      <c r="D282" t="s">
        <v>13094</v>
      </c>
    </row>
    <row r="283" spans="1:4" x14ac:dyDescent="0.25">
      <c r="A283" t="s">
        <v>13084</v>
      </c>
      <c r="B283" t="s">
        <v>13085</v>
      </c>
      <c r="C283" t="s">
        <v>13086</v>
      </c>
      <c r="D283" t="s">
        <v>13087</v>
      </c>
    </row>
    <row r="284" spans="1:4" x14ac:dyDescent="0.25">
      <c r="A284" t="s">
        <v>13084</v>
      </c>
      <c r="B284" t="s">
        <v>13085</v>
      </c>
      <c r="C284" t="s">
        <v>13086</v>
      </c>
      <c r="D284" t="s">
        <v>13087</v>
      </c>
    </row>
    <row r="285" spans="1:4" x14ac:dyDescent="0.25">
      <c r="A285" t="s">
        <v>13075</v>
      </c>
      <c r="B285" t="s">
        <v>13091</v>
      </c>
      <c r="C285" t="s">
        <v>13093</v>
      </c>
      <c r="D285" t="s">
        <v>13094</v>
      </c>
    </row>
    <row r="286" spans="1:4" x14ac:dyDescent="0.25">
      <c r="A286" t="s">
        <v>13075</v>
      </c>
      <c r="B286" t="s">
        <v>13091</v>
      </c>
      <c r="C286" t="s">
        <v>13092</v>
      </c>
      <c r="D286" t="s">
        <v>13095</v>
      </c>
    </row>
    <row r="287" spans="1:4" x14ac:dyDescent="0.25">
      <c r="A287" t="s">
        <v>13084</v>
      </c>
      <c r="B287" t="s">
        <v>13085</v>
      </c>
      <c r="C287" t="s">
        <v>13086</v>
      </c>
      <c r="D287" t="s">
        <v>13087</v>
      </c>
    </row>
    <row r="288" spans="1:4" x14ac:dyDescent="0.25">
      <c r="A288" t="s">
        <v>13075</v>
      </c>
      <c r="B288" t="s">
        <v>13091</v>
      </c>
      <c r="C288" t="s">
        <v>13093</v>
      </c>
      <c r="D288" t="s">
        <v>13094</v>
      </c>
    </row>
    <row r="289" spans="1:4" x14ac:dyDescent="0.25">
      <c r="A289" t="s">
        <v>13084</v>
      </c>
      <c r="B289" t="s">
        <v>13085</v>
      </c>
      <c r="C289" t="s">
        <v>13086</v>
      </c>
      <c r="D289" t="s">
        <v>13087</v>
      </c>
    </row>
    <row r="290" spans="1:4" x14ac:dyDescent="0.25">
      <c r="A290" t="s">
        <v>13075</v>
      </c>
      <c r="B290" t="s">
        <v>13091</v>
      </c>
      <c r="C290" t="s">
        <v>13093</v>
      </c>
      <c r="D290" t="s">
        <v>13096</v>
      </c>
    </row>
    <row r="291" spans="1:4" x14ac:dyDescent="0.25">
      <c r="A291" t="s">
        <v>13084</v>
      </c>
      <c r="B291" t="s">
        <v>13085</v>
      </c>
      <c r="C291" t="s">
        <v>13086</v>
      </c>
      <c r="D291" t="s">
        <v>13087</v>
      </c>
    </row>
    <row r="292" spans="1:4" x14ac:dyDescent="0.25">
      <c r="A292" t="s">
        <v>13075</v>
      </c>
      <c r="B292" t="s">
        <v>13091</v>
      </c>
      <c r="C292" t="s">
        <v>13092</v>
      </c>
      <c r="D292" t="s">
        <v>13095</v>
      </c>
    </row>
    <row r="293" spans="1:4" x14ac:dyDescent="0.25">
      <c r="A293" t="s">
        <v>13075</v>
      </c>
      <c r="B293" t="s">
        <v>13091</v>
      </c>
      <c r="C293" t="s">
        <v>13092</v>
      </c>
      <c r="D293" t="s">
        <v>13087</v>
      </c>
    </row>
    <row r="294" spans="1:4" x14ac:dyDescent="0.25">
      <c r="A294" t="s">
        <v>13075</v>
      </c>
      <c r="B294" t="s">
        <v>13091</v>
      </c>
      <c r="C294" t="s">
        <v>13093</v>
      </c>
      <c r="D294" t="s">
        <v>13094</v>
      </c>
    </row>
    <row r="295" spans="1:4" x14ac:dyDescent="0.25">
      <c r="A295" t="s">
        <v>13075</v>
      </c>
      <c r="B295" t="s">
        <v>13091</v>
      </c>
      <c r="C295" t="s">
        <v>13092</v>
      </c>
      <c r="D295" t="s">
        <v>13087</v>
      </c>
    </row>
    <row r="296" spans="1:4" x14ac:dyDescent="0.25">
      <c r="A296" t="s">
        <v>13084</v>
      </c>
      <c r="B296" t="s">
        <v>13085</v>
      </c>
      <c r="C296" t="s">
        <v>13086</v>
      </c>
      <c r="D296" t="s">
        <v>13087</v>
      </c>
    </row>
    <row r="297" spans="1:4" x14ac:dyDescent="0.25">
      <c r="A297" t="s">
        <v>13075</v>
      </c>
      <c r="B297" t="s">
        <v>13091</v>
      </c>
      <c r="C297" t="s">
        <v>13093</v>
      </c>
      <c r="D297" t="s">
        <v>13094</v>
      </c>
    </row>
    <row r="298" spans="1:4" x14ac:dyDescent="0.25">
      <c r="A298" t="s">
        <v>13075</v>
      </c>
      <c r="B298" t="s">
        <v>13091</v>
      </c>
      <c r="C298" t="s">
        <v>13092</v>
      </c>
      <c r="D298" t="s">
        <v>13095</v>
      </c>
    </row>
    <row r="299" spans="1:4" x14ac:dyDescent="0.25">
      <c r="A299" t="s">
        <v>13075</v>
      </c>
      <c r="B299" t="s">
        <v>13091</v>
      </c>
      <c r="C299" t="s">
        <v>13092</v>
      </c>
      <c r="D299" t="s">
        <v>13095</v>
      </c>
    </row>
    <row r="300" spans="1:4" x14ac:dyDescent="0.25">
      <c r="A300" t="s">
        <v>13075</v>
      </c>
      <c r="B300" t="s">
        <v>13091</v>
      </c>
      <c r="C300" t="s">
        <v>13092</v>
      </c>
      <c r="D300" t="s">
        <v>13097</v>
      </c>
    </row>
    <row r="301" spans="1:4" x14ac:dyDescent="0.25">
      <c r="A301" t="s">
        <v>13075</v>
      </c>
      <c r="B301" t="s">
        <v>13091</v>
      </c>
      <c r="C301" t="s">
        <v>13101</v>
      </c>
      <c r="D301" t="s">
        <v>13101</v>
      </c>
    </row>
    <row r="302" spans="1:4" x14ac:dyDescent="0.25">
      <c r="A302" t="s">
        <v>13084</v>
      </c>
      <c r="B302" t="s">
        <v>13085</v>
      </c>
      <c r="C302" t="s">
        <v>13086</v>
      </c>
      <c r="D302" t="s">
        <v>13087</v>
      </c>
    </row>
    <row r="303" spans="1:4" x14ac:dyDescent="0.25">
      <c r="A303" t="s">
        <v>13075</v>
      </c>
      <c r="B303" t="s">
        <v>13091</v>
      </c>
      <c r="C303" t="s">
        <v>13092</v>
      </c>
      <c r="D303" t="s">
        <v>13087</v>
      </c>
    </row>
    <row r="304" spans="1:4" x14ac:dyDescent="0.25">
      <c r="A304" t="s">
        <v>13075</v>
      </c>
      <c r="B304" t="s">
        <v>13091</v>
      </c>
      <c r="C304" t="s">
        <v>13092</v>
      </c>
      <c r="D304" t="s">
        <v>13087</v>
      </c>
    </row>
    <row r="305" spans="1:4" x14ac:dyDescent="0.25">
      <c r="A305" t="s">
        <v>13084</v>
      </c>
      <c r="B305" t="s">
        <v>13088</v>
      </c>
      <c r="C305" t="s">
        <v>13089</v>
      </c>
      <c r="D305" t="s">
        <v>13090</v>
      </c>
    </row>
    <row r="306" spans="1:4" x14ac:dyDescent="0.25">
      <c r="A306" t="s">
        <v>13084</v>
      </c>
      <c r="B306" t="s">
        <v>13085</v>
      </c>
      <c r="C306" t="s">
        <v>13086</v>
      </c>
      <c r="D306" t="s">
        <v>13087</v>
      </c>
    </row>
    <row r="307" spans="1:4" x14ac:dyDescent="0.25">
      <c r="A307" t="s">
        <v>13075</v>
      </c>
      <c r="B307" t="s">
        <v>13091</v>
      </c>
      <c r="C307" t="s">
        <v>13092</v>
      </c>
      <c r="D307" t="s">
        <v>13087</v>
      </c>
    </row>
    <row r="308" spans="1:4" x14ac:dyDescent="0.25">
      <c r="A308" t="s">
        <v>13075</v>
      </c>
      <c r="B308" t="s">
        <v>13091</v>
      </c>
      <c r="C308" t="s">
        <v>13093</v>
      </c>
      <c r="D308" t="s">
        <v>13094</v>
      </c>
    </row>
    <row r="309" spans="1:4" x14ac:dyDescent="0.25">
      <c r="A309" t="s">
        <v>13075</v>
      </c>
      <c r="B309" t="s">
        <v>13091</v>
      </c>
      <c r="C309" t="s">
        <v>13092</v>
      </c>
      <c r="D309" t="s">
        <v>13097</v>
      </c>
    </row>
    <row r="310" spans="1:4" x14ac:dyDescent="0.25">
      <c r="A310" t="s">
        <v>13075</v>
      </c>
      <c r="B310" t="s">
        <v>13091</v>
      </c>
      <c r="C310" t="s">
        <v>13093</v>
      </c>
      <c r="D310" t="s">
        <v>13094</v>
      </c>
    </row>
    <row r="311" spans="1:4" x14ac:dyDescent="0.25">
      <c r="A311" t="s">
        <v>13084</v>
      </c>
      <c r="B311" t="s">
        <v>13085</v>
      </c>
      <c r="C311" t="s">
        <v>13086</v>
      </c>
      <c r="D311" t="s">
        <v>13087</v>
      </c>
    </row>
    <row r="312" spans="1:4" x14ac:dyDescent="0.25">
      <c r="A312" t="s">
        <v>13075</v>
      </c>
      <c r="B312" t="s">
        <v>13091</v>
      </c>
      <c r="C312" t="s">
        <v>13093</v>
      </c>
      <c r="D312" t="s">
        <v>13094</v>
      </c>
    </row>
    <row r="313" spans="1:4" x14ac:dyDescent="0.25">
      <c r="A313" t="s">
        <v>13075</v>
      </c>
      <c r="B313" t="s">
        <v>13091</v>
      </c>
      <c r="C313" t="s">
        <v>13092</v>
      </c>
      <c r="D313" t="s">
        <v>13087</v>
      </c>
    </row>
    <row r="314" spans="1:4" x14ac:dyDescent="0.25">
      <c r="A314" t="s">
        <v>13075</v>
      </c>
      <c r="B314" t="s">
        <v>13091</v>
      </c>
      <c r="C314" t="s">
        <v>13092</v>
      </c>
      <c r="D314" t="s">
        <v>13110</v>
      </c>
    </row>
    <row r="315" spans="1:4" x14ac:dyDescent="0.25">
      <c r="A315" t="s">
        <v>13084</v>
      </c>
      <c r="B315" t="s">
        <v>13085</v>
      </c>
      <c r="C315" t="s">
        <v>13086</v>
      </c>
      <c r="D315" t="s">
        <v>13087</v>
      </c>
    </row>
    <row r="316" spans="1:4" x14ac:dyDescent="0.25">
      <c r="A316" t="s">
        <v>13084</v>
      </c>
      <c r="B316" t="s">
        <v>13085</v>
      </c>
      <c r="C316" t="s">
        <v>13086</v>
      </c>
      <c r="D316" t="s">
        <v>13087</v>
      </c>
    </row>
    <row r="317" spans="1:4" x14ac:dyDescent="0.25">
      <c r="A317" t="s">
        <v>13075</v>
      </c>
      <c r="B317" t="s">
        <v>13091</v>
      </c>
      <c r="C317" t="s">
        <v>13092</v>
      </c>
      <c r="D317" t="s">
        <v>13095</v>
      </c>
    </row>
    <row r="318" spans="1:4" x14ac:dyDescent="0.25">
      <c r="A318" t="s">
        <v>13084</v>
      </c>
      <c r="B318" t="s">
        <v>13085</v>
      </c>
      <c r="C318" t="s">
        <v>13086</v>
      </c>
      <c r="D318" t="s">
        <v>13087</v>
      </c>
    </row>
    <row r="319" spans="1:4" x14ac:dyDescent="0.25">
      <c r="A319" t="s">
        <v>13075</v>
      </c>
      <c r="B319" t="s">
        <v>13091</v>
      </c>
      <c r="C319" t="s">
        <v>13092</v>
      </c>
      <c r="D319" t="s">
        <v>13095</v>
      </c>
    </row>
    <row r="320" spans="1:4" x14ac:dyDescent="0.25">
      <c r="A320" t="s">
        <v>13075</v>
      </c>
      <c r="B320" t="s">
        <v>13091</v>
      </c>
      <c r="C320" t="s">
        <v>13092</v>
      </c>
      <c r="D320" t="s">
        <v>13095</v>
      </c>
    </row>
    <row r="321" spans="1:4" x14ac:dyDescent="0.25">
      <c r="A321" t="s">
        <v>13075</v>
      </c>
      <c r="B321" t="s">
        <v>13091</v>
      </c>
      <c r="C321" t="s">
        <v>13092</v>
      </c>
      <c r="D321" t="s">
        <v>13095</v>
      </c>
    </row>
    <row r="322" spans="1:4" x14ac:dyDescent="0.25">
      <c r="A322" t="s">
        <v>13075</v>
      </c>
      <c r="B322" t="s">
        <v>13091</v>
      </c>
      <c r="C322" t="s">
        <v>13092</v>
      </c>
      <c r="D322" t="s">
        <v>13087</v>
      </c>
    </row>
    <row r="323" spans="1:4" x14ac:dyDescent="0.25">
      <c r="A323" t="s">
        <v>13075</v>
      </c>
      <c r="B323" t="s">
        <v>13091</v>
      </c>
      <c r="C323" t="s">
        <v>13093</v>
      </c>
      <c r="D323" t="s">
        <v>13094</v>
      </c>
    </row>
    <row r="324" spans="1:4" x14ac:dyDescent="0.25">
      <c r="A324" t="s">
        <v>13084</v>
      </c>
      <c r="B324" t="s">
        <v>13085</v>
      </c>
      <c r="C324" t="s">
        <v>13086</v>
      </c>
      <c r="D324" t="s">
        <v>13087</v>
      </c>
    </row>
    <row r="325" spans="1:4" x14ac:dyDescent="0.25">
      <c r="A325" t="s">
        <v>13075</v>
      </c>
      <c r="B325" t="s">
        <v>13091</v>
      </c>
      <c r="C325" t="s">
        <v>13093</v>
      </c>
      <c r="D325" t="s">
        <v>13094</v>
      </c>
    </row>
    <row r="326" spans="1:4" x14ac:dyDescent="0.25">
      <c r="A326" t="s">
        <v>13084</v>
      </c>
      <c r="B326" t="s">
        <v>13085</v>
      </c>
      <c r="C326" t="s">
        <v>13086</v>
      </c>
      <c r="D326" t="s">
        <v>13087</v>
      </c>
    </row>
    <row r="327" spans="1:4" x14ac:dyDescent="0.25">
      <c r="A327" t="s">
        <v>13075</v>
      </c>
      <c r="B327" t="s">
        <v>13091</v>
      </c>
      <c r="C327" t="s">
        <v>13093</v>
      </c>
      <c r="D327" t="s">
        <v>13094</v>
      </c>
    </row>
    <row r="328" spans="1:4" x14ac:dyDescent="0.25">
      <c r="A328" t="s">
        <v>13075</v>
      </c>
      <c r="B328" t="s">
        <v>13091</v>
      </c>
      <c r="C328" t="s">
        <v>13093</v>
      </c>
      <c r="D328" t="s">
        <v>13094</v>
      </c>
    </row>
    <row r="329" spans="1:4" x14ac:dyDescent="0.25">
      <c r="A329" t="s">
        <v>13075</v>
      </c>
      <c r="B329" t="s">
        <v>13091</v>
      </c>
      <c r="C329" t="s">
        <v>13093</v>
      </c>
      <c r="D329" t="s">
        <v>13094</v>
      </c>
    </row>
    <row r="330" spans="1:4" x14ac:dyDescent="0.25">
      <c r="A330" t="s">
        <v>13084</v>
      </c>
      <c r="B330" t="s">
        <v>13085</v>
      </c>
      <c r="C330" t="s">
        <v>13086</v>
      </c>
      <c r="D330" t="s">
        <v>13087</v>
      </c>
    </row>
    <row r="331" spans="1:4" x14ac:dyDescent="0.25">
      <c r="A331" t="s">
        <v>13075</v>
      </c>
      <c r="B331" t="s">
        <v>13091</v>
      </c>
      <c r="C331" t="s">
        <v>13092</v>
      </c>
      <c r="D331" t="s">
        <v>13095</v>
      </c>
    </row>
    <row r="332" spans="1:4" x14ac:dyDescent="0.25">
      <c r="A332" t="s">
        <v>13075</v>
      </c>
      <c r="B332" t="s">
        <v>13091</v>
      </c>
      <c r="C332" t="s">
        <v>13103</v>
      </c>
      <c r="D332" t="s">
        <v>13104</v>
      </c>
    </row>
    <row r="333" spans="1:4" x14ac:dyDescent="0.25">
      <c r="A333" t="s">
        <v>13084</v>
      </c>
      <c r="B333" t="s">
        <v>13085</v>
      </c>
      <c r="C333" t="s">
        <v>13086</v>
      </c>
      <c r="D333" t="s">
        <v>13087</v>
      </c>
    </row>
    <row r="334" spans="1:4" x14ac:dyDescent="0.25">
      <c r="A334" t="s">
        <v>13075</v>
      </c>
      <c r="B334" t="s">
        <v>13091</v>
      </c>
      <c r="C334" t="s">
        <v>13093</v>
      </c>
      <c r="D334" t="s">
        <v>13094</v>
      </c>
    </row>
    <row r="335" spans="1:4" x14ac:dyDescent="0.25">
      <c r="A335" t="s">
        <v>13084</v>
      </c>
      <c r="B335" t="s">
        <v>13085</v>
      </c>
      <c r="C335" t="s">
        <v>13086</v>
      </c>
      <c r="D335" t="s">
        <v>13087</v>
      </c>
    </row>
    <row r="336" spans="1:4" x14ac:dyDescent="0.25">
      <c r="A336" t="s">
        <v>13075</v>
      </c>
      <c r="B336" t="s">
        <v>13111</v>
      </c>
      <c r="C336" t="s">
        <v>13112</v>
      </c>
      <c r="D336" t="s">
        <v>13112</v>
      </c>
    </row>
    <row r="337" spans="1:4" x14ac:dyDescent="0.25">
      <c r="A337" t="s">
        <v>13075</v>
      </c>
      <c r="B337" t="s">
        <v>13111</v>
      </c>
      <c r="C337" t="s">
        <v>13112</v>
      </c>
      <c r="D337" t="s">
        <v>13112</v>
      </c>
    </row>
    <row r="338" spans="1:4" x14ac:dyDescent="0.25">
      <c r="A338" t="s">
        <v>13075</v>
      </c>
      <c r="B338" t="s">
        <v>13111</v>
      </c>
      <c r="C338" t="s">
        <v>13112</v>
      </c>
      <c r="D338" t="s">
        <v>13112</v>
      </c>
    </row>
    <row r="339" spans="1:4" x14ac:dyDescent="0.25">
      <c r="A339" t="s">
        <v>13075</v>
      </c>
      <c r="B339" t="s">
        <v>13113</v>
      </c>
      <c r="C339" t="s">
        <v>13114</v>
      </c>
      <c r="D339" t="s">
        <v>13115</v>
      </c>
    </row>
    <row r="340" spans="1:4" x14ac:dyDescent="0.25">
      <c r="A340" t="s">
        <v>13075</v>
      </c>
      <c r="B340" t="s">
        <v>13113</v>
      </c>
      <c r="C340" t="s">
        <v>13117</v>
      </c>
      <c r="D340" t="s">
        <v>13118</v>
      </c>
    </row>
    <row r="341" spans="1:4" x14ac:dyDescent="0.25">
      <c r="A341" t="s">
        <v>13075</v>
      </c>
      <c r="B341" t="s">
        <v>13113</v>
      </c>
      <c r="C341" t="s">
        <v>13117</v>
      </c>
      <c r="D341" t="s">
        <v>13118</v>
      </c>
    </row>
    <row r="342" spans="1:4" x14ac:dyDescent="0.25">
      <c r="A342" t="s">
        <v>13075</v>
      </c>
      <c r="B342" t="s">
        <v>13113</v>
      </c>
      <c r="C342" t="s">
        <v>13117</v>
      </c>
      <c r="D342" t="s">
        <v>13118</v>
      </c>
    </row>
    <row r="343" spans="1:4" x14ac:dyDescent="0.25">
      <c r="A343" t="s">
        <v>13075</v>
      </c>
      <c r="B343" t="s">
        <v>13113</v>
      </c>
      <c r="C343" t="s">
        <v>13117</v>
      </c>
      <c r="D343" t="s">
        <v>13118</v>
      </c>
    </row>
    <row r="344" spans="1:4" x14ac:dyDescent="0.25">
      <c r="A344" t="s">
        <v>13075</v>
      </c>
      <c r="B344" t="s">
        <v>13113</v>
      </c>
      <c r="C344" t="s">
        <v>13117</v>
      </c>
      <c r="D344" t="s">
        <v>13118</v>
      </c>
    </row>
    <row r="345" spans="1:4" x14ac:dyDescent="0.25">
      <c r="A345" t="s">
        <v>13075</v>
      </c>
      <c r="B345" t="s">
        <v>13092</v>
      </c>
      <c r="C345" t="s">
        <v>13119</v>
      </c>
      <c r="D345" t="s">
        <v>13120</v>
      </c>
    </row>
    <row r="346" spans="1:4" x14ac:dyDescent="0.25">
      <c r="A346" t="s">
        <v>13075</v>
      </c>
      <c r="B346" t="s">
        <v>13111</v>
      </c>
      <c r="C346" t="s">
        <v>13112</v>
      </c>
      <c r="D346" t="s">
        <v>13112</v>
      </c>
    </row>
    <row r="347" spans="1:4" x14ac:dyDescent="0.25">
      <c r="A347" t="s">
        <v>13075</v>
      </c>
      <c r="B347" t="s">
        <v>13113</v>
      </c>
      <c r="C347" t="s">
        <v>13117</v>
      </c>
      <c r="D347" t="s">
        <v>13121</v>
      </c>
    </row>
    <row r="348" spans="1:4" x14ac:dyDescent="0.25">
      <c r="A348" t="s">
        <v>13075</v>
      </c>
      <c r="B348" t="s">
        <v>13111</v>
      </c>
      <c r="C348" t="s">
        <v>13112</v>
      </c>
      <c r="D348" t="s">
        <v>13112</v>
      </c>
    </row>
    <row r="349" spans="1:4" x14ac:dyDescent="0.25">
      <c r="A349" t="s">
        <v>13075</v>
      </c>
      <c r="B349" t="s">
        <v>13122</v>
      </c>
      <c r="C349" t="s">
        <v>13123</v>
      </c>
      <c r="D349" t="s">
        <v>13124</v>
      </c>
    </row>
    <row r="350" spans="1:4" x14ac:dyDescent="0.25">
      <c r="A350" t="s">
        <v>13075</v>
      </c>
      <c r="B350" t="s">
        <v>13113</v>
      </c>
      <c r="C350" t="s">
        <v>13117</v>
      </c>
      <c r="D350" t="s">
        <v>13118</v>
      </c>
    </row>
    <row r="351" spans="1:4" x14ac:dyDescent="0.25">
      <c r="A351" t="s">
        <v>13075</v>
      </c>
      <c r="B351" t="s">
        <v>13122</v>
      </c>
      <c r="C351" t="s">
        <v>13123</v>
      </c>
      <c r="D351" t="s">
        <v>13124</v>
      </c>
    </row>
    <row r="352" spans="1:4" x14ac:dyDescent="0.25">
      <c r="A352" t="s">
        <v>13075</v>
      </c>
      <c r="B352" t="s">
        <v>13113</v>
      </c>
      <c r="C352" t="s">
        <v>13117</v>
      </c>
      <c r="D352" t="s">
        <v>13118</v>
      </c>
    </row>
    <row r="353" spans="1:4" x14ac:dyDescent="0.25">
      <c r="A353" t="s">
        <v>13075</v>
      </c>
      <c r="B353" t="s">
        <v>13113</v>
      </c>
      <c r="C353" t="s">
        <v>13114</v>
      </c>
      <c r="D353" t="s">
        <v>13115</v>
      </c>
    </row>
    <row r="354" spans="1:4" x14ac:dyDescent="0.25">
      <c r="A354" t="s">
        <v>13075</v>
      </c>
      <c r="B354" t="s">
        <v>13122</v>
      </c>
      <c r="C354" t="s">
        <v>13123</v>
      </c>
      <c r="D354" t="s">
        <v>13124</v>
      </c>
    </row>
    <row r="355" spans="1:4" x14ac:dyDescent="0.25">
      <c r="A355" t="s">
        <v>13075</v>
      </c>
      <c r="B355" t="s">
        <v>13092</v>
      </c>
      <c r="C355" t="s">
        <v>13119</v>
      </c>
      <c r="D355" t="s">
        <v>13120</v>
      </c>
    </row>
    <row r="356" spans="1:4" x14ac:dyDescent="0.25">
      <c r="A356" t="s">
        <v>13075</v>
      </c>
      <c r="B356" t="s">
        <v>13113</v>
      </c>
      <c r="C356" t="s">
        <v>13117</v>
      </c>
      <c r="D356" t="s">
        <v>13118</v>
      </c>
    </row>
    <row r="357" spans="1:4" x14ac:dyDescent="0.25">
      <c r="A357" t="s">
        <v>13075</v>
      </c>
      <c r="B357" t="s">
        <v>13113</v>
      </c>
      <c r="C357" t="s">
        <v>13114</v>
      </c>
      <c r="D357" t="s">
        <v>13115</v>
      </c>
    </row>
    <row r="358" spans="1:4" x14ac:dyDescent="0.25">
      <c r="A358" t="s">
        <v>13075</v>
      </c>
      <c r="B358" t="s">
        <v>13113</v>
      </c>
      <c r="C358" t="s">
        <v>13114</v>
      </c>
      <c r="D358" t="s">
        <v>13115</v>
      </c>
    </row>
    <row r="359" spans="1:4" x14ac:dyDescent="0.25">
      <c r="A359" t="s">
        <v>13075</v>
      </c>
      <c r="B359" t="s">
        <v>13113</v>
      </c>
      <c r="C359" t="s">
        <v>13114</v>
      </c>
      <c r="D359" t="s">
        <v>13125</v>
      </c>
    </row>
    <row r="360" spans="1:4" x14ac:dyDescent="0.25">
      <c r="A360" t="s">
        <v>13075</v>
      </c>
      <c r="B360" t="s">
        <v>13113</v>
      </c>
      <c r="C360" t="s">
        <v>13114</v>
      </c>
      <c r="D360" t="s">
        <v>13115</v>
      </c>
    </row>
    <row r="361" spans="1:4" x14ac:dyDescent="0.25">
      <c r="A361" t="s">
        <v>13075</v>
      </c>
      <c r="B361" t="s">
        <v>13111</v>
      </c>
      <c r="C361" t="s">
        <v>13112</v>
      </c>
      <c r="D361" t="s">
        <v>13112</v>
      </c>
    </row>
    <row r="362" spans="1:4" x14ac:dyDescent="0.25">
      <c r="A362" t="s">
        <v>13075</v>
      </c>
      <c r="B362" t="s">
        <v>13111</v>
      </c>
      <c r="C362" t="s">
        <v>13112</v>
      </c>
      <c r="D362" t="s">
        <v>13112</v>
      </c>
    </row>
    <row r="363" spans="1:4" x14ac:dyDescent="0.25">
      <c r="A363" t="s">
        <v>13075</v>
      </c>
      <c r="B363" t="s">
        <v>13113</v>
      </c>
      <c r="C363" t="s">
        <v>13117</v>
      </c>
      <c r="D363" t="s">
        <v>13118</v>
      </c>
    </row>
    <row r="364" spans="1:4" x14ac:dyDescent="0.25">
      <c r="A364" t="s">
        <v>13075</v>
      </c>
      <c r="B364" t="s">
        <v>13092</v>
      </c>
      <c r="C364" t="s">
        <v>13119</v>
      </c>
      <c r="D364" t="s">
        <v>13120</v>
      </c>
    </row>
    <row r="365" spans="1:4" x14ac:dyDescent="0.25">
      <c r="A365" t="s">
        <v>13075</v>
      </c>
      <c r="B365" t="s">
        <v>13113</v>
      </c>
      <c r="C365" t="s">
        <v>13117</v>
      </c>
      <c r="D365" t="s">
        <v>13118</v>
      </c>
    </row>
    <row r="366" spans="1:4" x14ac:dyDescent="0.25">
      <c r="A366" t="s">
        <v>13075</v>
      </c>
      <c r="B366" t="s">
        <v>13111</v>
      </c>
      <c r="C366" t="s">
        <v>13112</v>
      </c>
      <c r="D366" t="s">
        <v>13112</v>
      </c>
    </row>
    <row r="367" spans="1:4" x14ac:dyDescent="0.25">
      <c r="A367" t="s">
        <v>13075</v>
      </c>
      <c r="B367" t="s">
        <v>13111</v>
      </c>
      <c r="C367" t="s">
        <v>13112</v>
      </c>
      <c r="D367" t="s">
        <v>13112</v>
      </c>
    </row>
    <row r="368" spans="1:4" x14ac:dyDescent="0.25">
      <c r="A368" t="s">
        <v>13075</v>
      </c>
      <c r="B368" t="s">
        <v>13113</v>
      </c>
      <c r="C368" t="s">
        <v>13117</v>
      </c>
      <c r="D368" t="s">
        <v>13118</v>
      </c>
    </row>
    <row r="369" spans="1:4" x14ac:dyDescent="0.25">
      <c r="A369" t="s">
        <v>13075</v>
      </c>
      <c r="B369" t="s">
        <v>13113</v>
      </c>
      <c r="C369" t="s">
        <v>13117</v>
      </c>
      <c r="D369" t="s">
        <v>13118</v>
      </c>
    </row>
    <row r="370" spans="1:4" x14ac:dyDescent="0.25">
      <c r="A370" t="s">
        <v>13075</v>
      </c>
      <c r="B370" t="s">
        <v>13111</v>
      </c>
      <c r="C370" t="s">
        <v>13112</v>
      </c>
      <c r="D370" t="s">
        <v>13112</v>
      </c>
    </row>
    <row r="371" spans="1:4" x14ac:dyDescent="0.25">
      <c r="A371" t="s">
        <v>13075</v>
      </c>
      <c r="B371" t="s">
        <v>13113</v>
      </c>
      <c r="C371" t="s">
        <v>13117</v>
      </c>
      <c r="D371" t="s">
        <v>13118</v>
      </c>
    </row>
    <row r="372" spans="1:4" x14ac:dyDescent="0.25">
      <c r="A372" t="s">
        <v>13075</v>
      </c>
      <c r="B372" t="s">
        <v>13113</v>
      </c>
      <c r="C372" t="s">
        <v>13117</v>
      </c>
      <c r="D372" t="s">
        <v>13118</v>
      </c>
    </row>
    <row r="373" spans="1:4" x14ac:dyDescent="0.25">
      <c r="A373" t="s">
        <v>13075</v>
      </c>
      <c r="B373" t="s">
        <v>13111</v>
      </c>
      <c r="C373" t="s">
        <v>13112</v>
      </c>
      <c r="D373" t="s">
        <v>13112</v>
      </c>
    </row>
    <row r="374" spans="1:4" x14ac:dyDescent="0.25">
      <c r="A374" t="s">
        <v>13075</v>
      </c>
      <c r="B374" t="s">
        <v>13113</v>
      </c>
      <c r="C374" t="s">
        <v>13117</v>
      </c>
      <c r="D374" t="s">
        <v>13118</v>
      </c>
    </row>
    <row r="375" spans="1:4" x14ac:dyDescent="0.25">
      <c r="A375" t="s">
        <v>13075</v>
      </c>
      <c r="B375" t="s">
        <v>13113</v>
      </c>
      <c r="C375" t="s">
        <v>13114</v>
      </c>
      <c r="D375" t="s">
        <v>13126</v>
      </c>
    </row>
    <row r="376" spans="1:4" x14ac:dyDescent="0.25">
      <c r="A376" t="s">
        <v>13075</v>
      </c>
      <c r="B376" t="s">
        <v>13111</v>
      </c>
      <c r="C376" t="s">
        <v>13112</v>
      </c>
      <c r="D376" t="s">
        <v>13112</v>
      </c>
    </row>
    <row r="377" spans="1:4" x14ac:dyDescent="0.25">
      <c r="A377" t="s">
        <v>13075</v>
      </c>
      <c r="B377" t="s">
        <v>13111</v>
      </c>
      <c r="C377" t="s">
        <v>13112</v>
      </c>
      <c r="D377" t="s">
        <v>13112</v>
      </c>
    </row>
    <row r="378" spans="1:4" x14ac:dyDescent="0.25">
      <c r="A378" t="s">
        <v>13075</v>
      </c>
      <c r="B378" t="s">
        <v>13113</v>
      </c>
      <c r="C378" t="s">
        <v>13117</v>
      </c>
      <c r="D378" t="s">
        <v>13118</v>
      </c>
    </row>
    <row r="379" spans="1:4" x14ac:dyDescent="0.25">
      <c r="A379" t="s">
        <v>13075</v>
      </c>
      <c r="B379" t="s">
        <v>13111</v>
      </c>
      <c r="C379" t="s">
        <v>13112</v>
      </c>
      <c r="D379" t="s">
        <v>13112</v>
      </c>
    </row>
    <row r="380" spans="1:4" x14ac:dyDescent="0.25">
      <c r="A380" t="s">
        <v>13075</v>
      </c>
      <c r="B380" t="s">
        <v>13113</v>
      </c>
      <c r="C380" t="s">
        <v>13117</v>
      </c>
      <c r="D380" t="s">
        <v>13118</v>
      </c>
    </row>
    <row r="381" spans="1:4" x14ac:dyDescent="0.25">
      <c r="A381" t="s">
        <v>13075</v>
      </c>
      <c r="B381" t="s">
        <v>13113</v>
      </c>
      <c r="C381" t="s">
        <v>13114</v>
      </c>
      <c r="D381" t="s">
        <v>13115</v>
      </c>
    </row>
    <row r="382" spans="1:4" x14ac:dyDescent="0.25">
      <c r="A382" t="s">
        <v>13075</v>
      </c>
      <c r="B382" t="s">
        <v>13113</v>
      </c>
      <c r="C382" t="s">
        <v>13117</v>
      </c>
      <c r="D382" t="s">
        <v>13118</v>
      </c>
    </row>
    <row r="383" spans="1:4" x14ac:dyDescent="0.25">
      <c r="A383" t="s">
        <v>13075</v>
      </c>
      <c r="B383" t="s">
        <v>13113</v>
      </c>
      <c r="C383" t="s">
        <v>13114</v>
      </c>
      <c r="D383" t="s">
        <v>13127</v>
      </c>
    </row>
    <row r="384" spans="1:4" x14ac:dyDescent="0.25">
      <c r="A384" t="s">
        <v>13075</v>
      </c>
      <c r="B384" t="s">
        <v>13111</v>
      </c>
      <c r="C384" t="s">
        <v>13112</v>
      </c>
      <c r="D384" t="s">
        <v>13112</v>
      </c>
    </row>
    <row r="385" spans="1:4" x14ac:dyDescent="0.25">
      <c r="A385" t="s">
        <v>13075</v>
      </c>
      <c r="B385" t="s">
        <v>13113</v>
      </c>
      <c r="C385" t="s">
        <v>13117</v>
      </c>
      <c r="D385" t="s">
        <v>13118</v>
      </c>
    </row>
    <row r="386" spans="1:4" x14ac:dyDescent="0.25">
      <c r="A386" t="s">
        <v>13075</v>
      </c>
      <c r="B386" t="s">
        <v>13113</v>
      </c>
      <c r="C386" t="s">
        <v>13117</v>
      </c>
      <c r="D386" t="s">
        <v>13118</v>
      </c>
    </row>
    <row r="387" spans="1:4" x14ac:dyDescent="0.25">
      <c r="A387" t="s">
        <v>13075</v>
      </c>
      <c r="B387" t="s">
        <v>13113</v>
      </c>
      <c r="C387" t="s">
        <v>13114</v>
      </c>
      <c r="D387" t="s">
        <v>13115</v>
      </c>
    </row>
    <row r="388" spans="1:4" x14ac:dyDescent="0.25">
      <c r="A388" t="s">
        <v>13075</v>
      </c>
      <c r="B388" t="s">
        <v>13122</v>
      </c>
      <c r="C388" t="s">
        <v>13123</v>
      </c>
      <c r="D388" t="s">
        <v>13124</v>
      </c>
    </row>
    <row r="389" spans="1:4" x14ac:dyDescent="0.25">
      <c r="A389" t="s">
        <v>13075</v>
      </c>
      <c r="B389" t="s">
        <v>13111</v>
      </c>
      <c r="C389" t="s">
        <v>13112</v>
      </c>
      <c r="D389" t="s">
        <v>13112</v>
      </c>
    </row>
    <row r="390" spans="1:4" x14ac:dyDescent="0.25">
      <c r="A390" t="s">
        <v>13075</v>
      </c>
      <c r="B390" t="s">
        <v>13111</v>
      </c>
      <c r="C390" t="s">
        <v>13112</v>
      </c>
      <c r="D390" t="s">
        <v>13112</v>
      </c>
    </row>
    <row r="391" spans="1:4" x14ac:dyDescent="0.25">
      <c r="A391" t="s">
        <v>13075</v>
      </c>
      <c r="B391" t="s">
        <v>13113</v>
      </c>
      <c r="C391" t="s">
        <v>13117</v>
      </c>
      <c r="D391" t="s">
        <v>13118</v>
      </c>
    </row>
    <row r="392" spans="1:4" x14ac:dyDescent="0.25">
      <c r="A392" t="s">
        <v>13075</v>
      </c>
      <c r="B392" t="s">
        <v>13111</v>
      </c>
      <c r="C392" t="s">
        <v>13112</v>
      </c>
      <c r="D392" t="s">
        <v>13112</v>
      </c>
    </row>
    <row r="393" spans="1:4" x14ac:dyDescent="0.25">
      <c r="A393" t="s">
        <v>13075</v>
      </c>
      <c r="B393" t="s">
        <v>13113</v>
      </c>
      <c r="C393" t="s">
        <v>13114</v>
      </c>
      <c r="D393" t="s">
        <v>13127</v>
      </c>
    </row>
    <row r="394" spans="1:4" x14ac:dyDescent="0.25">
      <c r="A394" t="s">
        <v>13075</v>
      </c>
      <c r="B394" t="s">
        <v>13092</v>
      </c>
      <c r="C394" t="s">
        <v>13119</v>
      </c>
      <c r="D394" t="s">
        <v>13120</v>
      </c>
    </row>
    <row r="395" spans="1:4" x14ac:dyDescent="0.25">
      <c r="A395" t="s">
        <v>13075</v>
      </c>
      <c r="B395" t="s">
        <v>13113</v>
      </c>
      <c r="C395" t="s">
        <v>13114</v>
      </c>
      <c r="D395" t="s">
        <v>13115</v>
      </c>
    </row>
    <row r="396" spans="1:4" x14ac:dyDescent="0.25">
      <c r="A396" t="s">
        <v>13075</v>
      </c>
      <c r="B396" t="s">
        <v>13113</v>
      </c>
      <c r="C396" t="s">
        <v>13117</v>
      </c>
      <c r="D396" t="s">
        <v>13118</v>
      </c>
    </row>
    <row r="397" spans="1:4" x14ac:dyDescent="0.25">
      <c r="A397" t="s">
        <v>13075</v>
      </c>
      <c r="B397" t="s">
        <v>13122</v>
      </c>
      <c r="C397" t="s">
        <v>13123</v>
      </c>
      <c r="D397" t="s">
        <v>13124</v>
      </c>
    </row>
    <row r="398" spans="1:4" x14ac:dyDescent="0.25">
      <c r="A398" t="s">
        <v>13075</v>
      </c>
      <c r="B398" t="s">
        <v>13113</v>
      </c>
      <c r="C398" t="s">
        <v>13117</v>
      </c>
      <c r="D398" t="s">
        <v>13118</v>
      </c>
    </row>
    <row r="399" spans="1:4" x14ac:dyDescent="0.25">
      <c r="A399" t="s">
        <v>13075</v>
      </c>
      <c r="B399" t="s">
        <v>13111</v>
      </c>
      <c r="C399" t="s">
        <v>13112</v>
      </c>
      <c r="D399" t="s">
        <v>13112</v>
      </c>
    </row>
    <row r="400" spans="1:4" x14ac:dyDescent="0.25">
      <c r="A400" t="s">
        <v>13075</v>
      </c>
      <c r="B400" t="s">
        <v>13113</v>
      </c>
      <c r="C400" t="s">
        <v>13114</v>
      </c>
      <c r="D400" t="s">
        <v>13128</v>
      </c>
    </row>
    <row r="401" spans="1:4" x14ac:dyDescent="0.25">
      <c r="A401" t="s">
        <v>13075</v>
      </c>
      <c r="B401" t="s">
        <v>13122</v>
      </c>
      <c r="C401" t="s">
        <v>13123</v>
      </c>
      <c r="D401" t="s">
        <v>13124</v>
      </c>
    </row>
    <row r="402" spans="1:4" x14ac:dyDescent="0.25">
      <c r="A402" t="s">
        <v>13075</v>
      </c>
      <c r="B402" t="s">
        <v>13113</v>
      </c>
      <c r="C402" t="s">
        <v>13117</v>
      </c>
      <c r="D402" t="s">
        <v>13118</v>
      </c>
    </row>
    <row r="403" spans="1:4" x14ac:dyDescent="0.25">
      <c r="A403" t="s">
        <v>13084</v>
      </c>
      <c r="B403" t="s">
        <v>13085</v>
      </c>
      <c r="C403" t="s">
        <v>13086</v>
      </c>
      <c r="D403" t="s">
        <v>13129</v>
      </c>
    </row>
    <row r="404" spans="1:4" x14ac:dyDescent="0.25">
      <c r="A404" t="s">
        <v>13075</v>
      </c>
      <c r="B404" t="s">
        <v>13122</v>
      </c>
      <c r="C404" t="s">
        <v>13123</v>
      </c>
      <c r="D404" t="s">
        <v>13124</v>
      </c>
    </row>
    <row r="405" spans="1:4" x14ac:dyDescent="0.25">
      <c r="A405" t="s">
        <v>13075</v>
      </c>
      <c r="B405" t="s">
        <v>13113</v>
      </c>
      <c r="C405" t="s">
        <v>13117</v>
      </c>
      <c r="D405" t="s">
        <v>13118</v>
      </c>
    </row>
    <row r="406" spans="1:4" x14ac:dyDescent="0.25">
      <c r="A406" t="s">
        <v>13075</v>
      </c>
      <c r="B406" t="s">
        <v>13113</v>
      </c>
      <c r="C406" t="s">
        <v>13117</v>
      </c>
      <c r="D406" t="s">
        <v>13118</v>
      </c>
    </row>
    <row r="407" spans="1:4" x14ac:dyDescent="0.25">
      <c r="A407" t="s">
        <v>13075</v>
      </c>
      <c r="B407" t="s">
        <v>13113</v>
      </c>
      <c r="C407" t="s">
        <v>13117</v>
      </c>
      <c r="D407" t="s">
        <v>13118</v>
      </c>
    </row>
    <row r="408" spans="1:4" x14ac:dyDescent="0.25">
      <c r="A408" t="s">
        <v>13075</v>
      </c>
      <c r="B408" t="s">
        <v>13113</v>
      </c>
      <c r="C408" t="s">
        <v>13114</v>
      </c>
      <c r="D408" t="s">
        <v>13128</v>
      </c>
    </row>
    <row r="409" spans="1:4" x14ac:dyDescent="0.25">
      <c r="A409" t="s">
        <v>13075</v>
      </c>
      <c r="B409" t="s">
        <v>13113</v>
      </c>
      <c r="C409" t="s">
        <v>13114</v>
      </c>
      <c r="D409" t="s">
        <v>13115</v>
      </c>
    </row>
    <row r="410" spans="1:4" x14ac:dyDescent="0.25">
      <c r="A410" t="s">
        <v>13075</v>
      </c>
      <c r="B410" t="s">
        <v>13113</v>
      </c>
      <c r="C410" t="s">
        <v>13117</v>
      </c>
      <c r="D410" t="s">
        <v>13121</v>
      </c>
    </row>
    <row r="411" spans="1:4" x14ac:dyDescent="0.25">
      <c r="A411" t="s">
        <v>13075</v>
      </c>
      <c r="B411" t="s">
        <v>13122</v>
      </c>
      <c r="C411" t="s">
        <v>13123</v>
      </c>
      <c r="D411" t="s">
        <v>13124</v>
      </c>
    </row>
    <row r="412" spans="1:4" x14ac:dyDescent="0.25">
      <c r="A412" t="s">
        <v>13075</v>
      </c>
      <c r="B412" t="s">
        <v>13092</v>
      </c>
      <c r="C412" t="s">
        <v>13119</v>
      </c>
      <c r="D412" t="s">
        <v>13120</v>
      </c>
    </row>
    <row r="413" spans="1:4" x14ac:dyDescent="0.25">
      <c r="A413" t="s">
        <v>13075</v>
      </c>
      <c r="B413" t="s">
        <v>13113</v>
      </c>
      <c r="C413" t="s">
        <v>13114</v>
      </c>
      <c r="D413" t="s">
        <v>13115</v>
      </c>
    </row>
    <row r="414" spans="1:4" x14ac:dyDescent="0.25">
      <c r="A414" t="s">
        <v>13075</v>
      </c>
      <c r="B414" t="s">
        <v>13113</v>
      </c>
      <c r="C414" t="s">
        <v>13117</v>
      </c>
      <c r="D414" t="s">
        <v>13118</v>
      </c>
    </row>
    <row r="415" spans="1:4" x14ac:dyDescent="0.25">
      <c r="A415" t="s">
        <v>13075</v>
      </c>
      <c r="B415" t="s">
        <v>13111</v>
      </c>
      <c r="C415" t="s">
        <v>13112</v>
      </c>
      <c r="D415" t="s">
        <v>13112</v>
      </c>
    </row>
    <row r="416" spans="1:4" x14ac:dyDescent="0.25">
      <c r="A416" t="s">
        <v>13075</v>
      </c>
      <c r="B416" t="s">
        <v>13111</v>
      </c>
      <c r="C416" t="s">
        <v>13112</v>
      </c>
      <c r="D416" t="s">
        <v>13112</v>
      </c>
    </row>
    <row r="417" spans="1:4" x14ac:dyDescent="0.25">
      <c r="A417" t="s">
        <v>13075</v>
      </c>
      <c r="B417" t="s">
        <v>13113</v>
      </c>
      <c r="C417" t="s">
        <v>13114</v>
      </c>
      <c r="D417" t="s">
        <v>13115</v>
      </c>
    </row>
    <row r="418" spans="1:4" x14ac:dyDescent="0.25">
      <c r="A418" t="s">
        <v>13075</v>
      </c>
      <c r="B418" t="s">
        <v>13113</v>
      </c>
      <c r="C418" t="s">
        <v>13117</v>
      </c>
      <c r="D418" t="s">
        <v>13118</v>
      </c>
    </row>
    <row r="419" spans="1:4" x14ac:dyDescent="0.25">
      <c r="A419" t="s">
        <v>13075</v>
      </c>
      <c r="B419" t="s">
        <v>13113</v>
      </c>
      <c r="C419" t="s">
        <v>13114</v>
      </c>
      <c r="D419" t="s">
        <v>13327</v>
      </c>
    </row>
    <row r="420" spans="1:4" x14ac:dyDescent="0.25">
      <c r="A420" t="s">
        <v>13075</v>
      </c>
      <c r="B420" t="s">
        <v>13113</v>
      </c>
      <c r="C420" t="s">
        <v>13117</v>
      </c>
      <c r="D420" t="s">
        <v>13118</v>
      </c>
    </row>
    <row r="421" spans="1:4" x14ac:dyDescent="0.25">
      <c r="A421" t="s">
        <v>13075</v>
      </c>
      <c r="B421" t="s">
        <v>13113</v>
      </c>
      <c r="C421" t="s">
        <v>13117</v>
      </c>
      <c r="D421" t="s">
        <v>13118</v>
      </c>
    </row>
    <row r="422" spans="1:4" x14ac:dyDescent="0.25">
      <c r="A422" t="s">
        <v>13075</v>
      </c>
      <c r="B422" t="s">
        <v>13113</v>
      </c>
      <c r="C422" t="s">
        <v>13114</v>
      </c>
      <c r="D422" t="s">
        <v>13115</v>
      </c>
    </row>
    <row r="423" spans="1:4" x14ac:dyDescent="0.25">
      <c r="A423" t="s">
        <v>13075</v>
      </c>
      <c r="B423" t="s">
        <v>13113</v>
      </c>
      <c r="C423" t="s">
        <v>13114</v>
      </c>
      <c r="D423" t="s">
        <v>13115</v>
      </c>
    </row>
    <row r="424" spans="1:4" x14ac:dyDescent="0.25">
      <c r="A424" t="s">
        <v>13075</v>
      </c>
      <c r="B424" t="s">
        <v>13113</v>
      </c>
      <c r="C424" t="s">
        <v>13114</v>
      </c>
      <c r="D424" t="s">
        <v>13125</v>
      </c>
    </row>
    <row r="425" spans="1:4" x14ac:dyDescent="0.25">
      <c r="A425" t="s">
        <v>13075</v>
      </c>
      <c r="B425" t="s">
        <v>13092</v>
      </c>
      <c r="C425" t="s">
        <v>13119</v>
      </c>
      <c r="D425" t="s">
        <v>13120</v>
      </c>
    </row>
    <row r="426" spans="1:4" x14ac:dyDescent="0.25">
      <c r="A426" t="s">
        <v>13075</v>
      </c>
      <c r="B426" t="s">
        <v>13113</v>
      </c>
      <c r="C426" t="s">
        <v>13117</v>
      </c>
      <c r="D426" t="s">
        <v>13118</v>
      </c>
    </row>
    <row r="427" spans="1:4" x14ac:dyDescent="0.25">
      <c r="A427" t="s">
        <v>13075</v>
      </c>
      <c r="B427" t="s">
        <v>13113</v>
      </c>
      <c r="C427" t="s">
        <v>13117</v>
      </c>
      <c r="D427" t="s">
        <v>13118</v>
      </c>
    </row>
    <row r="428" spans="1:4" x14ac:dyDescent="0.25">
      <c r="A428" t="s">
        <v>13075</v>
      </c>
      <c r="B428" t="s">
        <v>13113</v>
      </c>
      <c r="C428" t="s">
        <v>13117</v>
      </c>
      <c r="D428" t="s">
        <v>13118</v>
      </c>
    </row>
    <row r="429" spans="1:4" x14ac:dyDescent="0.25">
      <c r="A429" t="s">
        <v>13075</v>
      </c>
      <c r="B429" t="s">
        <v>13122</v>
      </c>
      <c r="C429" t="s">
        <v>13123</v>
      </c>
      <c r="D429" t="s">
        <v>13124</v>
      </c>
    </row>
    <row r="430" spans="1:4" x14ac:dyDescent="0.25">
      <c r="A430" t="s">
        <v>13075</v>
      </c>
      <c r="B430" t="s">
        <v>13113</v>
      </c>
      <c r="C430" t="s">
        <v>13114</v>
      </c>
      <c r="D430" t="s">
        <v>13128</v>
      </c>
    </row>
    <row r="431" spans="1:4" x14ac:dyDescent="0.25">
      <c r="A431" t="s">
        <v>13075</v>
      </c>
      <c r="B431" t="s">
        <v>13113</v>
      </c>
      <c r="C431" t="s">
        <v>13117</v>
      </c>
      <c r="D431" t="s">
        <v>13118</v>
      </c>
    </row>
    <row r="432" spans="1:4" x14ac:dyDescent="0.25">
      <c r="A432" t="s">
        <v>13075</v>
      </c>
      <c r="B432" t="s">
        <v>13113</v>
      </c>
      <c r="C432" t="s">
        <v>13114</v>
      </c>
      <c r="D432" t="s">
        <v>13116</v>
      </c>
    </row>
    <row r="433" spans="1:4" x14ac:dyDescent="0.25">
      <c r="A433" t="s">
        <v>13075</v>
      </c>
      <c r="B433" t="s">
        <v>13113</v>
      </c>
      <c r="C433" t="s">
        <v>13117</v>
      </c>
      <c r="D433" t="s">
        <v>13121</v>
      </c>
    </row>
    <row r="434" spans="1:4" x14ac:dyDescent="0.25">
      <c r="A434" t="s">
        <v>13075</v>
      </c>
      <c r="B434" t="s">
        <v>13113</v>
      </c>
      <c r="C434" t="s">
        <v>13117</v>
      </c>
      <c r="D434" t="s">
        <v>13118</v>
      </c>
    </row>
    <row r="435" spans="1:4" x14ac:dyDescent="0.25">
      <c r="A435" t="s">
        <v>13075</v>
      </c>
      <c r="B435" t="s">
        <v>13113</v>
      </c>
      <c r="C435" t="s">
        <v>13114</v>
      </c>
      <c r="D435" t="s">
        <v>13116</v>
      </c>
    </row>
    <row r="436" spans="1:4" x14ac:dyDescent="0.25">
      <c r="A436" t="s">
        <v>13075</v>
      </c>
      <c r="B436" t="s">
        <v>13113</v>
      </c>
      <c r="C436" t="s">
        <v>13117</v>
      </c>
      <c r="D436" t="s">
        <v>13118</v>
      </c>
    </row>
    <row r="437" spans="1:4" x14ac:dyDescent="0.25">
      <c r="A437" t="s">
        <v>13075</v>
      </c>
      <c r="B437" t="s">
        <v>13113</v>
      </c>
      <c r="C437" t="s">
        <v>13117</v>
      </c>
      <c r="D437" t="s">
        <v>13118</v>
      </c>
    </row>
    <row r="438" spans="1:4" x14ac:dyDescent="0.25">
      <c r="A438" t="s">
        <v>13075</v>
      </c>
      <c r="B438" t="s">
        <v>13113</v>
      </c>
      <c r="C438" t="s">
        <v>13114</v>
      </c>
      <c r="D438" t="s">
        <v>13132</v>
      </c>
    </row>
    <row r="439" spans="1:4" x14ac:dyDescent="0.25">
      <c r="A439" t="s">
        <v>13075</v>
      </c>
      <c r="B439" t="s">
        <v>13111</v>
      </c>
      <c r="C439" t="s">
        <v>13112</v>
      </c>
      <c r="D439" t="s">
        <v>13112</v>
      </c>
    </row>
    <row r="440" spans="1:4" x14ac:dyDescent="0.25">
      <c r="A440" t="s">
        <v>13075</v>
      </c>
      <c r="B440" t="s">
        <v>13113</v>
      </c>
      <c r="C440" t="s">
        <v>13117</v>
      </c>
      <c r="D440" t="s">
        <v>13121</v>
      </c>
    </row>
    <row r="441" spans="1:4" x14ac:dyDescent="0.25">
      <c r="A441" t="s">
        <v>13075</v>
      </c>
      <c r="B441" t="s">
        <v>13113</v>
      </c>
      <c r="C441" t="s">
        <v>13117</v>
      </c>
      <c r="D441" t="s">
        <v>13118</v>
      </c>
    </row>
    <row r="442" spans="1:4" x14ac:dyDescent="0.25">
      <c r="A442" t="s">
        <v>13075</v>
      </c>
      <c r="B442" t="s">
        <v>13113</v>
      </c>
      <c r="C442" t="s">
        <v>13114</v>
      </c>
      <c r="D442" t="s">
        <v>13115</v>
      </c>
    </row>
    <row r="443" spans="1:4" x14ac:dyDescent="0.25">
      <c r="A443" t="s">
        <v>13075</v>
      </c>
      <c r="B443" t="s">
        <v>13113</v>
      </c>
      <c r="C443" t="s">
        <v>13117</v>
      </c>
      <c r="D443" t="s">
        <v>13118</v>
      </c>
    </row>
    <row r="444" spans="1:4" x14ac:dyDescent="0.25">
      <c r="A444" t="s">
        <v>13075</v>
      </c>
      <c r="B444" t="s">
        <v>13113</v>
      </c>
      <c r="C444" t="s">
        <v>13117</v>
      </c>
      <c r="D444" t="s">
        <v>13118</v>
      </c>
    </row>
    <row r="445" spans="1:4" x14ac:dyDescent="0.25">
      <c r="A445" t="s">
        <v>13075</v>
      </c>
      <c r="B445" t="s">
        <v>13113</v>
      </c>
      <c r="C445" t="s">
        <v>13117</v>
      </c>
      <c r="D445" t="s">
        <v>13121</v>
      </c>
    </row>
    <row r="446" spans="1:4" x14ac:dyDescent="0.25">
      <c r="A446" t="s">
        <v>13075</v>
      </c>
      <c r="B446" t="s">
        <v>13111</v>
      </c>
      <c r="C446" t="s">
        <v>13112</v>
      </c>
      <c r="D446" t="s">
        <v>13112</v>
      </c>
    </row>
    <row r="447" spans="1:4" x14ac:dyDescent="0.25">
      <c r="A447" t="s">
        <v>13075</v>
      </c>
      <c r="B447" t="s">
        <v>13111</v>
      </c>
      <c r="C447" t="s">
        <v>13112</v>
      </c>
      <c r="D447" t="s">
        <v>13112</v>
      </c>
    </row>
    <row r="448" spans="1:4" x14ac:dyDescent="0.25">
      <c r="A448" t="s">
        <v>13075</v>
      </c>
      <c r="B448" t="s">
        <v>13113</v>
      </c>
      <c r="C448" t="s">
        <v>13114</v>
      </c>
      <c r="D448" t="s">
        <v>13131</v>
      </c>
    </row>
    <row r="449" spans="1:4" x14ac:dyDescent="0.25">
      <c r="A449" t="s">
        <v>13075</v>
      </c>
      <c r="B449" t="s">
        <v>13113</v>
      </c>
      <c r="C449" t="s">
        <v>13114</v>
      </c>
      <c r="D449" t="s">
        <v>13133</v>
      </c>
    </row>
    <row r="450" spans="1:4" x14ac:dyDescent="0.25">
      <c r="A450" t="s">
        <v>13075</v>
      </c>
      <c r="B450" t="s">
        <v>13113</v>
      </c>
      <c r="C450" t="s">
        <v>13114</v>
      </c>
      <c r="D450" t="s">
        <v>13115</v>
      </c>
    </row>
    <row r="451" spans="1:4" x14ac:dyDescent="0.25">
      <c r="A451" t="s">
        <v>13075</v>
      </c>
      <c r="B451" t="s">
        <v>13111</v>
      </c>
      <c r="C451" t="s">
        <v>13112</v>
      </c>
      <c r="D451" t="s">
        <v>13112</v>
      </c>
    </row>
    <row r="452" spans="1:4" x14ac:dyDescent="0.25">
      <c r="A452" t="s">
        <v>13075</v>
      </c>
      <c r="B452" t="s">
        <v>13111</v>
      </c>
      <c r="C452" t="s">
        <v>13112</v>
      </c>
      <c r="D452" t="s">
        <v>13112</v>
      </c>
    </row>
    <row r="453" spans="1:4" x14ac:dyDescent="0.25">
      <c r="A453" t="s">
        <v>13075</v>
      </c>
      <c r="B453" t="s">
        <v>13113</v>
      </c>
      <c r="C453" t="s">
        <v>13117</v>
      </c>
      <c r="D453" t="s">
        <v>13118</v>
      </c>
    </row>
    <row r="454" spans="1:4" x14ac:dyDescent="0.25">
      <c r="A454" t="s">
        <v>13075</v>
      </c>
      <c r="B454" t="s">
        <v>13122</v>
      </c>
      <c r="C454" t="s">
        <v>13123</v>
      </c>
      <c r="D454" t="s">
        <v>13124</v>
      </c>
    </row>
    <row r="455" spans="1:4" x14ac:dyDescent="0.25">
      <c r="A455" t="s">
        <v>13075</v>
      </c>
      <c r="B455" t="s">
        <v>13113</v>
      </c>
      <c r="C455" t="s">
        <v>13114</v>
      </c>
      <c r="D455" t="s">
        <v>13131</v>
      </c>
    </row>
    <row r="456" spans="1:4" x14ac:dyDescent="0.25">
      <c r="A456" t="s">
        <v>13075</v>
      </c>
      <c r="B456" t="s">
        <v>13113</v>
      </c>
      <c r="C456" t="s">
        <v>13117</v>
      </c>
      <c r="D456" t="s">
        <v>13118</v>
      </c>
    </row>
    <row r="457" spans="1:4" x14ac:dyDescent="0.25">
      <c r="A457" t="s">
        <v>13075</v>
      </c>
      <c r="B457" t="s">
        <v>13113</v>
      </c>
      <c r="C457" t="s">
        <v>13114</v>
      </c>
      <c r="D457" t="s">
        <v>13100</v>
      </c>
    </row>
    <row r="458" spans="1:4" x14ac:dyDescent="0.25">
      <c r="A458" t="s">
        <v>13075</v>
      </c>
      <c r="B458" t="s">
        <v>13113</v>
      </c>
      <c r="C458" t="s">
        <v>13117</v>
      </c>
      <c r="D458" t="s">
        <v>13118</v>
      </c>
    </row>
    <row r="459" spans="1:4" x14ac:dyDescent="0.25">
      <c r="A459" t="s">
        <v>13075</v>
      </c>
      <c r="B459" t="s">
        <v>13111</v>
      </c>
      <c r="C459" t="s">
        <v>13112</v>
      </c>
      <c r="D459" t="s">
        <v>13112</v>
      </c>
    </row>
    <row r="460" spans="1:4" x14ac:dyDescent="0.25">
      <c r="A460" t="s">
        <v>13075</v>
      </c>
      <c r="B460" t="s">
        <v>13113</v>
      </c>
      <c r="C460" t="s">
        <v>13114</v>
      </c>
      <c r="D460" t="s">
        <v>13134</v>
      </c>
    </row>
    <row r="461" spans="1:4" x14ac:dyDescent="0.25">
      <c r="A461" t="s">
        <v>13075</v>
      </c>
      <c r="B461" t="s">
        <v>13113</v>
      </c>
      <c r="C461" t="s">
        <v>13114</v>
      </c>
      <c r="D461" t="s">
        <v>13128</v>
      </c>
    </row>
    <row r="462" spans="1:4" x14ac:dyDescent="0.25">
      <c r="A462" t="s">
        <v>13075</v>
      </c>
      <c r="B462" t="s">
        <v>13113</v>
      </c>
      <c r="C462" t="s">
        <v>13117</v>
      </c>
      <c r="D462" t="s">
        <v>13118</v>
      </c>
    </row>
    <row r="463" spans="1:4" x14ac:dyDescent="0.25">
      <c r="A463" t="s">
        <v>13075</v>
      </c>
      <c r="B463" t="s">
        <v>13122</v>
      </c>
      <c r="C463" t="s">
        <v>13123</v>
      </c>
      <c r="D463" t="s">
        <v>13124</v>
      </c>
    </row>
    <row r="464" spans="1:4" x14ac:dyDescent="0.25">
      <c r="A464" t="s">
        <v>13075</v>
      </c>
      <c r="B464" t="s">
        <v>13113</v>
      </c>
      <c r="C464" t="s">
        <v>13114</v>
      </c>
      <c r="D464" t="s">
        <v>13133</v>
      </c>
    </row>
    <row r="465" spans="1:4" x14ac:dyDescent="0.25">
      <c r="A465" t="s">
        <v>13075</v>
      </c>
      <c r="B465" t="s">
        <v>13113</v>
      </c>
      <c r="C465" t="s">
        <v>13117</v>
      </c>
      <c r="D465" t="s">
        <v>13118</v>
      </c>
    </row>
    <row r="466" spans="1:4" x14ac:dyDescent="0.25">
      <c r="A466" t="s">
        <v>13075</v>
      </c>
      <c r="B466" t="s">
        <v>13113</v>
      </c>
      <c r="C466" t="s">
        <v>13114</v>
      </c>
      <c r="D466" t="s">
        <v>13133</v>
      </c>
    </row>
    <row r="467" spans="1:4" x14ac:dyDescent="0.25">
      <c r="A467" t="s">
        <v>13075</v>
      </c>
      <c r="B467" t="s">
        <v>13113</v>
      </c>
      <c r="C467" t="s">
        <v>13114</v>
      </c>
      <c r="D467" t="s">
        <v>13115</v>
      </c>
    </row>
    <row r="468" spans="1:4" x14ac:dyDescent="0.25">
      <c r="A468" t="s">
        <v>13075</v>
      </c>
      <c r="B468" t="s">
        <v>13111</v>
      </c>
      <c r="C468" t="s">
        <v>13112</v>
      </c>
      <c r="D468" t="s">
        <v>13112</v>
      </c>
    </row>
    <row r="469" spans="1:4" x14ac:dyDescent="0.25">
      <c r="A469" t="s">
        <v>13075</v>
      </c>
      <c r="B469" t="s">
        <v>13113</v>
      </c>
      <c r="C469" t="s">
        <v>13114</v>
      </c>
      <c r="D469" t="s">
        <v>13115</v>
      </c>
    </row>
    <row r="470" spans="1:4" x14ac:dyDescent="0.25">
      <c r="A470" t="s">
        <v>13084</v>
      </c>
      <c r="B470" t="s">
        <v>13085</v>
      </c>
      <c r="C470" t="s">
        <v>13086</v>
      </c>
      <c r="D470" t="s">
        <v>13087</v>
      </c>
    </row>
    <row r="471" spans="1:4" x14ac:dyDescent="0.25">
      <c r="A471" t="s">
        <v>13075</v>
      </c>
      <c r="B471" t="s">
        <v>13111</v>
      </c>
      <c r="C471" t="s">
        <v>13112</v>
      </c>
      <c r="D471" t="s">
        <v>13112</v>
      </c>
    </row>
    <row r="472" spans="1:4" x14ac:dyDescent="0.25">
      <c r="A472" t="s">
        <v>13075</v>
      </c>
      <c r="B472" t="s">
        <v>13113</v>
      </c>
      <c r="C472" t="s">
        <v>13114</v>
      </c>
      <c r="D472" t="s">
        <v>13128</v>
      </c>
    </row>
    <row r="473" spans="1:4" x14ac:dyDescent="0.25">
      <c r="A473" t="s">
        <v>13075</v>
      </c>
      <c r="B473" t="s">
        <v>13113</v>
      </c>
      <c r="C473" t="s">
        <v>13117</v>
      </c>
      <c r="D473" t="s">
        <v>13118</v>
      </c>
    </row>
    <row r="474" spans="1:4" x14ac:dyDescent="0.25">
      <c r="A474" t="s">
        <v>13075</v>
      </c>
      <c r="B474" t="s">
        <v>13113</v>
      </c>
      <c r="C474" t="s">
        <v>13117</v>
      </c>
      <c r="D474" t="s">
        <v>13118</v>
      </c>
    </row>
    <row r="475" spans="1:4" x14ac:dyDescent="0.25">
      <c r="A475" t="s">
        <v>13075</v>
      </c>
      <c r="B475" t="s">
        <v>13111</v>
      </c>
      <c r="C475" t="s">
        <v>13112</v>
      </c>
      <c r="D475" t="s">
        <v>13112</v>
      </c>
    </row>
    <row r="476" spans="1:4" x14ac:dyDescent="0.25">
      <c r="A476" t="s">
        <v>13075</v>
      </c>
      <c r="B476" t="s">
        <v>13111</v>
      </c>
      <c r="C476" t="s">
        <v>13112</v>
      </c>
      <c r="D476" t="s">
        <v>13112</v>
      </c>
    </row>
    <row r="477" spans="1:4" x14ac:dyDescent="0.25">
      <c r="A477" t="s">
        <v>13075</v>
      </c>
      <c r="B477" t="s">
        <v>13113</v>
      </c>
      <c r="C477" t="s">
        <v>13114</v>
      </c>
      <c r="D477" t="s">
        <v>13125</v>
      </c>
    </row>
    <row r="478" spans="1:4" x14ac:dyDescent="0.25">
      <c r="A478" t="s">
        <v>13075</v>
      </c>
      <c r="B478" t="s">
        <v>13113</v>
      </c>
      <c r="C478" t="s">
        <v>13114</v>
      </c>
      <c r="D478" t="s">
        <v>13115</v>
      </c>
    </row>
    <row r="479" spans="1:4" x14ac:dyDescent="0.25">
      <c r="A479" t="s">
        <v>13075</v>
      </c>
      <c r="B479" t="s">
        <v>13111</v>
      </c>
      <c r="C479" t="s">
        <v>13112</v>
      </c>
      <c r="D479" t="s">
        <v>13112</v>
      </c>
    </row>
    <row r="480" spans="1:4" x14ac:dyDescent="0.25">
      <c r="A480" t="s">
        <v>13075</v>
      </c>
      <c r="B480" t="s">
        <v>13111</v>
      </c>
      <c r="C480" t="s">
        <v>13112</v>
      </c>
      <c r="D480" t="s">
        <v>13112</v>
      </c>
    </row>
    <row r="481" spans="1:4" x14ac:dyDescent="0.25">
      <c r="A481" t="s">
        <v>13075</v>
      </c>
      <c r="B481" t="s">
        <v>13113</v>
      </c>
      <c r="C481" t="s">
        <v>13117</v>
      </c>
      <c r="D481" t="s">
        <v>13118</v>
      </c>
    </row>
    <row r="482" spans="1:4" x14ac:dyDescent="0.25">
      <c r="A482" t="s">
        <v>13075</v>
      </c>
      <c r="B482" t="s">
        <v>13113</v>
      </c>
      <c r="C482" t="s">
        <v>13117</v>
      </c>
      <c r="D482" t="s">
        <v>13118</v>
      </c>
    </row>
    <row r="483" spans="1:4" x14ac:dyDescent="0.25">
      <c r="A483" t="s">
        <v>13075</v>
      </c>
      <c r="B483" t="s">
        <v>13113</v>
      </c>
      <c r="C483" t="s">
        <v>13117</v>
      </c>
      <c r="D483" t="s">
        <v>13118</v>
      </c>
    </row>
    <row r="484" spans="1:4" x14ac:dyDescent="0.25">
      <c r="A484" t="s">
        <v>13075</v>
      </c>
      <c r="B484" t="s">
        <v>13113</v>
      </c>
      <c r="C484" t="s">
        <v>13117</v>
      </c>
      <c r="D484" t="s">
        <v>13118</v>
      </c>
    </row>
    <row r="485" spans="1:4" x14ac:dyDescent="0.25">
      <c r="A485" t="s">
        <v>13075</v>
      </c>
      <c r="B485" t="s">
        <v>13113</v>
      </c>
      <c r="C485" t="s">
        <v>13117</v>
      </c>
      <c r="D485" t="s">
        <v>13118</v>
      </c>
    </row>
    <row r="486" spans="1:4" x14ac:dyDescent="0.25">
      <c r="A486" t="s">
        <v>13075</v>
      </c>
      <c r="B486" t="s">
        <v>13111</v>
      </c>
      <c r="C486" t="s">
        <v>13112</v>
      </c>
      <c r="D486" t="s">
        <v>13112</v>
      </c>
    </row>
    <row r="487" spans="1:4" x14ac:dyDescent="0.25">
      <c r="A487" t="s">
        <v>13075</v>
      </c>
      <c r="B487" t="s">
        <v>13113</v>
      </c>
      <c r="C487" t="s">
        <v>13114</v>
      </c>
      <c r="D487" t="s">
        <v>13115</v>
      </c>
    </row>
    <row r="488" spans="1:4" x14ac:dyDescent="0.25">
      <c r="A488" t="s">
        <v>13075</v>
      </c>
      <c r="B488" t="s">
        <v>13111</v>
      </c>
      <c r="C488" t="s">
        <v>13112</v>
      </c>
      <c r="D488" t="s">
        <v>13112</v>
      </c>
    </row>
    <row r="489" spans="1:4" x14ac:dyDescent="0.25">
      <c r="A489" t="s">
        <v>13075</v>
      </c>
      <c r="B489" t="s">
        <v>13092</v>
      </c>
      <c r="C489" t="s">
        <v>13119</v>
      </c>
      <c r="D489" t="s">
        <v>13120</v>
      </c>
    </row>
    <row r="490" spans="1:4" x14ac:dyDescent="0.25">
      <c r="A490" t="s">
        <v>13075</v>
      </c>
      <c r="B490" t="s">
        <v>13111</v>
      </c>
      <c r="C490" t="s">
        <v>13112</v>
      </c>
      <c r="D490" t="s">
        <v>13112</v>
      </c>
    </row>
    <row r="491" spans="1:4" x14ac:dyDescent="0.25">
      <c r="A491" t="s">
        <v>13075</v>
      </c>
      <c r="B491" t="s">
        <v>13113</v>
      </c>
      <c r="C491" t="s">
        <v>13117</v>
      </c>
      <c r="D491" t="s">
        <v>13118</v>
      </c>
    </row>
    <row r="492" spans="1:4" x14ac:dyDescent="0.25">
      <c r="A492" t="s">
        <v>13075</v>
      </c>
      <c r="B492" t="s">
        <v>13111</v>
      </c>
      <c r="C492" t="s">
        <v>13112</v>
      </c>
      <c r="D492" t="s">
        <v>13112</v>
      </c>
    </row>
    <row r="493" spans="1:4" x14ac:dyDescent="0.25">
      <c r="A493" t="s">
        <v>13075</v>
      </c>
      <c r="B493" t="s">
        <v>13113</v>
      </c>
      <c r="C493" t="s">
        <v>13117</v>
      </c>
      <c r="D493" t="s">
        <v>13118</v>
      </c>
    </row>
    <row r="494" spans="1:4" x14ac:dyDescent="0.25">
      <c r="A494" t="s">
        <v>13075</v>
      </c>
      <c r="B494" t="s">
        <v>13111</v>
      </c>
      <c r="C494" t="s">
        <v>13112</v>
      </c>
      <c r="D494" t="s">
        <v>13112</v>
      </c>
    </row>
    <row r="495" spans="1:4" x14ac:dyDescent="0.25">
      <c r="A495" t="s">
        <v>13075</v>
      </c>
      <c r="B495" t="s">
        <v>13111</v>
      </c>
      <c r="C495" t="s">
        <v>13112</v>
      </c>
      <c r="D495" t="s">
        <v>13112</v>
      </c>
    </row>
    <row r="496" spans="1:4" x14ac:dyDescent="0.25">
      <c r="A496" t="s">
        <v>13075</v>
      </c>
      <c r="B496" t="s">
        <v>13111</v>
      </c>
      <c r="C496" t="s">
        <v>13112</v>
      </c>
      <c r="D496" t="s">
        <v>13112</v>
      </c>
    </row>
    <row r="497" spans="1:4" x14ac:dyDescent="0.25">
      <c r="A497" t="s">
        <v>13075</v>
      </c>
      <c r="B497" t="s">
        <v>13113</v>
      </c>
      <c r="C497" t="s">
        <v>13117</v>
      </c>
      <c r="D497" t="s">
        <v>13121</v>
      </c>
    </row>
    <row r="498" spans="1:4" x14ac:dyDescent="0.25">
      <c r="A498" t="s">
        <v>13075</v>
      </c>
      <c r="B498" t="s">
        <v>13111</v>
      </c>
      <c r="C498" t="s">
        <v>13112</v>
      </c>
      <c r="D498" t="s">
        <v>13112</v>
      </c>
    </row>
    <row r="499" spans="1:4" x14ac:dyDescent="0.25">
      <c r="A499" t="s">
        <v>13075</v>
      </c>
      <c r="B499" t="s">
        <v>13113</v>
      </c>
      <c r="C499" t="s">
        <v>13114</v>
      </c>
      <c r="D499" t="s">
        <v>13115</v>
      </c>
    </row>
    <row r="500" spans="1:4" x14ac:dyDescent="0.25">
      <c r="A500" t="s">
        <v>13075</v>
      </c>
      <c r="B500" t="s">
        <v>13113</v>
      </c>
      <c r="C500" t="s">
        <v>13114</v>
      </c>
      <c r="D500" t="s">
        <v>13131</v>
      </c>
    </row>
    <row r="501" spans="1:4" x14ac:dyDescent="0.25">
      <c r="A501" t="s">
        <v>13075</v>
      </c>
      <c r="B501" t="s">
        <v>13113</v>
      </c>
      <c r="C501" t="s">
        <v>13114</v>
      </c>
      <c r="D501" t="s">
        <v>13130</v>
      </c>
    </row>
    <row r="502" spans="1:4" x14ac:dyDescent="0.25">
      <c r="A502" t="s">
        <v>13075</v>
      </c>
      <c r="B502" t="s">
        <v>13113</v>
      </c>
      <c r="C502" t="s">
        <v>13117</v>
      </c>
      <c r="D502" t="s">
        <v>13118</v>
      </c>
    </row>
    <row r="503" spans="1:4" x14ac:dyDescent="0.25">
      <c r="A503" t="s">
        <v>13075</v>
      </c>
      <c r="B503" t="s">
        <v>13122</v>
      </c>
      <c r="C503" t="s">
        <v>13123</v>
      </c>
      <c r="D503" t="s">
        <v>13124</v>
      </c>
    </row>
    <row r="504" spans="1:4" x14ac:dyDescent="0.25">
      <c r="A504" t="s">
        <v>13075</v>
      </c>
      <c r="B504" t="s">
        <v>13113</v>
      </c>
      <c r="C504" t="s">
        <v>13114</v>
      </c>
      <c r="D504" t="s">
        <v>13128</v>
      </c>
    </row>
    <row r="505" spans="1:4" x14ac:dyDescent="0.25">
      <c r="A505" t="s">
        <v>13075</v>
      </c>
      <c r="B505" t="s">
        <v>13111</v>
      </c>
      <c r="C505" t="s">
        <v>13112</v>
      </c>
      <c r="D505" t="s">
        <v>13112</v>
      </c>
    </row>
    <row r="506" spans="1:4" x14ac:dyDescent="0.25">
      <c r="A506" t="s">
        <v>13075</v>
      </c>
      <c r="B506" t="s">
        <v>13113</v>
      </c>
      <c r="C506" t="s">
        <v>13114</v>
      </c>
      <c r="D506" t="s">
        <v>13100</v>
      </c>
    </row>
    <row r="507" spans="1:4" x14ac:dyDescent="0.25">
      <c r="A507" t="s">
        <v>13075</v>
      </c>
      <c r="B507" t="s">
        <v>13113</v>
      </c>
      <c r="C507" t="s">
        <v>13114</v>
      </c>
      <c r="D507" t="s">
        <v>13100</v>
      </c>
    </row>
    <row r="508" spans="1:4" x14ac:dyDescent="0.25">
      <c r="A508" t="s">
        <v>13075</v>
      </c>
      <c r="B508" t="s">
        <v>13113</v>
      </c>
      <c r="C508" t="s">
        <v>13114</v>
      </c>
      <c r="D508" t="s">
        <v>13131</v>
      </c>
    </row>
    <row r="509" spans="1:4" x14ac:dyDescent="0.25">
      <c r="A509" t="s">
        <v>13075</v>
      </c>
      <c r="B509" t="s">
        <v>13113</v>
      </c>
      <c r="C509" t="s">
        <v>13114</v>
      </c>
      <c r="D509" t="s">
        <v>13128</v>
      </c>
    </row>
    <row r="510" spans="1:4" x14ac:dyDescent="0.25">
      <c r="A510" t="s">
        <v>13075</v>
      </c>
      <c r="B510" t="s">
        <v>13113</v>
      </c>
      <c r="C510" t="s">
        <v>13117</v>
      </c>
      <c r="D510" t="s">
        <v>13118</v>
      </c>
    </row>
    <row r="511" spans="1:4" x14ac:dyDescent="0.25">
      <c r="A511" t="s">
        <v>13075</v>
      </c>
      <c r="B511" t="s">
        <v>13113</v>
      </c>
      <c r="C511" t="s">
        <v>13114</v>
      </c>
      <c r="D511" t="s">
        <v>13116</v>
      </c>
    </row>
    <row r="512" spans="1:4" x14ac:dyDescent="0.25">
      <c r="A512" t="s">
        <v>13075</v>
      </c>
      <c r="B512" t="s">
        <v>13113</v>
      </c>
      <c r="C512" t="s">
        <v>13117</v>
      </c>
      <c r="D512" t="s">
        <v>13118</v>
      </c>
    </row>
    <row r="513" spans="1:4" x14ac:dyDescent="0.25">
      <c r="A513" t="s">
        <v>13075</v>
      </c>
      <c r="B513" t="s">
        <v>13113</v>
      </c>
      <c r="C513" t="s">
        <v>13117</v>
      </c>
      <c r="D513" t="s">
        <v>13118</v>
      </c>
    </row>
    <row r="514" spans="1:4" x14ac:dyDescent="0.25">
      <c r="A514" t="s">
        <v>13075</v>
      </c>
      <c r="B514" t="s">
        <v>13113</v>
      </c>
      <c r="C514" t="s">
        <v>13117</v>
      </c>
      <c r="D514" t="s">
        <v>13121</v>
      </c>
    </row>
    <row r="515" spans="1:4" x14ac:dyDescent="0.25">
      <c r="A515" t="s">
        <v>13075</v>
      </c>
      <c r="B515" t="s">
        <v>13111</v>
      </c>
      <c r="C515" t="s">
        <v>13112</v>
      </c>
      <c r="D515" t="s">
        <v>13112</v>
      </c>
    </row>
    <row r="516" spans="1:4" x14ac:dyDescent="0.25">
      <c r="A516" t="s">
        <v>13075</v>
      </c>
      <c r="B516" t="s">
        <v>13122</v>
      </c>
      <c r="C516" t="s">
        <v>13123</v>
      </c>
      <c r="D516" t="s">
        <v>13135</v>
      </c>
    </row>
    <row r="517" spans="1:4" x14ac:dyDescent="0.25">
      <c r="A517" t="s">
        <v>13075</v>
      </c>
      <c r="B517" t="s">
        <v>13092</v>
      </c>
      <c r="C517" t="s">
        <v>13119</v>
      </c>
      <c r="D517" t="s">
        <v>13120</v>
      </c>
    </row>
    <row r="518" spans="1:4" x14ac:dyDescent="0.25">
      <c r="A518" t="s">
        <v>13075</v>
      </c>
      <c r="B518" t="s">
        <v>13113</v>
      </c>
      <c r="C518" t="s">
        <v>13114</v>
      </c>
      <c r="D518" t="s">
        <v>13115</v>
      </c>
    </row>
    <row r="519" spans="1:4" x14ac:dyDescent="0.25">
      <c r="A519" t="s">
        <v>13084</v>
      </c>
      <c r="B519" t="s">
        <v>13085</v>
      </c>
      <c r="C519" t="s">
        <v>13136</v>
      </c>
      <c r="D519" t="s">
        <v>13137</v>
      </c>
    </row>
    <row r="520" spans="1:4" x14ac:dyDescent="0.25">
      <c r="A520" t="s">
        <v>13075</v>
      </c>
      <c r="B520" t="s">
        <v>13113</v>
      </c>
      <c r="C520" t="s">
        <v>13117</v>
      </c>
      <c r="D520" t="s">
        <v>13121</v>
      </c>
    </row>
    <row r="521" spans="1:4" x14ac:dyDescent="0.25">
      <c r="A521" t="s">
        <v>13075</v>
      </c>
      <c r="B521" t="s">
        <v>13113</v>
      </c>
      <c r="C521" t="s">
        <v>13114</v>
      </c>
      <c r="D521" t="s">
        <v>13134</v>
      </c>
    </row>
    <row r="522" spans="1:4" x14ac:dyDescent="0.25">
      <c r="A522" t="s">
        <v>13075</v>
      </c>
      <c r="B522" t="s">
        <v>13113</v>
      </c>
      <c r="C522" t="s">
        <v>13117</v>
      </c>
      <c r="D522" t="s">
        <v>13118</v>
      </c>
    </row>
    <row r="523" spans="1:4" x14ac:dyDescent="0.25">
      <c r="A523" t="s">
        <v>13075</v>
      </c>
      <c r="B523" t="s">
        <v>13113</v>
      </c>
      <c r="C523" t="s">
        <v>13117</v>
      </c>
      <c r="D523" t="s">
        <v>13118</v>
      </c>
    </row>
    <row r="524" spans="1:4" x14ac:dyDescent="0.25">
      <c r="A524" t="s">
        <v>13075</v>
      </c>
      <c r="B524" t="s">
        <v>13111</v>
      </c>
      <c r="C524" t="s">
        <v>13112</v>
      </c>
      <c r="D524" t="s">
        <v>13112</v>
      </c>
    </row>
    <row r="525" spans="1:4" x14ac:dyDescent="0.25">
      <c r="A525" t="s">
        <v>13075</v>
      </c>
      <c r="B525" t="s">
        <v>13113</v>
      </c>
      <c r="C525" t="s">
        <v>13117</v>
      </c>
      <c r="D525" t="s">
        <v>13118</v>
      </c>
    </row>
    <row r="526" spans="1:4" x14ac:dyDescent="0.25">
      <c r="A526" t="s">
        <v>13075</v>
      </c>
      <c r="B526" t="s">
        <v>13111</v>
      </c>
      <c r="C526" t="s">
        <v>13112</v>
      </c>
      <c r="D526" t="s">
        <v>13112</v>
      </c>
    </row>
    <row r="527" spans="1:4" x14ac:dyDescent="0.25">
      <c r="A527" t="s">
        <v>13075</v>
      </c>
      <c r="B527" t="s">
        <v>13113</v>
      </c>
      <c r="C527" t="s">
        <v>13114</v>
      </c>
      <c r="D527" t="s">
        <v>13131</v>
      </c>
    </row>
    <row r="528" spans="1:4" x14ac:dyDescent="0.25">
      <c r="A528" t="s">
        <v>13075</v>
      </c>
      <c r="B528" t="s">
        <v>13111</v>
      </c>
      <c r="C528" t="s">
        <v>13112</v>
      </c>
      <c r="D528" t="s">
        <v>13112</v>
      </c>
    </row>
    <row r="529" spans="1:4" x14ac:dyDescent="0.25">
      <c r="A529" t="s">
        <v>13075</v>
      </c>
      <c r="B529" t="s">
        <v>13111</v>
      </c>
      <c r="C529" t="s">
        <v>13112</v>
      </c>
      <c r="D529" t="s">
        <v>13112</v>
      </c>
    </row>
    <row r="530" spans="1:4" x14ac:dyDescent="0.25">
      <c r="A530" t="s">
        <v>13075</v>
      </c>
      <c r="B530" t="s">
        <v>13113</v>
      </c>
      <c r="C530" t="s">
        <v>13114</v>
      </c>
      <c r="D530" t="s">
        <v>13116</v>
      </c>
    </row>
    <row r="531" spans="1:4" x14ac:dyDescent="0.25">
      <c r="A531" t="s">
        <v>13075</v>
      </c>
      <c r="B531" t="s">
        <v>13122</v>
      </c>
      <c r="C531" t="s">
        <v>13102</v>
      </c>
      <c r="D531" t="s">
        <v>13102</v>
      </c>
    </row>
    <row r="532" spans="1:4" x14ac:dyDescent="0.25">
      <c r="A532" t="s">
        <v>13075</v>
      </c>
      <c r="B532" t="s">
        <v>13111</v>
      </c>
      <c r="C532" t="s">
        <v>13112</v>
      </c>
      <c r="D532" t="s">
        <v>13112</v>
      </c>
    </row>
    <row r="533" spans="1:4" x14ac:dyDescent="0.25">
      <c r="A533" t="s">
        <v>13075</v>
      </c>
      <c r="B533" t="s">
        <v>13113</v>
      </c>
      <c r="C533" t="s">
        <v>13117</v>
      </c>
      <c r="D533" t="s">
        <v>13118</v>
      </c>
    </row>
    <row r="534" spans="1:4" x14ac:dyDescent="0.25">
      <c r="A534" t="s">
        <v>13075</v>
      </c>
      <c r="B534" t="s">
        <v>13113</v>
      </c>
      <c r="C534" t="s">
        <v>13114</v>
      </c>
      <c r="D534" t="s">
        <v>13134</v>
      </c>
    </row>
    <row r="535" spans="1:4" x14ac:dyDescent="0.25">
      <c r="A535" t="s">
        <v>13075</v>
      </c>
      <c r="B535" t="s">
        <v>13113</v>
      </c>
      <c r="C535" t="s">
        <v>13114</v>
      </c>
      <c r="D535" t="s">
        <v>13115</v>
      </c>
    </row>
    <row r="536" spans="1:4" x14ac:dyDescent="0.25">
      <c r="A536" t="s">
        <v>13075</v>
      </c>
      <c r="B536" t="s">
        <v>13113</v>
      </c>
      <c r="C536" t="s">
        <v>13114</v>
      </c>
      <c r="D536" t="s">
        <v>13138</v>
      </c>
    </row>
    <row r="537" spans="1:4" x14ac:dyDescent="0.25">
      <c r="A537" t="s">
        <v>13075</v>
      </c>
      <c r="B537" t="s">
        <v>13113</v>
      </c>
      <c r="C537" t="s">
        <v>13117</v>
      </c>
      <c r="D537" t="s">
        <v>13118</v>
      </c>
    </row>
    <row r="538" spans="1:4" x14ac:dyDescent="0.25">
      <c r="A538" t="s">
        <v>13075</v>
      </c>
      <c r="B538" t="s">
        <v>13111</v>
      </c>
      <c r="C538" t="s">
        <v>13112</v>
      </c>
      <c r="D538" t="s">
        <v>13112</v>
      </c>
    </row>
    <row r="539" spans="1:4" x14ac:dyDescent="0.25">
      <c r="A539" t="s">
        <v>13075</v>
      </c>
      <c r="B539" t="s">
        <v>13113</v>
      </c>
      <c r="C539" t="s">
        <v>13117</v>
      </c>
      <c r="D539" t="s">
        <v>13121</v>
      </c>
    </row>
    <row r="540" spans="1:4" x14ac:dyDescent="0.25">
      <c r="A540" t="s">
        <v>13075</v>
      </c>
      <c r="B540" t="s">
        <v>13113</v>
      </c>
      <c r="C540" t="s">
        <v>13114</v>
      </c>
      <c r="D540" t="s">
        <v>13131</v>
      </c>
    </row>
    <row r="541" spans="1:4" x14ac:dyDescent="0.25">
      <c r="A541" t="s">
        <v>13075</v>
      </c>
      <c r="B541" t="s">
        <v>13113</v>
      </c>
      <c r="C541" t="s">
        <v>13114</v>
      </c>
      <c r="D541" t="s">
        <v>13134</v>
      </c>
    </row>
    <row r="542" spans="1:4" x14ac:dyDescent="0.25">
      <c r="A542" t="s">
        <v>13075</v>
      </c>
      <c r="B542" t="s">
        <v>13113</v>
      </c>
      <c r="C542" t="s">
        <v>13114</v>
      </c>
      <c r="D542" t="s">
        <v>13115</v>
      </c>
    </row>
    <row r="543" spans="1:4" x14ac:dyDescent="0.25">
      <c r="A543" t="s">
        <v>13075</v>
      </c>
      <c r="B543" t="s">
        <v>13113</v>
      </c>
      <c r="C543" t="s">
        <v>13117</v>
      </c>
      <c r="D543" t="s">
        <v>13118</v>
      </c>
    </row>
    <row r="544" spans="1:4" x14ac:dyDescent="0.25">
      <c r="A544" t="s">
        <v>13075</v>
      </c>
      <c r="B544" t="s">
        <v>13111</v>
      </c>
      <c r="C544" t="s">
        <v>13112</v>
      </c>
      <c r="D544" t="s">
        <v>13112</v>
      </c>
    </row>
    <row r="545" spans="1:4" x14ac:dyDescent="0.25">
      <c r="A545" t="s">
        <v>13075</v>
      </c>
      <c r="B545" t="s">
        <v>13113</v>
      </c>
      <c r="C545" t="s">
        <v>13117</v>
      </c>
      <c r="D545" t="s">
        <v>13118</v>
      </c>
    </row>
    <row r="546" spans="1:4" x14ac:dyDescent="0.25">
      <c r="A546" t="s">
        <v>13075</v>
      </c>
      <c r="B546" t="s">
        <v>13113</v>
      </c>
      <c r="C546" t="s">
        <v>13114</v>
      </c>
      <c r="D546" t="s">
        <v>13127</v>
      </c>
    </row>
    <row r="547" spans="1:4" x14ac:dyDescent="0.25">
      <c r="A547" t="s">
        <v>13075</v>
      </c>
      <c r="B547" t="s">
        <v>13113</v>
      </c>
      <c r="C547" t="s">
        <v>13117</v>
      </c>
      <c r="D547" t="s">
        <v>13118</v>
      </c>
    </row>
    <row r="548" spans="1:4" x14ac:dyDescent="0.25">
      <c r="A548" t="s">
        <v>13075</v>
      </c>
      <c r="B548" t="s">
        <v>13111</v>
      </c>
      <c r="C548" t="s">
        <v>13112</v>
      </c>
      <c r="D548" t="s">
        <v>13112</v>
      </c>
    </row>
    <row r="549" spans="1:4" x14ac:dyDescent="0.25">
      <c r="A549" t="s">
        <v>13075</v>
      </c>
      <c r="B549" t="s">
        <v>13111</v>
      </c>
      <c r="C549" t="s">
        <v>13112</v>
      </c>
      <c r="D549" t="s">
        <v>13112</v>
      </c>
    </row>
    <row r="550" spans="1:4" x14ac:dyDescent="0.25">
      <c r="A550" t="s">
        <v>13075</v>
      </c>
      <c r="B550" t="s">
        <v>13113</v>
      </c>
      <c r="C550" t="s">
        <v>13114</v>
      </c>
      <c r="D550" t="s">
        <v>13115</v>
      </c>
    </row>
    <row r="551" spans="1:4" x14ac:dyDescent="0.25">
      <c r="A551" t="s">
        <v>13075</v>
      </c>
      <c r="B551" t="s">
        <v>13113</v>
      </c>
      <c r="C551" t="s">
        <v>13114</v>
      </c>
      <c r="D551" t="s">
        <v>13127</v>
      </c>
    </row>
    <row r="552" spans="1:4" x14ac:dyDescent="0.25">
      <c r="A552" t="s">
        <v>13075</v>
      </c>
      <c r="B552" t="s">
        <v>13113</v>
      </c>
      <c r="C552" t="s">
        <v>13114</v>
      </c>
      <c r="D552" t="s">
        <v>13115</v>
      </c>
    </row>
    <row r="553" spans="1:4" x14ac:dyDescent="0.25">
      <c r="A553" t="s">
        <v>13075</v>
      </c>
      <c r="B553" t="s">
        <v>13113</v>
      </c>
      <c r="C553" t="s">
        <v>13114</v>
      </c>
      <c r="D553" t="s">
        <v>13100</v>
      </c>
    </row>
    <row r="554" spans="1:4" x14ac:dyDescent="0.25">
      <c r="A554" t="s">
        <v>13075</v>
      </c>
      <c r="B554" t="s">
        <v>13111</v>
      </c>
      <c r="C554" t="s">
        <v>13112</v>
      </c>
      <c r="D554" t="s">
        <v>13112</v>
      </c>
    </row>
    <row r="555" spans="1:4" x14ac:dyDescent="0.25">
      <c r="A555" t="s">
        <v>13075</v>
      </c>
      <c r="B555" t="s">
        <v>13113</v>
      </c>
      <c r="C555" t="s">
        <v>13114</v>
      </c>
      <c r="D555" t="s">
        <v>13128</v>
      </c>
    </row>
    <row r="556" spans="1:4" x14ac:dyDescent="0.25">
      <c r="A556" t="s">
        <v>13075</v>
      </c>
      <c r="B556" t="s">
        <v>13113</v>
      </c>
      <c r="C556" t="s">
        <v>13117</v>
      </c>
      <c r="D556" t="s">
        <v>13118</v>
      </c>
    </row>
    <row r="557" spans="1:4" x14ac:dyDescent="0.25">
      <c r="A557" t="s">
        <v>13075</v>
      </c>
      <c r="B557" t="s">
        <v>13113</v>
      </c>
      <c r="C557" t="s">
        <v>13114</v>
      </c>
      <c r="D557" t="s">
        <v>13126</v>
      </c>
    </row>
    <row r="558" spans="1:4" x14ac:dyDescent="0.25">
      <c r="A558" t="s">
        <v>13075</v>
      </c>
      <c r="B558" t="s">
        <v>13113</v>
      </c>
      <c r="C558" t="s">
        <v>13114</v>
      </c>
      <c r="D558" t="s">
        <v>13133</v>
      </c>
    </row>
    <row r="559" spans="1:4" x14ac:dyDescent="0.25">
      <c r="A559" t="s">
        <v>13075</v>
      </c>
      <c r="B559" t="s">
        <v>13122</v>
      </c>
      <c r="C559" t="s">
        <v>13123</v>
      </c>
      <c r="D559" t="s">
        <v>13124</v>
      </c>
    </row>
    <row r="560" spans="1:4" x14ac:dyDescent="0.25">
      <c r="A560" t="s">
        <v>13075</v>
      </c>
      <c r="B560" t="s">
        <v>13122</v>
      </c>
      <c r="C560" t="s">
        <v>13123</v>
      </c>
      <c r="D560" t="s">
        <v>13124</v>
      </c>
    </row>
    <row r="561" spans="1:4" x14ac:dyDescent="0.25">
      <c r="A561" t="s">
        <v>13084</v>
      </c>
      <c r="B561" t="s">
        <v>13139</v>
      </c>
      <c r="C561" t="s">
        <v>13140</v>
      </c>
      <c r="D561" t="s">
        <v>13140</v>
      </c>
    </row>
    <row r="562" spans="1:4" x14ac:dyDescent="0.25">
      <c r="A562" t="s">
        <v>13084</v>
      </c>
      <c r="B562" t="s">
        <v>13085</v>
      </c>
      <c r="C562" t="s">
        <v>13141</v>
      </c>
      <c r="D562" t="s">
        <v>13142</v>
      </c>
    </row>
    <row r="563" spans="1:4" x14ac:dyDescent="0.25">
      <c r="A563" t="s">
        <v>13084</v>
      </c>
      <c r="B563" t="s">
        <v>13085</v>
      </c>
      <c r="C563" t="s">
        <v>13141</v>
      </c>
      <c r="D563" t="s">
        <v>13143</v>
      </c>
    </row>
    <row r="564" spans="1:4" x14ac:dyDescent="0.25">
      <c r="A564" t="s">
        <v>13075</v>
      </c>
      <c r="B564" t="s">
        <v>13122</v>
      </c>
      <c r="C564" t="s">
        <v>13123</v>
      </c>
      <c r="D564" t="s">
        <v>13124</v>
      </c>
    </row>
    <row r="565" spans="1:4" x14ac:dyDescent="0.25">
      <c r="A565" t="s">
        <v>13084</v>
      </c>
      <c r="B565" t="s">
        <v>13085</v>
      </c>
      <c r="C565" t="s">
        <v>13136</v>
      </c>
      <c r="D565" t="s">
        <v>13144</v>
      </c>
    </row>
    <row r="566" spans="1:4" x14ac:dyDescent="0.25">
      <c r="A566" t="s">
        <v>13075</v>
      </c>
      <c r="B566" t="s">
        <v>13122</v>
      </c>
      <c r="C566" t="s">
        <v>13123</v>
      </c>
      <c r="D566" t="s">
        <v>13124</v>
      </c>
    </row>
    <row r="567" spans="1:4" x14ac:dyDescent="0.25">
      <c r="A567" t="s">
        <v>13084</v>
      </c>
      <c r="B567" t="s">
        <v>13085</v>
      </c>
      <c r="C567" t="s">
        <v>13136</v>
      </c>
      <c r="D567" t="s">
        <v>13145</v>
      </c>
    </row>
    <row r="568" spans="1:4" x14ac:dyDescent="0.25">
      <c r="A568" t="s">
        <v>13075</v>
      </c>
      <c r="B568" t="s">
        <v>13122</v>
      </c>
      <c r="C568" t="s">
        <v>13123</v>
      </c>
      <c r="D568" t="s">
        <v>13124</v>
      </c>
    </row>
    <row r="569" spans="1:4" x14ac:dyDescent="0.25">
      <c r="A569" t="s">
        <v>13075</v>
      </c>
      <c r="B569" t="s">
        <v>13122</v>
      </c>
      <c r="C569" t="s">
        <v>13123</v>
      </c>
      <c r="D569" t="s">
        <v>13135</v>
      </c>
    </row>
    <row r="570" spans="1:4" x14ac:dyDescent="0.25">
      <c r="A570" t="s">
        <v>13075</v>
      </c>
      <c r="B570" t="s">
        <v>13122</v>
      </c>
      <c r="C570" t="s">
        <v>13123</v>
      </c>
      <c r="D570" t="s">
        <v>13124</v>
      </c>
    </row>
    <row r="571" spans="1:4" x14ac:dyDescent="0.25">
      <c r="A571" t="s">
        <v>13084</v>
      </c>
      <c r="B571" t="s">
        <v>13085</v>
      </c>
      <c r="C571" t="s">
        <v>13086</v>
      </c>
      <c r="D571" t="s">
        <v>13129</v>
      </c>
    </row>
    <row r="572" spans="1:4" x14ac:dyDescent="0.25">
      <c r="A572" t="s">
        <v>13084</v>
      </c>
      <c r="B572" t="s">
        <v>13139</v>
      </c>
      <c r="C572" t="s">
        <v>13140</v>
      </c>
      <c r="D572" t="s">
        <v>13140</v>
      </c>
    </row>
    <row r="573" spans="1:4" x14ac:dyDescent="0.25">
      <c r="A573" t="s">
        <v>13084</v>
      </c>
      <c r="B573" t="s">
        <v>13085</v>
      </c>
      <c r="C573" t="s">
        <v>13141</v>
      </c>
      <c r="D573" t="s">
        <v>13142</v>
      </c>
    </row>
    <row r="574" spans="1:4" x14ac:dyDescent="0.25">
      <c r="A574" t="s">
        <v>13084</v>
      </c>
      <c r="B574" t="s">
        <v>13085</v>
      </c>
      <c r="C574" t="s">
        <v>13141</v>
      </c>
      <c r="D574" t="s">
        <v>13142</v>
      </c>
    </row>
    <row r="575" spans="1:4" x14ac:dyDescent="0.25">
      <c r="A575" t="s">
        <v>13075</v>
      </c>
      <c r="B575" t="s">
        <v>13122</v>
      </c>
      <c r="C575" t="s">
        <v>13123</v>
      </c>
      <c r="D575" t="s">
        <v>13124</v>
      </c>
    </row>
    <row r="576" spans="1:4" x14ac:dyDescent="0.25">
      <c r="A576" t="s">
        <v>13084</v>
      </c>
      <c r="B576" t="s">
        <v>13085</v>
      </c>
      <c r="C576" t="s">
        <v>13141</v>
      </c>
      <c r="D576" t="s">
        <v>13146</v>
      </c>
    </row>
    <row r="577" spans="1:4" x14ac:dyDescent="0.25">
      <c r="A577" t="s">
        <v>13084</v>
      </c>
      <c r="B577" t="s">
        <v>13085</v>
      </c>
      <c r="C577" t="s">
        <v>13141</v>
      </c>
      <c r="D577" t="s">
        <v>13142</v>
      </c>
    </row>
    <row r="578" spans="1:4" x14ac:dyDescent="0.25">
      <c r="A578" t="s">
        <v>13147</v>
      </c>
      <c r="B578" t="s">
        <v>13148</v>
      </c>
      <c r="C578" t="s">
        <v>13149</v>
      </c>
      <c r="D578" t="s">
        <v>13149</v>
      </c>
    </row>
    <row r="579" spans="1:4" x14ac:dyDescent="0.25">
      <c r="A579" t="s">
        <v>13075</v>
      </c>
      <c r="B579" t="s">
        <v>13150</v>
      </c>
      <c r="C579" t="s">
        <v>13151</v>
      </c>
      <c r="D579" t="s">
        <v>13151</v>
      </c>
    </row>
    <row r="580" spans="1:4" x14ac:dyDescent="0.25">
      <c r="A580" t="s">
        <v>13152</v>
      </c>
      <c r="B580" t="s">
        <v>13153</v>
      </c>
      <c r="C580" t="s">
        <v>13154</v>
      </c>
      <c r="D580" t="s">
        <v>13155</v>
      </c>
    </row>
    <row r="581" spans="1:4" x14ac:dyDescent="0.25">
      <c r="A581" t="s">
        <v>13156</v>
      </c>
      <c r="B581" t="s">
        <v>13157</v>
      </c>
      <c r="C581" t="s">
        <v>13158</v>
      </c>
      <c r="D581" t="s">
        <v>13083</v>
      </c>
    </row>
    <row r="582" spans="1:4" x14ac:dyDescent="0.25">
      <c r="A582" t="s">
        <v>13075</v>
      </c>
      <c r="B582" t="s">
        <v>13122</v>
      </c>
      <c r="C582" t="s">
        <v>13123</v>
      </c>
      <c r="D582" t="s">
        <v>13124</v>
      </c>
    </row>
    <row r="583" spans="1:4" x14ac:dyDescent="0.25">
      <c r="A583" t="s">
        <v>13075</v>
      </c>
      <c r="B583" t="s">
        <v>13122</v>
      </c>
      <c r="C583" t="s">
        <v>13123</v>
      </c>
      <c r="D583" t="s">
        <v>13124</v>
      </c>
    </row>
    <row r="584" spans="1:4" x14ac:dyDescent="0.25">
      <c r="A584" t="s">
        <v>13084</v>
      </c>
      <c r="B584" t="s">
        <v>13085</v>
      </c>
      <c r="C584" t="s">
        <v>13141</v>
      </c>
      <c r="D584" t="s">
        <v>13159</v>
      </c>
    </row>
    <row r="585" spans="1:4" x14ac:dyDescent="0.25">
      <c r="A585" t="s">
        <v>13084</v>
      </c>
      <c r="B585" t="s">
        <v>13139</v>
      </c>
      <c r="C585" t="s">
        <v>13160</v>
      </c>
    </row>
    <row r="586" spans="1:4" x14ac:dyDescent="0.25">
      <c r="A586" t="s">
        <v>13075</v>
      </c>
      <c r="B586" t="s">
        <v>13161</v>
      </c>
      <c r="C586" t="s">
        <v>13162</v>
      </c>
    </row>
    <row r="587" spans="1:4" x14ac:dyDescent="0.25">
      <c r="A587" t="s">
        <v>13084</v>
      </c>
      <c r="B587" t="s">
        <v>13085</v>
      </c>
      <c r="C587" t="s">
        <v>13141</v>
      </c>
      <c r="D587" t="s">
        <v>13142</v>
      </c>
    </row>
    <row r="588" spans="1:4" x14ac:dyDescent="0.25">
      <c r="A588" t="s">
        <v>13084</v>
      </c>
      <c r="B588" t="s">
        <v>13085</v>
      </c>
      <c r="C588" t="s">
        <v>13141</v>
      </c>
      <c r="D588" t="s">
        <v>13159</v>
      </c>
    </row>
    <row r="589" spans="1:4" x14ac:dyDescent="0.25">
      <c r="A589" t="s">
        <v>13075</v>
      </c>
      <c r="B589" t="s">
        <v>13161</v>
      </c>
      <c r="C589" t="s">
        <v>13092</v>
      </c>
      <c r="D589" t="s">
        <v>13163</v>
      </c>
    </row>
    <row r="590" spans="1:4" x14ac:dyDescent="0.25">
      <c r="A590" t="s">
        <v>13075</v>
      </c>
      <c r="B590" t="s">
        <v>13122</v>
      </c>
      <c r="C590" t="s">
        <v>13123</v>
      </c>
      <c r="D590" t="s">
        <v>13124</v>
      </c>
    </row>
    <row r="591" spans="1:4" x14ac:dyDescent="0.25">
      <c r="A591" t="s">
        <v>13084</v>
      </c>
      <c r="B591" t="s">
        <v>13139</v>
      </c>
      <c r="C591" t="s">
        <v>13140</v>
      </c>
    </row>
    <row r="592" spans="1:4" x14ac:dyDescent="0.25">
      <c r="A592" t="s">
        <v>13075</v>
      </c>
      <c r="B592" t="s">
        <v>13122</v>
      </c>
      <c r="C592" t="s">
        <v>13123</v>
      </c>
      <c r="D592" t="s">
        <v>13124</v>
      </c>
    </row>
    <row r="593" spans="1:4" x14ac:dyDescent="0.25">
      <c r="A593" t="s">
        <v>13152</v>
      </c>
      <c r="B593" t="s">
        <v>13164</v>
      </c>
      <c r="C593" t="s">
        <v>13165</v>
      </c>
      <c r="D593" t="s">
        <v>13166</v>
      </c>
    </row>
    <row r="594" spans="1:4" x14ac:dyDescent="0.25">
      <c r="A594" t="s">
        <v>13084</v>
      </c>
      <c r="B594" t="s">
        <v>13088</v>
      </c>
      <c r="C594" t="s">
        <v>13167</v>
      </c>
    </row>
    <row r="595" spans="1:4" x14ac:dyDescent="0.25">
      <c r="A595" t="s">
        <v>13075</v>
      </c>
      <c r="B595" t="s">
        <v>13122</v>
      </c>
      <c r="C595" t="s">
        <v>13123</v>
      </c>
      <c r="D595" t="s">
        <v>13124</v>
      </c>
    </row>
    <row r="596" spans="1:4" x14ac:dyDescent="0.25">
      <c r="A596" t="s">
        <v>13075</v>
      </c>
      <c r="B596" t="s">
        <v>13161</v>
      </c>
      <c r="C596" t="s">
        <v>13092</v>
      </c>
      <c r="D596" t="s">
        <v>13163</v>
      </c>
    </row>
    <row r="597" spans="1:4" x14ac:dyDescent="0.25">
      <c r="A597" t="s">
        <v>13084</v>
      </c>
      <c r="B597" t="s">
        <v>13168</v>
      </c>
      <c r="C597" t="s">
        <v>13169</v>
      </c>
      <c r="D597" t="s">
        <v>13170</v>
      </c>
    </row>
    <row r="598" spans="1:4" x14ac:dyDescent="0.25">
      <c r="A598" t="s">
        <v>13084</v>
      </c>
      <c r="B598" t="s">
        <v>13085</v>
      </c>
      <c r="C598" t="s">
        <v>13141</v>
      </c>
      <c r="D598" t="s">
        <v>13171</v>
      </c>
    </row>
    <row r="599" spans="1:4" x14ac:dyDescent="0.25">
      <c r="A599" t="s">
        <v>13084</v>
      </c>
      <c r="B599" t="s">
        <v>13139</v>
      </c>
      <c r="C599" t="s">
        <v>13140</v>
      </c>
    </row>
    <row r="600" spans="1:4" x14ac:dyDescent="0.25">
      <c r="A600" t="s">
        <v>13075</v>
      </c>
      <c r="B600" t="s">
        <v>13122</v>
      </c>
      <c r="C600" t="s">
        <v>13123</v>
      </c>
      <c r="D600" t="s">
        <v>13124</v>
      </c>
    </row>
    <row r="601" spans="1:4" x14ac:dyDescent="0.25">
      <c r="A601" t="s">
        <v>13084</v>
      </c>
      <c r="B601" t="s">
        <v>13085</v>
      </c>
      <c r="C601" t="s">
        <v>13141</v>
      </c>
      <c r="D601" t="s">
        <v>13142</v>
      </c>
    </row>
    <row r="602" spans="1:4" x14ac:dyDescent="0.25">
      <c r="A602" t="s">
        <v>13075</v>
      </c>
      <c r="B602" t="s">
        <v>13122</v>
      </c>
      <c r="C602" t="s">
        <v>13123</v>
      </c>
      <c r="D602" t="s">
        <v>13124</v>
      </c>
    </row>
    <row r="603" spans="1:4" x14ac:dyDescent="0.25">
      <c r="A603" t="s">
        <v>13075</v>
      </c>
      <c r="B603" t="s">
        <v>13150</v>
      </c>
      <c r="C603" t="s">
        <v>13151</v>
      </c>
    </row>
    <row r="604" spans="1:4" x14ac:dyDescent="0.25">
      <c r="A604" t="s">
        <v>13084</v>
      </c>
      <c r="B604" t="s">
        <v>13085</v>
      </c>
      <c r="C604" t="s">
        <v>13172</v>
      </c>
      <c r="D604" t="s">
        <v>13173</v>
      </c>
    </row>
    <row r="605" spans="1:4" x14ac:dyDescent="0.25">
      <c r="A605" t="s">
        <v>13156</v>
      </c>
      <c r="B605" t="s">
        <v>13157</v>
      </c>
      <c r="C605" t="s">
        <v>13174</v>
      </c>
      <c r="D605" t="s">
        <v>13175</v>
      </c>
    </row>
    <row r="606" spans="1:4" x14ac:dyDescent="0.25">
      <c r="A606" t="s">
        <v>13084</v>
      </c>
      <c r="B606" t="s">
        <v>13085</v>
      </c>
      <c r="C606" t="s">
        <v>13141</v>
      </c>
      <c r="D606" t="s">
        <v>13171</v>
      </c>
    </row>
    <row r="607" spans="1:4" x14ac:dyDescent="0.25">
      <c r="A607" t="s">
        <v>13084</v>
      </c>
      <c r="B607" t="s">
        <v>13085</v>
      </c>
      <c r="C607" t="s">
        <v>13176</v>
      </c>
    </row>
    <row r="608" spans="1:4" x14ac:dyDescent="0.25">
      <c r="A608" t="s">
        <v>13075</v>
      </c>
      <c r="B608" t="s">
        <v>13122</v>
      </c>
      <c r="C608" t="s">
        <v>13123</v>
      </c>
      <c r="D608" t="s">
        <v>13124</v>
      </c>
    </row>
    <row r="609" spans="1:4" x14ac:dyDescent="0.25">
      <c r="A609" t="s">
        <v>13075</v>
      </c>
      <c r="B609" t="s">
        <v>13122</v>
      </c>
      <c r="C609" t="s">
        <v>13123</v>
      </c>
      <c r="D609" t="s">
        <v>13124</v>
      </c>
    </row>
    <row r="610" spans="1:4" x14ac:dyDescent="0.25">
      <c r="A610" t="s">
        <v>13152</v>
      </c>
      <c r="B610" t="s">
        <v>13164</v>
      </c>
      <c r="C610" t="s">
        <v>13165</v>
      </c>
      <c r="D610" t="s">
        <v>13166</v>
      </c>
    </row>
    <row r="611" spans="1:4" x14ac:dyDescent="0.25">
      <c r="A611" t="s">
        <v>13075</v>
      </c>
      <c r="B611" t="s">
        <v>13161</v>
      </c>
      <c r="C611" t="s">
        <v>13177</v>
      </c>
      <c r="D611" t="s">
        <v>13178</v>
      </c>
    </row>
    <row r="612" spans="1:4" x14ac:dyDescent="0.25">
      <c r="A612" t="s">
        <v>13084</v>
      </c>
      <c r="B612" t="s">
        <v>13085</v>
      </c>
      <c r="C612" t="s">
        <v>13141</v>
      </c>
      <c r="D612" t="s">
        <v>13142</v>
      </c>
    </row>
    <row r="613" spans="1:4" x14ac:dyDescent="0.25">
      <c r="A613" t="s">
        <v>13084</v>
      </c>
      <c r="B613" t="s">
        <v>13088</v>
      </c>
      <c r="C613" t="s">
        <v>13179</v>
      </c>
    </row>
    <row r="614" spans="1:4" x14ac:dyDescent="0.25">
      <c r="A614" t="s">
        <v>13084</v>
      </c>
      <c r="B614" t="s">
        <v>13088</v>
      </c>
      <c r="C614" t="s">
        <v>13179</v>
      </c>
    </row>
    <row r="615" spans="1:4" x14ac:dyDescent="0.25">
      <c r="A615" t="s">
        <v>13075</v>
      </c>
      <c r="B615" t="s">
        <v>13122</v>
      </c>
      <c r="C615" t="s">
        <v>13123</v>
      </c>
      <c r="D615" t="s">
        <v>13180</v>
      </c>
    </row>
    <row r="616" spans="1:4" x14ac:dyDescent="0.25">
      <c r="A616" t="s">
        <v>13075</v>
      </c>
      <c r="B616" t="s">
        <v>13122</v>
      </c>
      <c r="C616" t="s">
        <v>13123</v>
      </c>
      <c r="D616" t="s">
        <v>13124</v>
      </c>
    </row>
    <row r="617" spans="1:4" x14ac:dyDescent="0.25">
      <c r="A617" t="s">
        <v>13084</v>
      </c>
      <c r="B617" t="s">
        <v>13085</v>
      </c>
      <c r="C617" t="s">
        <v>13141</v>
      </c>
      <c r="D617" t="s">
        <v>13143</v>
      </c>
    </row>
    <row r="618" spans="1:4" x14ac:dyDescent="0.25">
      <c r="A618" t="s">
        <v>13084</v>
      </c>
      <c r="B618" t="s">
        <v>13085</v>
      </c>
      <c r="C618" t="s">
        <v>13141</v>
      </c>
      <c r="D618" t="s">
        <v>13146</v>
      </c>
    </row>
    <row r="619" spans="1:4" x14ac:dyDescent="0.25">
      <c r="A619" t="s">
        <v>13084</v>
      </c>
      <c r="B619" t="s">
        <v>13085</v>
      </c>
      <c r="C619" t="s">
        <v>13141</v>
      </c>
      <c r="D619" t="s">
        <v>13142</v>
      </c>
    </row>
    <row r="620" spans="1:4" x14ac:dyDescent="0.25">
      <c r="A620" t="s">
        <v>13075</v>
      </c>
      <c r="B620" t="s">
        <v>13122</v>
      </c>
      <c r="C620" t="s">
        <v>13123</v>
      </c>
      <c r="D620" t="s">
        <v>13135</v>
      </c>
    </row>
    <row r="621" spans="1:4" x14ac:dyDescent="0.25">
      <c r="A621" t="s">
        <v>13075</v>
      </c>
      <c r="B621" t="s">
        <v>13098</v>
      </c>
      <c r="C621" t="s">
        <v>13108</v>
      </c>
      <c r="D621" t="s">
        <v>13181</v>
      </c>
    </row>
    <row r="622" spans="1:4" x14ac:dyDescent="0.25">
      <c r="A622" t="s">
        <v>13075</v>
      </c>
      <c r="B622" t="s">
        <v>13150</v>
      </c>
      <c r="C622" t="s">
        <v>13328</v>
      </c>
    </row>
    <row r="623" spans="1:4" x14ac:dyDescent="0.25">
      <c r="A623" t="s">
        <v>13084</v>
      </c>
      <c r="B623" t="s">
        <v>13085</v>
      </c>
      <c r="C623" t="s">
        <v>13136</v>
      </c>
      <c r="D623" t="s">
        <v>13144</v>
      </c>
    </row>
    <row r="624" spans="1:4" x14ac:dyDescent="0.25">
      <c r="A624" t="s">
        <v>13084</v>
      </c>
      <c r="B624" t="s">
        <v>13139</v>
      </c>
      <c r="C624" t="s">
        <v>13140</v>
      </c>
    </row>
    <row r="625" spans="1:4" x14ac:dyDescent="0.25">
      <c r="A625" t="s">
        <v>13084</v>
      </c>
      <c r="B625" t="s">
        <v>13085</v>
      </c>
      <c r="C625" t="s">
        <v>13141</v>
      </c>
      <c r="D625" t="s">
        <v>13171</v>
      </c>
    </row>
    <row r="626" spans="1:4" x14ac:dyDescent="0.25">
      <c r="A626" t="s">
        <v>13084</v>
      </c>
      <c r="B626" t="s">
        <v>13168</v>
      </c>
      <c r="C626" t="s">
        <v>13169</v>
      </c>
      <c r="D626" t="s">
        <v>13170</v>
      </c>
    </row>
    <row r="627" spans="1:4" x14ac:dyDescent="0.25">
      <c r="A627" t="s">
        <v>13075</v>
      </c>
      <c r="B627" t="s">
        <v>13122</v>
      </c>
      <c r="C627" t="s">
        <v>13123</v>
      </c>
      <c r="D627" t="s">
        <v>13135</v>
      </c>
    </row>
    <row r="628" spans="1:4" x14ac:dyDescent="0.25">
      <c r="A628" t="s">
        <v>13084</v>
      </c>
      <c r="B628" t="s">
        <v>13085</v>
      </c>
      <c r="C628" t="s">
        <v>13141</v>
      </c>
      <c r="D628" t="s">
        <v>13146</v>
      </c>
    </row>
    <row r="629" spans="1:4" x14ac:dyDescent="0.25">
      <c r="A629" t="s">
        <v>13084</v>
      </c>
      <c r="B629" t="s">
        <v>13085</v>
      </c>
      <c r="C629" t="s">
        <v>13136</v>
      </c>
      <c r="D629" t="s">
        <v>13144</v>
      </c>
    </row>
    <row r="630" spans="1:4" x14ac:dyDescent="0.25">
      <c r="A630" t="s">
        <v>13084</v>
      </c>
      <c r="B630" t="s">
        <v>13085</v>
      </c>
      <c r="C630" t="s">
        <v>13141</v>
      </c>
      <c r="D630" t="s">
        <v>13142</v>
      </c>
    </row>
    <row r="631" spans="1:4" x14ac:dyDescent="0.25">
      <c r="A631" t="s">
        <v>13152</v>
      </c>
      <c r="B631" t="s">
        <v>13153</v>
      </c>
      <c r="C631" t="s">
        <v>13154</v>
      </c>
      <c r="D631" t="s">
        <v>13155</v>
      </c>
    </row>
    <row r="632" spans="1:4" x14ac:dyDescent="0.25">
      <c r="A632" t="s">
        <v>13084</v>
      </c>
      <c r="B632" t="s">
        <v>13085</v>
      </c>
      <c r="C632" t="s">
        <v>13141</v>
      </c>
      <c r="D632" t="s">
        <v>13142</v>
      </c>
    </row>
    <row r="633" spans="1:4" x14ac:dyDescent="0.25">
      <c r="A633" t="s">
        <v>13075</v>
      </c>
      <c r="B633" t="s">
        <v>13150</v>
      </c>
      <c r="C633" t="s">
        <v>13182</v>
      </c>
    </row>
    <row r="634" spans="1:4" x14ac:dyDescent="0.25">
      <c r="A634" t="s">
        <v>13075</v>
      </c>
      <c r="B634" t="s">
        <v>13122</v>
      </c>
      <c r="C634" t="s">
        <v>13123</v>
      </c>
      <c r="D634" t="s">
        <v>13124</v>
      </c>
    </row>
    <row r="635" spans="1:4" x14ac:dyDescent="0.25">
      <c r="A635" t="s">
        <v>13084</v>
      </c>
      <c r="B635" t="s">
        <v>13088</v>
      </c>
      <c r="C635" t="s">
        <v>13089</v>
      </c>
      <c r="D635" t="s">
        <v>13183</v>
      </c>
    </row>
    <row r="636" spans="1:4" x14ac:dyDescent="0.25">
      <c r="A636" t="s">
        <v>13084</v>
      </c>
      <c r="B636" t="s">
        <v>13139</v>
      </c>
      <c r="C636" t="s">
        <v>13140</v>
      </c>
    </row>
    <row r="637" spans="1:4" x14ac:dyDescent="0.25">
      <c r="A637" t="s">
        <v>13084</v>
      </c>
      <c r="B637" t="s">
        <v>13085</v>
      </c>
      <c r="C637" t="s">
        <v>13102</v>
      </c>
      <c r="D637" t="s">
        <v>13184</v>
      </c>
    </row>
    <row r="638" spans="1:4" x14ac:dyDescent="0.25">
      <c r="A638" t="s">
        <v>13084</v>
      </c>
      <c r="B638" t="s">
        <v>13168</v>
      </c>
      <c r="C638" t="s">
        <v>13169</v>
      </c>
      <c r="D638" t="s">
        <v>13170</v>
      </c>
    </row>
    <row r="639" spans="1:4" x14ac:dyDescent="0.25">
      <c r="A639" t="s">
        <v>13075</v>
      </c>
      <c r="B639" t="s">
        <v>13122</v>
      </c>
      <c r="C639" t="s">
        <v>13123</v>
      </c>
      <c r="D639" t="s">
        <v>13135</v>
      </c>
    </row>
    <row r="640" spans="1:4" x14ac:dyDescent="0.25">
      <c r="A640" t="s">
        <v>13075</v>
      </c>
      <c r="B640" t="s">
        <v>13161</v>
      </c>
      <c r="C640" t="s">
        <v>13092</v>
      </c>
      <c r="D640" t="s">
        <v>13163</v>
      </c>
    </row>
    <row r="641" spans="1:4" x14ac:dyDescent="0.25">
      <c r="A641" t="s">
        <v>13084</v>
      </c>
      <c r="B641" t="s">
        <v>13088</v>
      </c>
      <c r="C641" t="s">
        <v>13167</v>
      </c>
    </row>
    <row r="642" spans="1:4" x14ac:dyDescent="0.25">
      <c r="A642" t="s">
        <v>13152</v>
      </c>
      <c r="B642" t="s">
        <v>13153</v>
      </c>
      <c r="C642" t="s">
        <v>13154</v>
      </c>
      <c r="D642" t="s">
        <v>13155</v>
      </c>
    </row>
    <row r="643" spans="1:4" x14ac:dyDescent="0.25">
      <c r="A643" t="s">
        <v>13075</v>
      </c>
      <c r="B643" t="s">
        <v>13161</v>
      </c>
      <c r="C643" t="s">
        <v>13092</v>
      </c>
      <c r="D643" t="s">
        <v>13185</v>
      </c>
    </row>
    <row r="644" spans="1:4" x14ac:dyDescent="0.25">
      <c r="A644" t="s">
        <v>13075</v>
      </c>
      <c r="B644" t="s">
        <v>13111</v>
      </c>
      <c r="C644" t="s">
        <v>13112</v>
      </c>
    </row>
    <row r="645" spans="1:4" x14ac:dyDescent="0.25">
      <c r="A645" t="s">
        <v>13075</v>
      </c>
      <c r="B645" t="s">
        <v>13122</v>
      </c>
      <c r="C645" t="s">
        <v>13123</v>
      </c>
      <c r="D645" t="s">
        <v>13124</v>
      </c>
    </row>
    <row r="646" spans="1:4" x14ac:dyDescent="0.25">
      <c r="A646" t="s">
        <v>13075</v>
      </c>
      <c r="B646" t="s">
        <v>13150</v>
      </c>
      <c r="C646" t="s">
        <v>13151</v>
      </c>
    </row>
    <row r="647" spans="1:4" x14ac:dyDescent="0.25">
      <c r="A647" t="s">
        <v>13075</v>
      </c>
      <c r="B647" t="s">
        <v>13122</v>
      </c>
      <c r="C647" t="s">
        <v>13123</v>
      </c>
      <c r="D647" t="s">
        <v>13124</v>
      </c>
    </row>
    <row r="648" spans="1:4" x14ac:dyDescent="0.25">
      <c r="A648" t="s">
        <v>13084</v>
      </c>
      <c r="B648" t="s">
        <v>13186</v>
      </c>
      <c r="C648" t="s">
        <v>13186</v>
      </c>
    </row>
    <row r="649" spans="1:4" x14ac:dyDescent="0.25">
      <c r="A649" t="s">
        <v>13084</v>
      </c>
      <c r="B649" t="s">
        <v>13085</v>
      </c>
      <c r="C649" t="s">
        <v>13187</v>
      </c>
      <c r="D649" t="s">
        <v>13188</v>
      </c>
    </row>
    <row r="650" spans="1:4" x14ac:dyDescent="0.25">
      <c r="A650" t="s">
        <v>13075</v>
      </c>
      <c r="B650" t="s">
        <v>13113</v>
      </c>
      <c r="C650" t="s">
        <v>13114</v>
      </c>
      <c r="D650" t="s">
        <v>13115</v>
      </c>
    </row>
    <row r="651" spans="1:4" x14ac:dyDescent="0.25">
      <c r="A651" t="s">
        <v>13075</v>
      </c>
      <c r="B651" t="s">
        <v>13098</v>
      </c>
      <c r="C651" t="s">
        <v>13108</v>
      </c>
      <c r="D651" t="s">
        <v>13181</v>
      </c>
    </row>
    <row r="652" spans="1:4" x14ac:dyDescent="0.25">
      <c r="A652" t="s">
        <v>13084</v>
      </c>
      <c r="B652" t="s">
        <v>13085</v>
      </c>
      <c r="C652" t="s">
        <v>13141</v>
      </c>
      <c r="D652" t="s">
        <v>13159</v>
      </c>
    </row>
    <row r="653" spans="1:4" x14ac:dyDescent="0.25">
      <c r="A653" t="s">
        <v>13075</v>
      </c>
      <c r="B653" t="s">
        <v>13122</v>
      </c>
      <c r="C653" t="s">
        <v>13123</v>
      </c>
      <c r="D653" t="s">
        <v>13124</v>
      </c>
    </row>
    <row r="654" spans="1:4" x14ac:dyDescent="0.25">
      <c r="A654" t="s">
        <v>13075</v>
      </c>
      <c r="B654" t="s">
        <v>13161</v>
      </c>
      <c r="C654" t="s">
        <v>13092</v>
      </c>
      <c r="D654" t="s">
        <v>13189</v>
      </c>
    </row>
    <row r="655" spans="1:4" x14ac:dyDescent="0.25">
      <c r="A655" t="s">
        <v>13084</v>
      </c>
      <c r="B655" t="s">
        <v>13139</v>
      </c>
      <c r="C655" t="s">
        <v>13140</v>
      </c>
    </row>
    <row r="656" spans="1:4" x14ac:dyDescent="0.25">
      <c r="A656" t="s">
        <v>13075</v>
      </c>
      <c r="B656" t="s">
        <v>13161</v>
      </c>
      <c r="C656" t="s">
        <v>13190</v>
      </c>
      <c r="D656" t="s">
        <v>13191</v>
      </c>
    </row>
    <row r="657" spans="1:4" x14ac:dyDescent="0.25">
      <c r="A657" t="s">
        <v>13075</v>
      </c>
      <c r="B657" t="s">
        <v>13122</v>
      </c>
      <c r="C657" t="s">
        <v>13123</v>
      </c>
      <c r="D657" t="s">
        <v>13124</v>
      </c>
    </row>
    <row r="658" spans="1:4" x14ac:dyDescent="0.25">
      <c r="A658" t="s">
        <v>13075</v>
      </c>
      <c r="B658" t="s">
        <v>13150</v>
      </c>
      <c r="C658" t="s">
        <v>13182</v>
      </c>
    </row>
    <row r="659" spans="1:4" x14ac:dyDescent="0.25">
      <c r="A659" t="s">
        <v>13084</v>
      </c>
      <c r="B659" t="s">
        <v>13085</v>
      </c>
      <c r="C659" t="s">
        <v>13141</v>
      </c>
      <c r="D659" t="s">
        <v>13142</v>
      </c>
    </row>
    <row r="660" spans="1:4" x14ac:dyDescent="0.25">
      <c r="A660" t="s">
        <v>13075</v>
      </c>
      <c r="B660" t="s">
        <v>13111</v>
      </c>
      <c r="C660" t="s">
        <v>13112</v>
      </c>
    </row>
    <row r="661" spans="1:4" x14ac:dyDescent="0.25">
      <c r="A661" t="s">
        <v>13152</v>
      </c>
      <c r="B661" t="s">
        <v>13153</v>
      </c>
      <c r="C661" t="s">
        <v>13154</v>
      </c>
      <c r="D661" t="s">
        <v>13155</v>
      </c>
    </row>
    <row r="662" spans="1:4" x14ac:dyDescent="0.25">
      <c r="A662" t="s">
        <v>13084</v>
      </c>
      <c r="B662" t="s">
        <v>13085</v>
      </c>
      <c r="C662" t="s">
        <v>13176</v>
      </c>
    </row>
    <row r="663" spans="1:4" x14ac:dyDescent="0.25">
      <c r="A663" t="s">
        <v>13075</v>
      </c>
      <c r="B663" t="s">
        <v>13122</v>
      </c>
      <c r="C663" t="s">
        <v>13123</v>
      </c>
      <c r="D663" t="s">
        <v>13124</v>
      </c>
    </row>
    <row r="664" spans="1:4" x14ac:dyDescent="0.25">
      <c r="A664" t="s">
        <v>13075</v>
      </c>
      <c r="B664" t="s">
        <v>13098</v>
      </c>
      <c r="C664" t="s">
        <v>13108</v>
      </c>
      <c r="D664" t="s">
        <v>13181</v>
      </c>
    </row>
    <row r="665" spans="1:4" x14ac:dyDescent="0.25">
      <c r="A665" t="s">
        <v>13084</v>
      </c>
      <c r="B665" t="s">
        <v>13085</v>
      </c>
      <c r="C665" t="s">
        <v>13192</v>
      </c>
      <c r="D665" t="s">
        <v>13132</v>
      </c>
    </row>
    <row r="666" spans="1:4" x14ac:dyDescent="0.25">
      <c r="A666" t="s">
        <v>13084</v>
      </c>
      <c r="B666" t="s">
        <v>13085</v>
      </c>
      <c r="C666" t="s">
        <v>13172</v>
      </c>
      <c r="D666" t="s">
        <v>13193</v>
      </c>
    </row>
    <row r="667" spans="1:4" x14ac:dyDescent="0.25">
      <c r="A667" t="s">
        <v>13084</v>
      </c>
      <c r="B667" t="s">
        <v>13085</v>
      </c>
      <c r="C667" t="s">
        <v>13141</v>
      </c>
      <c r="D667" t="s">
        <v>13142</v>
      </c>
    </row>
    <row r="668" spans="1:4" x14ac:dyDescent="0.25">
      <c r="A668" t="s">
        <v>13084</v>
      </c>
      <c r="B668" t="s">
        <v>13088</v>
      </c>
      <c r="C668" t="s">
        <v>13179</v>
      </c>
    </row>
    <row r="669" spans="1:4" x14ac:dyDescent="0.25">
      <c r="A669" t="s">
        <v>13084</v>
      </c>
      <c r="B669" t="s">
        <v>13085</v>
      </c>
      <c r="C669" t="s">
        <v>13141</v>
      </c>
      <c r="D669" t="s">
        <v>13159</v>
      </c>
    </row>
    <row r="670" spans="1:4" x14ac:dyDescent="0.25">
      <c r="A670" t="s">
        <v>13084</v>
      </c>
      <c r="B670" t="s">
        <v>13085</v>
      </c>
      <c r="C670" t="s">
        <v>13136</v>
      </c>
      <c r="D670" t="s">
        <v>13144</v>
      </c>
    </row>
    <row r="671" spans="1:4" x14ac:dyDescent="0.25">
      <c r="A671" t="s">
        <v>13152</v>
      </c>
      <c r="B671" t="s">
        <v>13164</v>
      </c>
      <c r="C671" t="s">
        <v>13165</v>
      </c>
      <c r="D671" t="s">
        <v>13194</v>
      </c>
    </row>
    <row r="672" spans="1:4" x14ac:dyDescent="0.25">
      <c r="A672" t="s">
        <v>13084</v>
      </c>
      <c r="B672" t="s">
        <v>13085</v>
      </c>
      <c r="C672" t="s">
        <v>13136</v>
      </c>
      <c r="D672" t="s">
        <v>13144</v>
      </c>
    </row>
    <row r="673" spans="1:4" x14ac:dyDescent="0.25">
      <c r="A673" t="s">
        <v>13084</v>
      </c>
      <c r="B673" t="s">
        <v>13085</v>
      </c>
      <c r="C673" t="s">
        <v>13102</v>
      </c>
      <c r="D673" t="s">
        <v>13184</v>
      </c>
    </row>
    <row r="674" spans="1:4" x14ac:dyDescent="0.25">
      <c r="A674" t="s">
        <v>13084</v>
      </c>
      <c r="B674" t="s">
        <v>13085</v>
      </c>
      <c r="C674" t="s">
        <v>13141</v>
      </c>
      <c r="D674" t="s">
        <v>13143</v>
      </c>
    </row>
    <row r="675" spans="1:4" x14ac:dyDescent="0.25">
      <c r="A675" t="s">
        <v>13084</v>
      </c>
      <c r="B675" t="s">
        <v>13085</v>
      </c>
      <c r="C675" t="s">
        <v>13195</v>
      </c>
    </row>
    <row r="676" spans="1:4" x14ac:dyDescent="0.25">
      <c r="A676" t="s">
        <v>13075</v>
      </c>
      <c r="B676" t="s">
        <v>13111</v>
      </c>
      <c r="C676" t="s">
        <v>13112</v>
      </c>
    </row>
    <row r="677" spans="1:4" x14ac:dyDescent="0.25">
      <c r="A677" t="s">
        <v>13075</v>
      </c>
      <c r="B677" t="s">
        <v>13122</v>
      </c>
      <c r="C677" t="s">
        <v>13123</v>
      </c>
      <c r="D677" t="s">
        <v>13124</v>
      </c>
    </row>
    <row r="678" spans="1:4" x14ac:dyDescent="0.25">
      <c r="A678" t="s">
        <v>13084</v>
      </c>
      <c r="B678" t="s">
        <v>13085</v>
      </c>
      <c r="C678" t="s">
        <v>13172</v>
      </c>
      <c r="D678" t="s">
        <v>13173</v>
      </c>
    </row>
    <row r="679" spans="1:4" x14ac:dyDescent="0.25">
      <c r="A679" t="s">
        <v>13084</v>
      </c>
      <c r="B679" t="s">
        <v>13085</v>
      </c>
      <c r="C679" t="s">
        <v>13196</v>
      </c>
      <c r="D679" t="s">
        <v>13197</v>
      </c>
    </row>
    <row r="680" spans="1:4" x14ac:dyDescent="0.25">
      <c r="A680" t="s">
        <v>13075</v>
      </c>
      <c r="B680" t="s">
        <v>13111</v>
      </c>
      <c r="C680" t="s">
        <v>13112</v>
      </c>
    </row>
    <row r="681" spans="1:4" x14ac:dyDescent="0.25">
      <c r="A681" t="s">
        <v>13075</v>
      </c>
      <c r="B681" t="s">
        <v>13150</v>
      </c>
      <c r="C681" t="s">
        <v>13151</v>
      </c>
    </row>
    <row r="682" spans="1:4" x14ac:dyDescent="0.25">
      <c r="A682" t="s">
        <v>13075</v>
      </c>
      <c r="B682" t="s">
        <v>13092</v>
      </c>
      <c r="C682" t="s">
        <v>13119</v>
      </c>
      <c r="D682" t="s">
        <v>13120</v>
      </c>
    </row>
    <row r="683" spans="1:4" x14ac:dyDescent="0.25">
      <c r="A683" t="s">
        <v>13084</v>
      </c>
      <c r="B683" t="s">
        <v>13085</v>
      </c>
      <c r="C683" t="s">
        <v>13195</v>
      </c>
    </row>
    <row r="684" spans="1:4" x14ac:dyDescent="0.25">
      <c r="A684" t="s">
        <v>13075</v>
      </c>
      <c r="B684" t="s">
        <v>13098</v>
      </c>
      <c r="C684" t="s">
        <v>13108</v>
      </c>
      <c r="D684" t="s">
        <v>13198</v>
      </c>
    </row>
    <row r="685" spans="1:4" x14ac:dyDescent="0.25">
      <c r="A685" t="s">
        <v>13084</v>
      </c>
      <c r="B685" t="s">
        <v>13085</v>
      </c>
      <c r="C685" t="s">
        <v>13136</v>
      </c>
      <c r="D685" t="s">
        <v>13199</v>
      </c>
    </row>
    <row r="686" spans="1:4" x14ac:dyDescent="0.25">
      <c r="A686" t="s">
        <v>13084</v>
      </c>
      <c r="B686" t="s">
        <v>13139</v>
      </c>
      <c r="C686" t="s">
        <v>13200</v>
      </c>
    </row>
    <row r="687" spans="1:4" x14ac:dyDescent="0.25">
      <c r="A687" t="s">
        <v>13084</v>
      </c>
      <c r="B687" t="s">
        <v>13088</v>
      </c>
      <c r="C687" t="s">
        <v>13179</v>
      </c>
    </row>
    <row r="688" spans="1:4" x14ac:dyDescent="0.25">
      <c r="A688" t="s">
        <v>13152</v>
      </c>
      <c r="B688" t="s">
        <v>13153</v>
      </c>
      <c r="C688" t="s">
        <v>13154</v>
      </c>
      <c r="D688" t="s">
        <v>13155</v>
      </c>
    </row>
    <row r="689" spans="1:4" x14ac:dyDescent="0.25">
      <c r="A689" t="s">
        <v>13084</v>
      </c>
      <c r="B689" t="s">
        <v>13085</v>
      </c>
      <c r="C689" t="s">
        <v>13136</v>
      </c>
      <c r="D689" t="s">
        <v>13145</v>
      </c>
    </row>
    <row r="690" spans="1:4" x14ac:dyDescent="0.25">
      <c r="A690" t="s">
        <v>13084</v>
      </c>
      <c r="B690" t="s">
        <v>13085</v>
      </c>
      <c r="C690" t="s">
        <v>13141</v>
      </c>
      <c r="D690" t="s">
        <v>13159</v>
      </c>
    </row>
    <row r="691" spans="1:4" x14ac:dyDescent="0.25">
      <c r="A691" t="s">
        <v>13075</v>
      </c>
      <c r="B691" t="s">
        <v>13122</v>
      </c>
      <c r="C691" t="s">
        <v>13123</v>
      </c>
      <c r="D691" t="s">
        <v>13124</v>
      </c>
    </row>
    <row r="692" spans="1:4" x14ac:dyDescent="0.25">
      <c r="A692" t="s">
        <v>13152</v>
      </c>
      <c r="B692" t="s">
        <v>13153</v>
      </c>
      <c r="C692" t="s">
        <v>13154</v>
      </c>
      <c r="D692" t="s">
        <v>13155</v>
      </c>
    </row>
    <row r="693" spans="1:4" x14ac:dyDescent="0.25">
      <c r="A693" t="s">
        <v>13075</v>
      </c>
      <c r="B693" t="s">
        <v>13150</v>
      </c>
      <c r="C693" t="s">
        <v>13151</v>
      </c>
    </row>
    <row r="694" spans="1:4" x14ac:dyDescent="0.25">
      <c r="A694" t="s">
        <v>13084</v>
      </c>
      <c r="B694" t="s">
        <v>13085</v>
      </c>
      <c r="C694" t="s">
        <v>13141</v>
      </c>
      <c r="D694" t="s">
        <v>13159</v>
      </c>
    </row>
    <row r="695" spans="1:4" x14ac:dyDescent="0.25">
      <c r="A695" t="s">
        <v>13084</v>
      </c>
      <c r="B695" t="s">
        <v>13139</v>
      </c>
      <c r="C695" t="s">
        <v>13140</v>
      </c>
    </row>
    <row r="696" spans="1:4" x14ac:dyDescent="0.25">
      <c r="A696" t="s">
        <v>13152</v>
      </c>
      <c r="B696" t="s">
        <v>13153</v>
      </c>
      <c r="C696" t="s">
        <v>13154</v>
      </c>
      <c r="D696" t="s">
        <v>13155</v>
      </c>
    </row>
    <row r="697" spans="1:4" x14ac:dyDescent="0.25">
      <c r="A697" t="s">
        <v>13084</v>
      </c>
      <c r="B697" t="s">
        <v>13085</v>
      </c>
      <c r="C697" t="s">
        <v>13136</v>
      </c>
      <c r="D697" t="s">
        <v>13144</v>
      </c>
    </row>
    <row r="698" spans="1:4" x14ac:dyDescent="0.25">
      <c r="A698" t="s">
        <v>13084</v>
      </c>
      <c r="B698" t="s">
        <v>13085</v>
      </c>
      <c r="C698" t="s">
        <v>13086</v>
      </c>
      <c r="D698" t="s">
        <v>13087</v>
      </c>
    </row>
    <row r="699" spans="1:4" x14ac:dyDescent="0.25">
      <c r="A699" t="s">
        <v>13084</v>
      </c>
      <c r="B699" t="s">
        <v>13085</v>
      </c>
      <c r="C699" t="s">
        <v>13141</v>
      </c>
      <c r="D699" t="s">
        <v>13159</v>
      </c>
    </row>
    <row r="700" spans="1:4" x14ac:dyDescent="0.25">
      <c r="A700" t="s">
        <v>13084</v>
      </c>
      <c r="B700" t="s">
        <v>13085</v>
      </c>
      <c r="C700" t="s">
        <v>13196</v>
      </c>
      <c r="D700" t="s">
        <v>13197</v>
      </c>
    </row>
    <row r="701" spans="1:4" x14ac:dyDescent="0.25">
      <c r="A701" t="s">
        <v>13075</v>
      </c>
      <c r="B701" t="s">
        <v>13122</v>
      </c>
      <c r="C701" t="s">
        <v>13123</v>
      </c>
      <c r="D701" t="s">
        <v>13124</v>
      </c>
    </row>
    <row r="702" spans="1:4" x14ac:dyDescent="0.25">
      <c r="A702" t="s">
        <v>13075</v>
      </c>
      <c r="B702" t="s">
        <v>13113</v>
      </c>
      <c r="C702" t="s">
        <v>13114</v>
      </c>
      <c r="D702" t="s">
        <v>13128</v>
      </c>
    </row>
    <row r="703" spans="1:4" x14ac:dyDescent="0.25">
      <c r="A703" t="s">
        <v>13084</v>
      </c>
      <c r="B703" t="s">
        <v>13085</v>
      </c>
      <c r="C703" t="s">
        <v>13141</v>
      </c>
      <c r="D703" t="s">
        <v>13142</v>
      </c>
    </row>
    <row r="704" spans="1:4" x14ac:dyDescent="0.25">
      <c r="A704" t="s">
        <v>13084</v>
      </c>
      <c r="B704" t="s">
        <v>13201</v>
      </c>
      <c r="C704" t="s">
        <v>13202</v>
      </c>
    </row>
    <row r="705" spans="1:4" x14ac:dyDescent="0.25">
      <c r="A705" t="s">
        <v>13084</v>
      </c>
      <c r="B705" t="s">
        <v>13085</v>
      </c>
      <c r="C705" t="s">
        <v>13203</v>
      </c>
    </row>
    <row r="706" spans="1:4" x14ac:dyDescent="0.25">
      <c r="A706" t="s">
        <v>13152</v>
      </c>
      <c r="B706" t="s">
        <v>13153</v>
      </c>
      <c r="C706" t="s">
        <v>13154</v>
      </c>
      <c r="D706" t="s">
        <v>13155</v>
      </c>
    </row>
    <row r="707" spans="1:4" x14ac:dyDescent="0.25">
      <c r="A707" t="s">
        <v>13084</v>
      </c>
      <c r="B707" t="s">
        <v>13085</v>
      </c>
      <c r="C707" t="s">
        <v>13141</v>
      </c>
      <c r="D707" t="s">
        <v>13142</v>
      </c>
    </row>
    <row r="708" spans="1:4" x14ac:dyDescent="0.25">
      <c r="A708" t="s">
        <v>13075</v>
      </c>
      <c r="B708" t="s">
        <v>13122</v>
      </c>
      <c r="C708" t="s">
        <v>13123</v>
      </c>
      <c r="D708" t="s">
        <v>13124</v>
      </c>
    </row>
    <row r="709" spans="1:4" x14ac:dyDescent="0.25">
      <c r="A709" t="s">
        <v>13084</v>
      </c>
      <c r="B709" t="s">
        <v>13085</v>
      </c>
      <c r="C709" t="s">
        <v>13141</v>
      </c>
      <c r="D709" t="s">
        <v>13143</v>
      </c>
    </row>
    <row r="710" spans="1:4" x14ac:dyDescent="0.25">
      <c r="A710" t="s">
        <v>13084</v>
      </c>
      <c r="B710" t="s">
        <v>13085</v>
      </c>
      <c r="C710" t="s">
        <v>13136</v>
      </c>
      <c r="D710" t="s">
        <v>13144</v>
      </c>
    </row>
    <row r="711" spans="1:4" x14ac:dyDescent="0.25">
      <c r="A711" t="s">
        <v>13084</v>
      </c>
      <c r="B711" t="s">
        <v>13085</v>
      </c>
      <c r="C711" t="s">
        <v>13187</v>
      </c>
      <c r="D711" t="s">
        <v>13188</v>
      </c>
    </row>
    <row r="712" spans="1:4" x14ac:dyDescent="0.25">
      <c r="A712" t="s">
        <v>13075</v>
      </c>
      <c r="B712" t="s">
        <v>13122</v>
      </c>
      <c r="C712" t="s">
        <v>13123</v>
      </c>
      <c r="D712" t="s">
        <v>13124</v>
      </c>
    </row>
    <row r="713" spans="1:4" x14ac:dyDescent="0.25">
      <c r="A713" t="s">
        <v>13084</v>
      </c>
      <c r="B713" t="s">
        <v>13085</v>
      </c>
      <c r="C713" t="s">
        <v>13141</v>
      </c>
      <c r="D713" t="s">
        <v>13171</v>
      </c>
    </row>
    <row r="714" spans="1:4" x14ac:dyDescent="0.25">
      <c r="A714" t="s">
        <v>13075</v>
      </c>
      <c r="B714" t="s">
        <v>13122</v>
      </c>
      <c r="C714" t="s">
        <v>13204</v>
      </c>
    </row>
    <row r="715" spans="1:4" x14ac:dyDescent="0.25">
      <c r="A715" t="s">
        <v>13075</v>
      </c>
      <c r="B715" t="s">
        <v>13092</v>
      </c>
      <c r="C715" t="s">
        <v>13119</v>
      </c>
      <c r="D715" t="s">
        <v>13205</v>
      </c>
    </row>
    <row r="716" spans="1:4" x14ac:dyDescent="0.25">
      <c r="A716" t="s">
        <v>13075</v>
      </c>
      <c r="B716" t="s">
        <v>13113</v>
      </c>
      <c r="C716" t="s">
        <v>13114</v>
      </c>
      <c r="D716" t="s">
        <v>13127</v>
      </c>
    </row>
    <row r="717" spans="1:4" x14ac:dyDescent="0.25">
      <c r="A717" t="s">
        <v>13152</v>
      </c>
      <c r="B717" t="s">
        <v>13153</v>
      </c>
      <c r="C717" t="s">
        <v>13154</v>
      </c>
      <c r="D717" t="s">
        <v>13155</v>
      </c>
    </row>
    <row r="718" spans="1:4" x14ac:dyDescent="0.25">
      <c r="A718" t="s">
        <v>13084</v>
      </c>
      <c r="B718" t="s">
        <v>13085</v>
      </c>
      <c r="C718" t="s">
        <v>13141</v>
      </c>
      <c r="D718" t="s">
        <v>13142</v>
      </c>
    </row>
    <row r="719" spans="1:4" x14ac:dyDescent="0.25">
      <c r="A719" t="s">
        <v>13084</v>
      </c>
      <c r="B719" t="s">
        <v>13085</v>
      </c>
      <c r="C719" t="s">
        <v>13136</v>
      </c>
      <c r="D719" t="s">
        <v>13145</v>
      </c>
    </row>
    <row r="720" spans="1:4" x14ac:dyDescent="0.25">
      <c r="A720" t="s">
        <v>13084</v>
      </c>
      <c r="B720" t="s">
        <v>13139</v>
      </c>
      <c r="C720" t="s">
        <v>13160</v>
      </c>
    </row>
    <row r="721" spans="1:4" x14ac:dyDescent="0.25">
      <c r="A721" t="s">
        <v>13084</v>
      </c>
      <c r="B721" t="s">
        <v>13085</v>
      </c>
      <c r="C721" t="s">
        <v>13196</v>
      </c>
      <c r="D721" t="s">
        <v>13206</v>
      </c>
    </row>
    <row r="722" spans="1:4" x14ac:dyDescent="0.25">
      <c r="A722" t="s">
        <v>13084</v>
      </c>
      <c r="B722" t="s">
        <v>13085</v>
      </c>
      <c r="C722" t="s">
        <v>13195</v>
      </c>
    </row>
    <row r="723" spans="1:4" x14ac:dyDescent="0.25">
      <c r="A723" t="s">
        <v>13084</v>
      </c>
      <c r="B723" t="s">
        <v>13085</v>
      </c>
      <c r="C723" t="s">
        <v>13136</v>
      </c>
      <c r="D723" t="s">
        <v>13199</v>
      </c>
    </row>
    <row r="724" spans="1:4" x14ac:dyDescent="0.25">
      <c r="A724" t="s">
        <v>13084</v>
      </c>
      <c r="B724" t="s">
        <v>13085</v>
      </c>
      <c r="C724" t="s">
        <v>13136</v>
      </c>
      <c r="D724" t="s">
        <v>13207</v>
      </c>
    </row>
    <row r="725" spans="1:4" x14ac:dyDescent="0.25">
      <c r="A725" t="s">
        <v>13084</v>
      </c>
      <c r="B725" t="s">
        <v>13085</v>
      </c>
      <c r="C725" t="s">
        <v>13136</v>
      </c>
      <c r="D725" t="s">
        <v>13137</v>
      </c>
    </row>
    <row r="726" spans="1:4" x14ac:dyDescent="0.25">
      <c r="A726" t="s">
        <v>13084</v>
      </c>
      <c r="B726" t="s">
        <v>13085</v>
      </c>
      <c r="C726" t="s">
        <v>13141</v>
      </c>
      <c r="D726" t="s">
        <v>13142</v>
      </c>
    </row>
    <row r="727" spans="1:4" x14ac:dyDescent="0.25">
      <c r="A727" t="s">
        <v>13147</v>
      </c>
      <c r="B727" t="s">
        <v>13148</v>
      </c>
      <c r="C727" t="s">
        <v>13149</v>
      </c>
    </row>
    <row r="728" spans="1:4" x14ac:dyDescent="0.25">
      <c r="A728" t="s">
        <v>13084</v>
      </c>
      <c r="B728" t="s">
        <v>13085</v>
      </c>
      <c r="C728" t="s">
        <v>13136</v>
      </c>
    </row>
    <row r="729" spans="1:4" x14ac:dyDescent="0.25">
      <c r="A729" t="s">
        <v>13084</v>
      </c>
      <c r="B729" t="s">
        <v>13085</v>
      </c>
      <c r="C729" t="s">
        <v>13192</v>
      </c>
      <c r="D729" t="s">
        <v>13128</v>
      </c>
    </row>
    <row r="730" spans="1:4" x14ac:dyDescent="0.25">
      <c r="A730" t="s">
        <v>13075</v>
      </c>
      <c r="B730" t="s">
        <v>13098</v>
      </c>
      <c r="C730" t="s">
        <v>13108</v>
      </c>
      <c r="D730" t="s">
        <v>13181</v>
      </c>
    </row>
    <row r="731" spans="1:4" x14ac:dyDescent="0.25">
      <c r="A731" t="s">
        <v>13208</v>
      </c>
      <c r="B731" t="s">
        <v>13209</v>
      </c>
      <c r="C731" t="s">
        <v>13210</v>
      </c>
    </row>
    <row r="732" spans="1:4" x14ac:dyDescent="0.25">
      <c r="A732" t="s">
        <v>13075</v>
      </c>
      <c r="B732" t="s">
        <v>13098</v>
      </c>
      <c r="C732" t="s">
        <v>13108</v>
      </c>
      <c r="D732" t="s">
        <v>13198</v>
      </c>
    </row>
    <row r="733" spans="1:4" x14ac:dyDescent="0.25">
      <c r="A733" t="s">
        <v>13084</v>
      </c>
      <c r="B733" t="s">
        <v>13085</v>
      </c>
      <c r="C733" t="s">
        <v>13141</v>
      </c>
      <c r="D733" t="s">
        <v>13143</v>
      </c>
    </row>
    <row r="734" spans="1:4" x14ac:dyDescent="0.25">
      <c r="A734" t="s">
        <v>13152</v>
      </c>
      <c r="B734" t="s">
        <v>13153</v>
      </c>
      <c r="C734" t="s">
        <v>13154</v>
      </c>
      <c r="D734" t="s">
        <v>13211</v>
      </c>
    </row>
    <row r="735" spans="1:4" x14ac:dyDescent="0.25">
      <c r="A735" t="s">
        <v>13084</v>
      </c>
      <c r="B735" t="s">
        <v>13088</v>
      </c>
      <c r="C735" t="s">
        <v>13179</v>
      </c>
    </row>
    <row r="736" spans="1:4" x14ac:dyDescent="0.25">
      <c r="A736" t="s">
        <v>13084</v>
      </c>
      <c r="B736" t="s">
        <v>13201</v>
      </c>
      <c r="C736" t="s">
        <v>13212</v>
      </c>
    </row>
    <row r="737" spans="1:4" x14ac:dyDescent="0.25">
      <c r="A737" t="s">
        <v>13152</v>
      </c>
      <c r="B737" t="s">
        <v>13153</v>
      </c>
      <c r="C737" t="s">
        <v>13154</v>
      </c>
      <c r="D737" t="s">
        <v>13155</v>
      </c>
    </row>
    <row r="738" spans="1:4" x14ac:dyDescent="0.25">
      <c r="A738" t="s">
        <v>13084</v>
      </c>
      <c r="B738" t="s">
        <v>13085</v>
      </c>
      <c r="C738" t="s">
        <v>13136</v>
      </c>
      <c r="D738" t="s">
        <v>13144</v>
      </c>
    </row>
    <row r="739" spans="1:4" x14ac:dyDescent="0.25">
      <c r="A739" t="s">
        <v>13075</v>
      </c>
      <c r="B739" t="s">
        <v>13122</v>
      </c>
      <c r="C739" t="s">
        <v>13123</v>
      </c>
      <c r="D739" t="s">
        <v>13124</v>
      </c>
    </row>
    <row r="740" spans="1:4" x14ac:dyDescent="0.25">
      <c r="A740" t="s">
        <v>13084</v>
      </c>
      <c r="B740" t="s">
        <v>13085</v>
      </c>
      <c r="C740" t="s">
        <v>13141</v>
      </c>
      <c r="D740" t="s">
        <v>13171</v>
      </c>
    </row>
    <row r="741" spans="1:4" x14ac:dyDescent="0.25">
      <c r="A741" t="s">
        <v>13084</v>
      </c>
      <c r="B741" t="s">
        <v>13139</v>
      </c>
      <c r="C741" t="s">
        <v>13160</v>
      </c>
    </row>
    <row r="742" spans="1:4" x14ac:dyDescent="0.25">
      <c r="A742" t="s">
        <v>13075</v>
      </c>
      <c r="B742" t="s">
        <v>13098</v>
      </c>
      <c r="C742" t="s">
        <v>13108</v>
      </c>
      <c r="D742" t="s">
        <v>13213</v>
      </c>
    </row>
    <row r="743" spans="1:4" x14ac:dyDescent="0.25">
      <c r="A743" t="s">
        <v>13084</v>
      </c>
      <c r="B743" t="s">
        <v>13085</v>
      </c>
      <c r="C743" t="s">
        <v>13141</v>
      </c>
      <c r="D743" t="s">
        <v>13143</v>
      </c>
    </row>
    <row r="744" spans="1:4" x14ac:dyDescent="0.25">
      <c r="A744" t="s">
        <v>13084</v>
      </c>
      <c r="B744" t="s">
        <v>13139</v>
      </c>
      <c r="C744" t="s">
        <v>13160</v>
      </c>
    </row>
    <row r="745" spans="1:4" x14ac:dyDescent="0.25">
      <c r="A745" t="s">
        <v>13084</v>
      </c>
      <c r="B745" t="s">
        <v>13085</v>
      </c>
      <c r="C745" t="s">
        <v>13172</v>
      </c>
      <c r="D745" t="s">
        <v>13193</v>
      </c>
    </row>
    <row r="746" spans="1:4" x14ac:dyDescent="0.25">
      <c r="A746" t="s">
        <v>13084</v>
      </c>
      <c r="B746" t="s">
        <v>13085</v>
      </c>
      <c r="C746" t="s">
        <v>13141</v>
      </c>
      <c r="D746" t="s">
        <v>13142</v>
      </c>
    </row>
    <row r="747" spans="1:4" x14ac:dyDescent="0.25">
      <c r="A747" t="s">
        <v>13084</v>
      </c>
      <c r="B747" t="s">
        <v>13085</v>
      </c>
      <c r="C747" t="s">
        <v>13141</v>
      </c>
      <c r="D747" t="s">
        <v>13146</v>
      </c>
    </row>
    <row r="748" spans="1:4" x14ac:dyDescent="0.25">
      <c r="A748" t="s">
        <v>13084</v>
      </c>
      <c r="B748" t="s">
        <v>13088</v>
      </c>
      <c r="C748" t="s">
        <v>13179</v>
      </c>
      <c r="D748" t="s">
        <v>13179</v>
      </c>
    </row>
    <row r="749" spans="1:4" x14ac:dyDescent="0.25">
      <c r="A749" t="s">
        <v>13152</v>
      </c>
      <c r="B749" t="s">
        <v>13153</v>
      </c>
      <c r="C749" t="s">
        <v>13154</v>
      </c>
      <c r="D749" t="s">
        <v>13155</v>
      </c>
    </row>
    <row r="750" spans="1:4" x14ac:dyDescent="0.25">
      <c r="A750" t="s">
        <v>13084</v>
      </c>
      <c r="B750" t="s">
        <v>13085</v>
      </c>
      <c r="C750" t="s">
        <v>13136</v>
      </c>
      <c r="D750" t="s">
        <v>13144</v>
      </c>
    </row>
    <row r="751" spans="1:4" x14ac:dyDescent="0.25">
      <c r="A751" t="s">
        <v>13075</v>
      </c>
      <c r="B751" t="s">
        <v>13111</v>
      </c>
      <c r="C751" t="s">
        <v>13112</v>
      </c>
      <c r="D751" t="s">
        <v>13112</v>
      </c>
    </row>
    <row r="752" spans="1:4" x14ac:dyDescent="0.25">
      <c r="A752" t="s">
        <v>13084</v>
      </c>
      <c r="B752" t="s">
        <v>13088</v>
      </c>
      <c r="C752" t="s">
        <v>13214</v>
      </c>
    </row>
    <row r="753" spans="1:4" x14ac:dyDescent="0.25">
      <c r="A753" t="s">
        <v>13084</v>
      </c>
      <c r="B753" t="s">
        <v>13085</v>
      </c>
      <c r="C753" t="s">
        <v>13136</v>
      </c>
      <c r="D753" t="s">
        <v>13215</v>
      </c>
    </row>
    <row r="754" spans="1:4" x14ac:dyDescent="0.25">
      <c r="A754" t="s">
        <v>13084</v>
      </c>
      <c r="B754" t="s">
        <v>13085</v>
      </c>
      <c r="C754" t="s">
        <v>13141</v>
      </c>
      <c r="D754" t="s">
        <v>13159</v>
      </c>
    </row>
    <row r="755" spans="1:4" x14ac:dyDescent="0.25">
      <c r="A755" t="s">
        <v>13075</v>
      </c>
      <c r="B755" t="s">
        <v>13161</v>
      </c>
      <c r="C755" t="s">
        <v>13092</v>
      </c>
      <c r="D755" t="s">
        <v>13163</v>
      </c>
    </row>
    <row r="756" spans="1:4" x14ac:dyDescent="0.25">
      <c r="A756" t="s">
        <v>13084</v>
      </c>
      <c r="B756" t="s">
        <v>13085</v>
      </c>
      <c r="C756" t="s">
        <v>13086</v>
      </c>
      <c r="D756" t="s">
        <v>13087</v>
      </c>
    </row>
    <row r="757" spans="1:4" x14ac:dyDescent="0.25">
      <c r="A757" t="s">
        <v>13084</v>
      </c>
      <c r="B757" t="s">
        <v>13139</v>
      </c>
      <c r="C757" t="s">
        <v>13140</v>
      </c>
    </row>
    <row r="758" spans="1:4" x14ac:dyDescent="0.25">
      <c r="A758" t="s">
        <v>13075</v>
      </c>
      <c r="B758" t="s">
        <v>13150</v>
      </c>
      <c r="C758" t="s">
        <v>13151</v>
      </c>
    </row>
    <row r="759" spans="1:4" x14ac:dyDescent="0.25">
      <c r="A759" t="s">
        <v>13075</v>
      </c>
      <c r="B759" t="s">
        <v>13150</v>
      </c>
      <c r="C759" t="s">
        <v>13182</v>
      </c>
    </row>
    <row r="760" spans="1:4" x14ac:dyDescent="0.25">
      <c r="A760" t="s">
        <v>13075</v>
      </c>
      <c r="B760" t="s">
        <v>13122</v>
      </c>
      <c r="C760" t="s">
        <v>13123</v>
      </c>
      <c r="D760" t="s">
        <v>13124</v>
      </c>
    </row>
    <row r="761" spans="1:4" x14ac:dyDescent="0.25">
      <c r="A761" t="s">
        <v>13084</v>
      </c>
      <c r="B761" t="s">
        <v>13085</v>
      </c>
      <c r="C761" t="s">
        <v>13136</v>
      </c>
      <c r="D761" t="s">
        <v>13215</v>
      </c>
    </row>
    <row r="762" spans="1:4" x14ac:dyDescent="0.25">
      <c r="A762" t="s">
        <v>13084</v>
      </c>
      <c r="B762" t="s">
        <v>13085</v>
      </c>
      <c r="C762" t="s">
        <v>13141</v>
      </c>
      <c r="D762" t="s">
        <v>13143</v>
      </c>
    </row>
    <row r="763" spans="1:4" x14ac:dyDescent="0.25">
      <c r="A763" t="s">
        <v>13084</v>
      </c>
      <c r="B763" t="s">
        <v>13085</v>
      </c>
      <c r="C763" t="s">
        <v>13195</v>
      </c>
    </row>
    <row r="764" spans="1:4" x14ac:dyDescent="0.25">
      <c r="A764" t="s">
        <v>13084</v>
      </c>
      <c r="B764" t="s">
        <v>13085</v>
      </c>
      <c r="C764" t="s">
        <v>13196</v>
      </c>
      <c r="D764" t="s">
        <v>13216</v>
      </c>
    </row>
    <row r="765" spans="1:4" x14ac:dyDescent="0.25">
      <c r="A765" t="s">
        <v>13084</v>
      </c>
      <c r="B765" t="s">
        <v>13085</v>
      </c>
      <c r="C765" t="s">
        <v>13141</v>
      </c>
      <c r="D765" t="s">
        <v>13142</v>
      </c>
    </row>
    <row r="766" spans="1:4" x14ac:dyDescent="0.25">
      <c r="A766" t="s">
        <v>13084</v>
      </c>
      <c r="B766" t="s">
        <v>13085</v>
      </c>
      <c r="C766" t="s">
        <v>13136</v>
      </c>
      <c r="D766" t="s">
        <v>13144</v>
      </c>
    </row>
    <row r="767" spans="1:4" x14ac:dyDescent="0.25">
      <c r="A767" t="s">
        <v>13075</v>
      </c>
      <c r="B767" t="s">
        <v>13161</v>
      </c>
      <c r="C767" t="s">
        <v>13092</v>
      </c>
      <c r="D767" t="s">
        <v>13217</v>
      </c>
    </row>
    <row r="768" spans="1:4" x14ac:dyDescent="0.25">
      <c r="A768" t="s">
        <v>13084</v>
      </c>
      <c r="B768" t="s">
        <v>13085</v>
      </c>
      <c r="C768" t="s">
        <v>13192</v>
      </c>
      <c r="D768" t="s">
        <v>13218</v>
      </c>
    </row>
    <row r="769" spans="1:4" x14ac:dyDescent="0.25">
      <c r="A769" t="s">
        <v>13152</v>
      </c>
      <c r="B769" t="s">
        <v>13153</v>
      </c>
      <c r="C769" t="s">
        <v>13154</v>
      </c>
      <c r="D769" t="s">
        <v>13155</v>
      </c>
    </row>
    <row r="770" spans="1:4" x14ac:dyDescent="0.25">
      <c r="A770" t="s">
        <v>13152</v>
      </c>
      <c r="B770" t="s">
        <v>13153</v>
      </c>
      <c r="C770" t="s">
        <v>13154</v>
      </c>
      <c r="D770" t="s">
        <v>13155</v>
      </c>
    </row>
    <row r="771" spans="1:4" x14ac:dyDescent="0.25">
      <c r="A771" t="s">
        <v>13084</v>
      </c>
      <c r="B771" t="s">
        <v>13085</v>
      </c>
      <c r="C771" t="s">
        <v>13141</v>
      </c>
      <c r="D771" t="s">
        <v>13142</v>
      </c>
    </row>
    <row r="772" spans="1:4" x14ac:dyDescent="0.25">
      <c r="A772" t="s">
        <v>13156</v>
      </c>
      <c r="B772" t="s">
        <v>13157</v>
      </c>
      <c r="C772" t="s">
        <v>13219</v>
      </c>
      <c r="D772" t="s">
        <v>13220</v>
      </c>
    </row>
    <row r="773" spans="1:4" x14ac:dyDescent="0.25">
      <c r="A773" t="s">
        <v>13084</v>
      </c>
      <c r="B773" t="s">
        <v>13085</v>
      </c>
      <c r="C773" t="s">
        <v>13141</v>
      </c>
      <c r="D773" t="s">
        <v>13142</v>
      </c>
    </row>
    <row r="774" spans="1:4" x14ac:dyDescent="0.25">
      <c r="A774" t="s">
        <v>13084</v>
      </c>
      <c r="B774" t="s">
        <v>13085</v>
      </c>
      <c r="C774" t="s">
        <v>13172</v>
      </c>
      <c r="D774" t="s">
        <v>13173</v>
      </c>
    </row>
    <row r="775" spans="1:4" x14ac:dyDescent="0.25">
      <c r="A775" t="s">
        <v>13152</v>
      </c>
      <c r="B775" t="s">
        <v>13153</v>
      </c>
      <c r="C775" t="s">
        <v>13154</v>
      </c>
      <c r="D775" t="s">
        <v>13155</v>
      </c>
    </row>
    <row r="776" spans="1:4" x14ac:dyDescent="0.25">
      <c r="A776" t="s">
        <v>13075</v>
      </c>
      <c r="B776" t="s">
        <v>13122</v>
      </c>
      <c r="C776" t="s">
        <v>13123</v>
      </c>
      <c r="D776" t="s">
        <v>13124</v>
      </c>
    </row>
    <row r="777" spans="1:4" x14ac:dyDescent="0.25">
      <c r="A777" t="s">
        <v>13075</v>
      </c>
      <c r="B777" t="s">
        <v>13122</v>
      </c>
      <c r="C777" t="s">
        <v>13123</v>
      </c>
      <c r="D777" t="s">
        <v>13124</v>
      </c>
    </row>
    <row r="778" spans="1:4" x14ac:dyDescent="0.25">
      <c r="A778" t="s">
        <v>13084</v>
      </c>
      <c r="B778" t="s">
        <v>13085</v>
      </c>
      <c r="C778" t="s">
        <v>13141</v>
      </c>
      <c r="D778" t="s">
        <v>13171</v>
      </c>
    </row>
    <row r="779" spans="1:4" x14ac:dyDescent="0.25">
      <c r="A779" t="s">
        <v>13075</v>
      </c>
      <c r="B779" t="s">
        <v>13111</v>
      </c>
      <c r="C779" t="s">
        <v>13112</v>
      </c>
      <c r="D779" t="s">
        <v>13112</v>
      </c>
    </row>
    <row r="780" spans="1:4" x14ac:dyDescent="0.25">
      <c r="A780" t="s">
        <v>13084</v>
      </c>
      <c r="B780" t="s">
        <v>13201</v>
      </c>
      <c r="C780" t="s">
        <v>13221</v>
      </c>
    </row>
    <row r="781" spans="1:4" x14ac:dyDescent="0.25">
      <c r="A781" t="s">
        <v>13075</v>
      </c>
      <c r="B781" t="s">
        <v>13092</v>
      </c>
      <c r="C781" t="s">
        <v>13119</v>
      </c>
      <c r="D781" t="s">
        <v>13120</v>
      </c>
    </row>
    <row r="782" spans="1:4" x14ac:dyDescent="0.25">
      <c r="A782" t="s">
        <v>13075</v>
      </c>
      <c r="B782" t="s">
        <v>13111</v>
      </c>
      <c r="C782" t="s">
        <v>13112</v>
      </c>
      <c r="D782" t="s">
        <v>13112</v>
      </c>
    </row>
    <row r="783" spans="1:4" x14ac:dyDescent="0.25">
      <c r="A783" t="s">
        <v>13084</v>
      </c>
      <c r="B783" t="s">
        <v>13085</v>
      </c>
      <c r="C783" t="s">
        <v>13141</v>
      </c>
      <c r="D783" t="s">
        <v>13142</v>
      </c>
    </row>
    <row r="784" spans="1:4" x14ac:dyDescent="0.25">
      <c r="A784" t="s">
        <v>13075</v>
      </c>
      <c r="B784" t="s">
        <v>13122</v>
      </c>
      <c r="C784" t="s">
        <v>13123</v>
      </c>
      <c r="D784" t="s">
        <v>13124</v>
      </c>
    </row>
    <row r="785" spans="1:4" x14ac:dyDescent="0.25">
      <c r="A785" t="s">
        <v>13152</v>
      </c>
      <c r="B785" t="s">
        <v>13153</v>
      </c>
      <c r="C785" t="s">
        <v>13154</v>
      </c>
      <c r="D785" t="s">
        <v>13155</v>
      </c>
    </row>
    <row r="786" spans="1:4" x14ac:dyDescent="0.25">
      <c r="A786" t="s">
        <v>13084</v>
      </c>
      <c r="B786" t="s">
        <v>13085</v>
      </c>
      <c r="C786" t="s">
        <v>13141</v>
      </c>
      <c r="D786" t="s">
        <v>13171</v>
      </c>
    </row>
    <row r="787" spans="1:4" x14ac:dyDescent="0.25">
      <c r="A787" t="s">
        <v>13084</v>
      </c>
      <c r="B787" t="s">
        <v>13085</v>
      </c>
      <c r="C787" t="s">
        <v>13141</v>
      </c>
      <c r="D787" t="s">
        <v>13143</v>
      </c>
    </row>
    <row r="788" spans="1:4" x14ac:dyDescent="0.25">
      <c r="A788" t="s">
        <v>13075</v>
      </c>
      <c r="B788" t="s">
        <v>13161</v>
      </c>
      <c r="C788" t="s">
        <v>13190</v>
      </c>
      <c r="D788" t="s">
        <v>13191</v>
      </c>
    </row>
    <row r="789" spans="1:4" x14ac:dyDescent="0.25">
      <c r="A789" t="s">
        <v>13084</v>
      </c>
      <c r="B789" t="s">
        <v>13168</v>
      </c>
      <c r="C789" t="s">
        <v>13222</v>
      </c>
      <c r="D789" t="s">
        <v>13222</v>
      </c>
    </row>
    <row r="790" spans="1:4" x14ac:dyDescent="0.25">
      <c r="A790" t="s">
        <v>13084</v>
      </c>
      <c r="B790" t="s">
        <v>13088</v>
      </c>
      <c r="C790" t="s">
        <v>13179</v>
      </c>
      <c r="D790" t="s">
        <v>13179</v>
      </c>
    </row>
    <row r="791" spans="1:4" x14ac:dyDescent="0.25">
      <c r="A791" t="s">
        <v>13084</v>
      </c>
      <c r="B791" t="s">
        <v>13085</v>
      </c>
      <c r="C791" t="s">
        <v>13141</v>
      </c>
      <c r="D791" t="s">
        <v>13171</v>
      </c>
    </row>
    <row r="792" spans="1:4" x14ac:dyDescent="0.25">
      <c r="A792" t="s">
        <v>13084</v>
      </c>
      <c r="B792" t="s">
        <v>13085</v>
      </c>
      <c r="C792" t="s">
        <v>13141</v>
      </c>
      <c r="D792" t="s">
        <v>13143</v>
      </c>
    </row>
    <row r="793" spans="1:4" x14ac:dyDescent="0.25">
      <c r="A793" t="s">
        <v>13084</v>
      </c>
      <c r="B793" t="s">
        <v>13085</v>
      </c>
      <c r="C793" t="s">
        <v>13196</v>
      </c>
      <c r="D793" t="s">
        <v>13206</v>
      </c>
    </row>
    <row r="794" spans="1:4" x14ac:dyDescent="0.25">
      <c r="A794" t="s">
        <v>13152</v>
      </c>
      <c r="B794" t="s">
        <v>13153</v>
      </c>
      <c r="C794" t="s">
        <v>13154</v>
      </c>
      <c r="D794" t="s">
        <v>13155</v>
      </c>
    </row>
    <row r="795" spans="1:4" x14ac:dyDescent="0.25">
      <c r="A795" t="s">
        <v>13075</v>
      </c>
      <c r="B795" t="s">
        <v>13122</v>
      </c>
      <c r="C795" t="s">
        <v>13123</v>
      </c>
      <c r="D795" t="s">
        <v>13124</v>
      </c>
    </row>
    <row r="796" spans="1:4" x14ac:dyDescent="0.25">
      <c r="A796" t="s">
        <v>13084</v>
      </c>
      <c r="B796" t="s">
        <v>13085</v>
      </c>
      <c r="C796" t="s">
        <v>13136</v>
      </c>
      <c r="D796" t="s">
        <v>13207</v>
      </c>
    </row>
    <row r="797" spans="1:4" x14ac:dyDescent="0.25">
      <c r="A797" t="s">
        <v>13084</v>
      </c>
      <c r="B797" t="s">
        <v>13085</v>
      </c>
      <c r="C797" t="s">
        <v>13141</v>
      </c>
      <c r="D797" t="s">
        <v>13171</v>
      </c>
    </row>
    <row r="798" spans="1:4" x14ac:dyDescent="0.25">
      <c r="A798" t="s">
        <v>13075</v>
      </c>
      <c r="B798" t="s">
        <v>13122</v>
      </c>
      <c r="C798" t="s">
        <v>13123</v>
      </c>
      <c r="D798" t="s">
        <v>13135</v>
      </c>
    </row>
    <row r="799" spans="1:4" x14ac:dyDescent="0.25">
      <c r="A799" t="s">
        <v>13084</v>
      </c>
      <c r="B799" t="s">
        <v>13085</v>
      </c>
      <c r="C799" t="s">
        <v>13192</v>
      </c>
      <c r="D799" t="s">
        <v>13218</v>
      </c>
    </row>
    <row r="800" spans="1:4" x14ac:dyDescent="0.25">
      <c r="A800" t="s">
        <v>13084</v>
      </c>
      <c r="B800" t="s">
        <v>13085</v>
      </c>
      <c r="C800" t="s">
        <v>13141</v>
      </c>
      <c r="D800" t="s">
        <v>13142</v>
      </c>
    </row>
    <row r="801" spans="1:4" x14ac:dyDescent="0.25">
      <c r="A801" t="s">
        <v>13156</v>
      </c>
      <c r="B801" t="s">
        <v>13157</v>
      </c>
      <c r="C801" t="s">
        <v>13174</v>
      </c>
      <c r="D801" t="s">
        <v>13175</v>
      </c>
    </row>
    <row r="802" spans="1:4" x14ac:dyDescent="0.25">
      <c r="A802" t="s">
        <v>13084</v>
      </c>
      <c r="B802" t="s">
        <v>13085</v>
      </c>
      <c r="C802" t="s">
        <v>13141</v>
      </c>
      <c r="D802" t="s">
        <v>13159</v>
      </c>
    </row>
    <row r="803" spans="1:4" x14ac:dyDescent="0.25">
      <c r="A803" t="s">
        <v>13084</v>
      </c>
      <c r="B803" t="s">
        <v>13085</v>
      </c>
      <c r="C803" t="s">
        <v>13136</v>
      </c>
      <c r="D803" t="s">
        <v>13144</v>
      </c>
    </row>
    <row r="804" spans="1:4" x14ac:dyDescent="0.25">
      <c r="A804" t="s">
        <v>13075</v>
      </c>
      <c r="B804" t="s">
        <v>13122</v>
      </c>
      <c r="C804" t="s">
        <v>13123</v>
      </c>
      <c r="D804" t="s">
        <v>13124</v>
      </c>
    </row>
    <row r="805" spans="1:4" x14ac:dyDescent="0.25">
      <c r="A805" t="s">
        <v>13084</v>
      </c>
      <c r="B805" t="s">
        <v>13201</v>
      </c>
      <c r="C805" t="s">
        <v>13212</v>
      </c>
    </row>
    <row r="806" spans="1:4" x14ac:dyDescent="0.25">
      <c r="A806" t="s">
        <v>13152</v>
      </c>
      <c r="B806" t="s">
        <v>13153</v>
      </c>
      <c r="C806" t="s">
        <v>13154</v>
      </c>
      <c r="D806" t="s">
        <v>13155</v>
      </c>
    </row>
    <row r="807" spans="1:4" x14ac:dyDescent="0.25">
      <c r="A807" t="s">
        <v>13156</v>
      </c>
      <c r="B807" t="s">
        <v>13157</v>
      </c>
      <c r="C807" t="s">
        <v>13219</v>
      </c>
      <c r="D807" t="s">
        <v>13220</v>
      </c>
    </row>
    <row r="808" spans="1:4" x14ac:dyDescent="0.25">
      <c r="A808" t="s">
        <v>13075</v>
      </c>
      <c r="B808" t="s">
        <v>13113</v>
      </c>
      <c r="C808" t="s">
        <v>13114</v>
      </c>
      <c r="D808" t="s">
        <v>13133</v>
      </c>
    </row>
    <row r="809" spans="1:4" x14ac:dyDescent="0.25">
      <c r="A809" t="s">
        <v>13084</v>
      </c>
      <c r="B809" t="s">
        <v>13085</v>
      </c>
      <c r="C809" t="s">
        <v>13172</v>
      </c>
      <c r="D809" t="s">
        <v>13173</v>
      </c>
    </row>
    <row r="810" spans="1:4" x14ac:dyDescent="0.25">
      <c r="A810" t="s">
        <v>13075</v>
      </c>
      <c r="B810" t="s">
        <v>13098</v>
      </c>
      <c r="C810" t="s">
        <v>13108</v>
      </c>
      <c r="D810" t="s">
        <v>13181</v>
      </c>
    </row>
    <row r="811" spans="1:4" x14ac:dyDescent="0.25">
      <c r="A811" t="s">
        <v>13084</v>
      </c>
      <c r="B811" t="s">
        <v>13085</v>
      </c>
      <c r="C811" t="s">
        <v>13086</v>
      </c>
      <c r="D811" t="s">
        <v>13087</v>
      </c>
    </row>
    <row r="812" spans="1:4" x14ac:dyDescent="0.25">
      <c r="A812" t="s">
        <v>13075</v>
      </c>
      <c r="B812" t="s">
        <v>13113</v>
      </c>
      <c r="C812" t="s">
        <v>13114</v>
      </c>
      <c r="D812" t="s">
        <v>13115</v>
      </c>
    </row>
    <row r="813" spans="1:4" x14ac:dyDescent="0.25">
      <c r="A813" t="s">
        <v>13075</v>
      </c>
      <c r="B813" t="s">
        <v>13161</v>
      </c>
      <c r="C813" t="s">
        <v>13190</v>
      </c>
      <c r="D813" t="s">
        <v>13191</v>
      </c>
    </row>
    <row r="814" spans="1:4" x14ac:dyDescent="0.25">
      <c r="A814" t="s">
        <v>13075</v>
      </c>
      <c r="B814" t="s">
        <v>13150</v>
      </c>
      <c r="C814" t="s">
        <v>13328</v>
      </c>
      <c r="D814" t="s">
        <v>13328</v>
      </c>
    </row>
    <row r="815" spans="1:4" x14ac:dyDescent="0.25">
      <c r="A815" t="s">
        <v>13156</v>
      </c>
      <c r="B815" t="s">
        <v>13157</v>
      </c>
      <c r="C815" t="s">
        <v>13174</v>
      </c>
      <c r="D815" t="s">
        <v>13175</v>
      </c>
    </row>
    <row r="816" spans="1:4" x14ac:dyDescent="0.25">
      <c r="A816" t="s">
        <v>13084</v>
      </c>
      <c r="B816" t="s">
        <v>13085</v>
      </c>
      <c r="C816" t="s">
        <v>13136</v>
      </c>
      <c r="D816" t="s">
        <v>13215</v>
      </c>
    </row>
    <row r="817" spans="1:4" x14ac:dyDescent="0.25">
      <c r="A817" t="s">
        <v>13084</v>
      </c>
      <c r="B817" t="s">
        <v>13085</v>
      </c>
      <c r="C817" t="s">
        <v>13196</v>
      </c>
      <c r="D817" t="s">
        <v>13223</v>
      </c>
    </row>
    <row r="818" spans="1:4" x14ac:dyDescent="0.25">
      <c r="A818" t="s">
        <v>13084</v>
      </c>
      <c r="B818" t="s">
        <v>13085</v>
      </c>
      <c r="C818" t="s">
        <v>13172</v>
      </c>
      <c r="D818" t="s">
        <v>13224</v>
      </c>
    </row>
    <row r="819" spans="1:4" x14ac:dyDescent="0.25">
      <c r="A819" t="s">
        <v>13084</v>
      </c>
      <c r="B819" t="s">
        <v>13168</v>
      </c>
      <c r="C819" t="s">
        <v>13169</v>
      </c>
      <c r="D819" t="s">
        <v>13170</v>
      </c>
    </row>
    <row r="820" spans="1:4" x14ac:dyDescent="0.25">
      <c r="A820" t="s">
        <v>13075</v>
      </c>
      <c r="B820" t="s">
        <v>13111</v>
      </c>
      <c r="C820" t="s">
        <v>13112</v>
      </c>
      <c r="D820" t="s">
        <v>13112</v>
      </c>
    </row>
    <row r="821" spans="1:4" x14ac:dyDescent="0.25">
      <c r="A821" t="s">
        <v>13075</v>
      </c>
      <c r="B821" t="s">
        <v>13098</v>
      </c>
      <c r="C821" t="s">
        <v>13108</v>
      </c>
      <c r="D821" t="s">
        <v>13225</v>
      </c>
    </row>
    <row r="822" spans="1:4" x14ac:dyDescent="0.25">
      <c r="A822" t="s">
        <v>13075</v>
      </c>
      <c r="B822" t="s">
        <v>13122</v>
      </c>
      <c r="C822" t="s">
        <v>13123</v>
      </c>
      <c r="D822" t="s">
        <v>13124</v>
      </c>
    </row>
    <row r="823" spans="1:4" x14ac:dyDescent="0.25">
      <c r="A823" t="s">
        <v>13075</v>
      </c>
      <c r="B823" t="s">
        <v>13150</v>
      </c>
      <c r="C823" t="s">
        <v>13328</v>
      </c>
      <c r="D823" t="s">
        <v>13328</v>
      </c>
    </row>
    <row r="824" spans="1:4" x14ac:dyDescent="0.25">
      <c r="A824" t="s">
        <v>13075</v>
      </c>
      <c r="B824" t="s">
        <v>13161</v>
      </c>
      <c r="C824" t="s">
        <v>13190</v>
      </c>
      <c r="D824" t="s">
        <v>13191</v>
      </c>
    </row>
    <row r="825" spans="1:4" x14ac:dyDescent="0.25">
      <c r="A825" t="s">
        <v>13084</v>
      </c>
      <c r="B825" t="s">
        <v>13085</v>
      </c>
      <c r="C825" t="s">
        <v>13195</v>
      </c>
    </row>
    <row r="826" spans="1:4" x14ac:dyDescent="0.25">
      <c r="A826" t="s">
        <v>13075</v>
      </c>
      <c r="B826" t="s">
        <v>13122</v>
      </c>
      <c r="C826" t="s">
        <v>13123</v>
      </c>
      <c r="D826" t="s">
        <v>13180</v>
      </c>
    </row>
    <row r="827" spans="1:4" x14ac:dyDescent="0.25">
      <c r="A827" t="s">
        <v>13084</v>
      </c>
      <c r="B827" t="s">
        <v>13085</v>
      </c>
      <c r="C827" t="s">
        <v>13192</v>
      </c>
      <c r="D827" t="s">
        <v>13132</v>
      </c>
    </row>
    <row r="828" spans="1:4" x14ac:dyDescent="0.25">
      <c r="A828" t="s">
        <v>13152</v>
      </c>
      <c r="B828" t="s">
        <v>13153</v>
      </c>
      <c r="C828" t="s">
        <v>13154</v>
      </c>
      <c r="D828" t="s">
        <v>13155</v>
      </c>
    </row>
    <row r="829" spans="1:4" x14ac:dyDescent="0.25">
      <c r="A829" t="s">
        <v>13075</v>
      </c>
      <c r="B829" t="s">
        <v>13122</v>
      </c>
      <c r="C829" t="s">
        <v>13226</v>
      </c>
    </row>
    <row r="830" spans="1:4" x14ac:dyDescent="0.25">
      <c r="A830" t="s">
        <v>13084</v>
      </c>
      <c r="B830" t="s">
        <v>13168</v>
      </c>
      <c r="C830" t="s">
        <v>13222</v>
      </c>
      <c r="D830" t="s">
        <v>13227</v>
      </c>
    </row>
    <row r="831" spans="1:4" x14ac:dyDescent="0.25">
      <c r="A831" t="s">
        <v>13084</v>
      </c>
      <c r="B831" t="s">
        <v>13186</v>
      </c>
      <c r="C831" t="s">
        <v>13186</v>
      </c>
    </row>
    <row r="832" spans="1:4" x14ac:dyDescent="0.25">
      <c r="A832" t="s">
        <v>13084</v>
      </c>
      <c r="B832" t="s">
        <v>13085</v>
      </c>
      <c r="C832" t="s">
        <v>13136</v>
      </c>
      <c r="D832" t="s">
        <v>13199</v>
      </c>
    </row>
    <row r="833" spans="1:4" x14ac:dyDescent="0.25">
      <c r="A833" t="s">
        <v>13228</v>
      </c>
      <c r="B833" t="s">
        <v>13229</v>
      </c>
      <c r="C833" t="s">
        <v>13230</v>
      </c>
      <c r="D833" t="s">
        <v>13231</v>
      </c>
    </row>
    <row r="834" spans="1:4" x14ac:dyDescent="0.25">
      <c r="A834" t="s">
        <v>13084</v>
      </c>
      <c r="B834" t="s">
        <v>13088</v>
      </c>
      <c r="C834" t="s">
        <v>13179</v>
      </c>
      <c r="D834" t="s">
        <v>13179</v>
      </c>
    </row>
    <row r="835" spans="1:4" x14ac:dyDescent="0.25">
      <c r="A835" t="s">
        <v>13084</v>
      </c>
      <c r="B835" t="s">
        <v>13085</v>
      </c>
      <c r="C835" t="s">
        <v>13176</v>
      </c>
    </row>
    <row r="836" spans="1:4" x14ac:dyDescent="0.25">
      <c r="A836" t="s">
        <v>13084</v>
      </c>
      <c r="B836" t="s">
        <v>13085</v>
      </c>
      <c r="C836" t="s">
        <v>13172</v>
      </c>
      <c r="D836" t="s">
        <v>13193</v>
      </c>
    </row>
    <row r="837" spans="1:4" x14ac:dyDescent="0.25">
      <c r="A837" t="s">
        <v>13075</v>
      </c>
      <c r="B837" t="s">
        <v>13122</v>
      </c>
      <c r="C837" t="s">
        <v>13123</v>
      </c>
      <c r="D837" t="s">
        <v>13124</v>
      </c>
    </row>
    <row r="838" spans="1:4" x14ac:dyDescent="0.25">
      <c r="A838" t="s">
        <v>13084</v>
      </c>
      <c r="B838" t="s">
        <v>13085</v>
      </c>
      <c r="C838" t="s">
        <v>13141</v>
      </c>
      <c r="D838" t="s">
        <v>13143</v>
      </c>
    </row>
    <row r="839" spans="1:4" x14ac:dyDescent="0.25">
      <c r="A839" t="s">
        <v>13084</v>
      </c>
      <c r="B839" t="s">
        <v>13085</v>
      </c>
      <c r="C839" t="s">
        <v>13172</v>
      </c>
      <c r="D839" t="s">
        <v>13232</v>
      </c>
    </row>
    <row r="840" spans="1:4" x14ac:dyDescent="0.25">
      <c r="A840" t="s">
        <v>13084</v>
      </c>
      <c r="B840" t="s">
        <v>13085</v>
      </c>
      <c r="C840" t="s">
        <v>13192</v>
      </c>
      <c r="D840" t="s">
        <v>13132</v>
      </c>
    </row>
    <row r="841" spans="1:4" x14ac:dyDescent="0.25">
      <c r="A841" t="s">
        <v>13084</v>
      </c>
      <c r="B841" t="s">
        <v>13139</v>
      </c>
      <c r="C841" t="s">
        <v>13160</v>
      </c>
    </row>
    <row r="842" spans="1:4" x14ac:dyDescent="0.25">
      <c r="A842" t="s">
        <v>13084</v>
      </c>
      <c r="B842" t="s">
        <v>13139</v>
      </c>
      <c r="C842" t="s">
        <v>13233</v>
      </c>
    </row>
    <row r="843" spans="1:4" x14ac:dyDescent="0.25">
      <c r="A843" t="s">
        <v>13084</v>
      </c>
      <c r="B843" t="s">
        <v>13085</v>
      </c>
      <c r="C843" t="s">
        <v>13196</v>
      </c>
      <c r="D843" t="s">
        <v>13216</v>
      </c>
    </row>
    <row r="844" spans="1:4" x14ac:dyDescent="0.25">
      <c r="A844" t="s">
        <v>13084</v>
      </c>
      <c r="B844" t="s">
        <v>13088</v>
      </c>
      <c r="C844" t="s">
        <v>13089</v>
      </c>
      <c r="D844" t="s">
        <v>13234</v>
      </c>
    </row>
    <row r="845" spans="1:4" x14ac:dyDescent="0.25">
      <c r="A845" t="s">
        <v>13075</v>
      </c>
      <c r="B845" t="s">
        <v>13122</v>
      </c>
      <c r="C845" t="s">
        <v>13123</v>
      </c>
      <c r="D845" t="s">
        <v>13124</v>
      </c>
    </row>
    <row r="846" spans="1:4" x14ac:dyDescent="0.25">
      <c r="A846" t="s">
        <v>13084</v>
      </c>
      <c r="B846" t="s">
        <v>13085</v>
      </c>
      <c r="C846" t="s">
        <v>13141</v>
      </c>
      <c r="D846" t="s">
        <v>13159</v>
      </c>
    </row>
    <row r="847" spans="1:4" x14ac:dyDescent="0.25">
      <c r="A847" t="s">
        <v>13084</v>
      </c>
      <c r="B847" t="s">
        <v>13168</v>
      </c>
      <c r="C847" t="s">
        <v>13169</v>
      </c>
      <c r="D847" t="s">
        <v>13235</v>
      </c>
    </row>
    <row r="848" spans="1:4" x14ac:dyDescent="0.25">
      <c r="A848" t="s">
        <v>13084</v>
      </c>
      <c r="B848" t="s">
        <v>13085</v>
      </c>
      <c r="C848" t="s">
        <v>13172</v>
      </c>
      <c r="D848" t="s">
        <v>13232</v>
      </c>
    </row>
    <row r="849" spans="1:4" x14ac:dyDescent="0.25">
      <c r="A849" t="s">
        <v>13084</v>
      </c>
      <c r="B849" t="s">
        <v>13085</v>
      </c>
      <c r="C849" t="s">
        <v>13086</v>
      </c>
      <c r="D849" t="s">
        <v>13087</v>
      </c>
    </row>
    <row r="850" spans="1:4" x14ac:dyDescent="0.25">
      <c r="A850" t="s">
        <v>13075</v>
      </c>
      <c r="B850" t="s">
        <v>13111</v>
      </c>
      <c r="C850" t="s">
        <v>13112</v>
      </c>
      <c r="D850" t="s">
        <v>13112</v>
      </c>
    </row>
    <row r="851" spans="1:4" x14ac:dyDescent="0.25">
      <c r="A851" t="s">
        <v>13084</v>
      </c>
      <c r="B851" t="s">
        <v>13085</v>
      </c>
      <c r="C851" t="s">
        <v>13136</v>
      </c>
      <c r="D851" t="s">
        <v>13199</v>
      </c>
    </row>
    <row r="852" spans="1:4" x14ac:dyDescent="0.25">
      <c r="A852" t="s">
        <v>13084</v>
      </c>
      <c r="B852" t="s">
        <v>13085</v>
      </c>
      <c r="C852" t="s">
        <v>13192</v>
      </c>
      <c r="D852" t="s">
        <v>13132</v>
      </c>
    </row>
    <row r="853" spans="1:4" x14ac:dyDescent="0.25">
      <c r="A853" t="s">
        <v>13152</v>
      </c>
      <c r="B853" t="s">
        <v>13153</v>
      </c>
      <c r="C853" t="s">
        <v>13154</v>
      </c>
      <c r="D853" t="s">
        <v>13155</v>
      </c>
    </row>
    <row r="854" spans="1:4" x14ac:dyDescent="0.25">
      <c r="A854" t="s">
        <v>13075</v>
      </c>
      <c r="B854" t="s">
        <v>13161</v>
      </c>
      <c r="C854" t="s">
        <v>13092</v>
      </c>
      <c r="D854" t="s">
        <v>13236</v>
      </c>
    </row>
    <row r="855" spans="1:4" x14ac:dyDescent="0.25">
      <c r="A855" t="s">
        <v>13152</v>
      </c>
      <c r="B855" t="s">
        <v>13153</v>
      </c>
      <c r="C855" t="s">
        <v>13154</v>
      </c>
      <c r="D855" t="s">
        <v>13155</v>
      </c>
    </row>
    <row r="856" spans="1:4" x14ac:dyDescent="0.25">
      <c r="A856" t="s">
        <v>13084</v>
      </c>
      <c r="B856" t="s">
        <v>13085</v>
      </c>
      <c r="C856" t="s">
        <v>13141</v>
      </c>
      <c r="D856" t="s">
        <v>13171</v>
      </c>
    </row>
    <row r="857" spans="1:4" x14ac:dyDescent="0.25">
      <c r="A857" t="s">
        <v>13152</v>
      </c>
      <c r="B857" t="s">
        <v>13164</v>
      </c>
      <c r="C857" t="s">
        <v>13165</v>
      </c>
      <c r="D857" t="s">
        <v>13237</v>
      </c>
    </row>
    <row r="858" spans="1:4" x14ac:dyDescent="0.25">
      <c r="A858" t="s">
        <v>13084</v>
      </c>
      <c r="B858" t="s">
        <v>13085</v>
      </c>
      <c r="C858" t="s">
        <v>13136</v>
      </c>
      <c r="D858" t="s">
        <v>13199</v>
      </c>
    </row>
    <row r="859" spans="1:4" x14ac:dyDescent="0.25">
      <c r="A859" t="s">
        <v>13152</v>
      </c>
      <c r="B859" t="s">
        <v>13153</v>
      </c>
      <c r="C859" t="s">
        <v>13154</v>
      </c>
      <c r="D859" t="s">
        <v>13155</v>
      </c>
    </row>
    <row r="860" spans="1:4" x14ac:dyDescent="0.25">
      <c r="A860" t="s">
        <v>13084</v>
      </c>
      <c r="B860" t="s">
        <v>13088</v>
      </c>
      <c r="C860" t="s">
        <v>13179</v>
      </c>
      <c r="D860" t="s">
        <v>13179</v>
      </c>
    </row>
    <row r="861" spans="1:4" x14ac:dyDescent="0.25">
      <c r="A861" t="s">
        <v>13084</v>
      </c>
      <c r="B861" t="s">
        <v>13168</v>
      </c>
      <c r="C861" t="s">
        <v>13222</v>
      </c>
      <c r="D861" t="s">
        <v>13222</v>
      </c>
    </row>
    <row r="862" spans="1:4" x14ac:dyDescent="0.25">
      <c r="A862" t="s">
        <v>13084</v>
      </c>
      <c r="B862" t="s">
        <v>13088</v>
      </c>
      <c r="C862" t="s">
        <v>13179</v>
      </c>
      <c r="D862" t="s">
        <v>13179</v>
      </c>
    </row>
    <row r="863" spans="1:4" x14ac:dyDescent="0.25">
      <c r="A863" t="s">
        <v>13075</v>
      </c>
      <c r="B863" t="s">
        <v>13161</v>
      </c>
      <c r="C863" t="s">
        <v>13092</v>
      </c>
      <c r="D863" t="s">
        <v>13163</v>
      </c>
    </row>
    <row r="864" spans="1:4" x14ac:dyDescent="0.25">
      <c r="A864" t="s">
        <v>13084</v>
      </c>
      <c r="B864" t="s">
        <v>13139</v>
      </c>
      <c r="C864" t="s">
        <v>13160</v>
      </c>
    </row>
    <row r="865" spans="1:4" x14ac:dyDescent="0.25">
      <c r="A865" t="s">
        <v>13084</v>
      </c>
      <c r="B865" t="s">
        <v>13085</v>
      </c>
      <c r="C865" t="s">
        <v>13172</v>
      </c>
      <c r="D865" t="s">
        <v>13173</v>
      </c>
    </row>
    <row r="866" spans="1:4" x14ac:dyDescent="0.25">
      <c r="A866" t="s">
        <v>13075</v>
      </c>
      <c r="B866" t="s">
        <v>13150</v>
      </c>
      <c r="C866" t="s">
        <v>13328</v>
      </c>
      <c r="D866" t="s">
        <v>13328</v>
      </c>
    </row>
    <row r="867" spans="1:4" x14ac:dyDescent="0.25">
      <c r="A867" t="s">
        <v>13084</v>
      </c>
      <c r="B867" t="s">
        <v>13085</v>
      </c>
      <c r="C867" t="s">
        <v>13141</v>
      </c>
      <c r="D867" t="s">
        <v>13146</v>
      </c>
    </row>
    <row r="868" spans="1:4" x14ac:dyDescent="0.25">
      <c r="A868" t="s">
        <v>13084</v>
      </c>
      <c r="B868" t="s">
        <v>13168</v>
      </c>
      <c r="C868" t="s">
        <v>13222</v>
      </c>
      <c r="D868" t="s">
        <v>13222</v>
      </c>
    </row>
    <row r="869" spans="1:4" x14ac:dyDescent="0.25">
      <c r="A869" t="s">
        <v>13084</v>
      </c>
      <c r="B869" t="s">
        <v>13085</v>
      </c>
      <c r="C869" t="s">
        <v>13172</v>
      </c>
      <c r="D869" t="s">
        <v>13232</v>
      </c>
    </row>
    <row r="870" spans="1:4" x14ac:dyDescent="0.25">
      <c r="A870" t="s">
        <v>13075</v>
      </c>
      <c r="B870" t="s">
        <v>13238</v>
      </c>
      <c r="C870" t="s">
        <v>13239</v>
      </c>
    </row>
    <row r="871" spans="1:4" x14ac:dyDescent="0.25">
      <c r="A871" t="s">
        <v>13152</v>
      </c>
      <c r="B871" t="s">
        <v>13153</v>
      </c>
      <c r="C871" t="s">
        <v>13154</v>
      </c>
      <c r="D871" t="s">
        <v>13155</v>
      </c>
    </row>
    <row r="872" spans="1:4" x14ac:dyDescent="0.25">
      <c r="A872" t="s">
        <v>13084</v>
      </c>
      <c r="B872" t="s">
        <v>13085</v>
      </c>
      <c r="C872" t="s">
        <v>13136</v>
      </c>
      <c r="D872" t="s">
        <v>13215</v>
      </c>
    </row>
    <row r="873" spans="1:4" x14ac:dyDescent="0.25">
      <c r="A873" t="s">
        <v>13075</v>
      </c>
      <c r="B873" t="s">
        <v>13161</v>
      </c>
      <c r="C873" t="s">
        <v>13190</v>
      </c>
      <c r="D873" t="s">
        <v>13191</v>
      </c>
    </row>
    <row r="874" spans="1:4" x14ac:dyDescent="0.25">
      <c r="A874" t="s">
        <v>13084</v>
      </c>
      <c r="B874" t="s">
        <v>13085</v>
      </c>
      <c r="C874" t="s">
        <v>13187</v>
      </c>
      <c r="D874" t="s">
        <v>13188</v>
      </c>
    </row>
    <row r="875" spans="1:4" x14ac:dyDescent="0.25">
      <c r="A875" t="s">
        <v>13084</v>
      </c>
      <c r="B875" t="s">
        <v>13240</v>
      </c>
      <c r="C875" t="s">
        <v>13240</v>
      </c>
    </row>
    <row r="876" spans="1:4" x14ac:dyDescent="0.25">
      <c r="A876" t="s">
        <v>13075</v>
      </c>
      <c r="B876" t="s">
        <v>13122</v>
      </c>
      <c r="C876" t="s">
        <v>13123</v>
      </c>
      <c r="D876" t="s">
        <v>13124</v>
      </c>
    </row>
    <row r="877" spans="1:4" x14ac:dyDescent="0.25">
      <c r="A877" t="s">
        <v>13084</v>
      </c>
      <c r="B877" t="s">
        <v>13085</v>
      </c>
      <c r="C877" t="s">
        <v>13136</v>
      </c>
      <c r="D877" t="s">
        <v>13144</v>
      </c>
    </row>
    <row r="878" spans="1:4" x14ac:dyDescent="0.25">
      <c r="A878" t="s">
        <v>13084</v>
      </c>
      <c r="B878" t="s">
        <v>13085</v>
      </c>
      <c r="C878" t="s">
        <v>13136</v>
      </c>
      <c r="D878" t="s">
        <v>13215</v>
      </c>
    </row>
    <row r="879" spans="1:4" x14ac:dyDescent="0.25">
      <c r="A879" t="s">
        <v>13075</v>
      </c>
      <c r="B879" t="s">
        <v>13113</v>
      </c>
      <c r="C879" t="s">
        <v>13114</v>
      </c>
      <c r="D879" t="s">
        <v>13128</v>
      </c>
    </row>
    <row r="880" spans="1:4" x14ac:dyDescent="0.25">
      <c r="A880" t="s">
        <v>13208</v>
      </c>
      <c r="B880" t="s">
        <v>13209</v>
      </c>
      <c r="C880" t="s">
        <v>13241</v>
      </c>
    </row>
    <row r="881" spans="1:4" x14ac:dyDescent="0.25">
      <c r="A881" t="s">
        <v>13156</v>
      </c>
      <c r="B881" t="s">
        <v>13157</v>
      </c>
      <c r="C881" t="s">
        <v>13174</v>
      </c>
    </row>
    <row r="882" spans="1:4" x14ac:dyDescent="0.25">
      <c r="A882" t="s">
        <v>13084</v>
      </c>
      <c r="B882" t="s">
        <v>13085</v>
      </c>
      <c r="C882" t="s">
        <v>13172</v>
      </c>
      <c r="D882" t="s">
        <v>13173</v>
      </c>
    </row>
    <row r="883" spans="1:4" x14ac:dyDescent="0.25">
      <c r="A883" t="s">
        <v>13084</v>
      </c>
      <c r="B883" t="s">
        <v>13168</v>
      </c>
      <c r="C883" t="s">
        <v>13169</v>
      </c>
      <c r="D883" t="s">
        <v>13242</v>
      </c>
    </row>
    <row r="884" spans="1:4" x14ac:dyDescent="0.25">
      <c r="A884" t="s">
        <v>13084</v>
      </c>
      <c r="B884" t="s">
        <v>13085</v>
      </c>
      <c r="C884" t="s">
        <v>13192</v>
      </c>
      <c r="D884" t="s">
        <v>13132</v>
      </c>
    </row>
    <row r="885" spans="1:4" x14ac:dyDescent="0.25">
      <c r="A885" t="s">
        <v>13084</v>
      </c>
      <c r="B885" t="s">
        <v>13085</v>
      </c>
      <c r="C885" t="s">
        <v>13136</v>
      </c>
      <c r="D885" t="s">
        <v>13144</v>
      </c>
    </row>
    <row r="886" spans="1:4" x14ac:dyDescent="0.25">
      <c r="A886" t="s">
        <v>13084</v>
      </c>
      <c r="B886" t="s">
        <v>13085</v>
      </c>
      <c r="C886" t="s">
        <v>13141</v>
      </c>
      <c r="D886" t="s">
        <v>13142</v>
      </c>
    </row>
    <row r="887" spans="1:4" x14ac:dyDescent="0.25">
      <c r="A887" t="s">
        <v>13152</v>
      </c>
      <c r="B887" t="s">
        <v>13153</v>
      </c>
      <c r="C887" t="s">
        <v>13154</v>
      </c>
      <c r="D887" t="s">
        <v>13155</v>
      </c>
    </row>
    <row r="888" spans="1:4" x14ac:dyDescent="0.25">
      <c r="A888" t="s">
        <v>13084</v>
      </c>
      <c r="B888" t="s">
        <v>13085</v>
      </c>
      <c r="C888" t="s">
        <v>13136</v>
      </c>
      <c r="D888" t="s">
        <v>13144</v>
      </c>
    </row>
    <row r="889" spans="1:4" x14ac:dyDescent="0.25">
      <c r="A889" t="s">
        <v>13084</v>
      </c>
      <c r="B889" t="s">
        <v>13085</v>
      </c>
      <c r="C889" t="s">
        <v>13172</v>
      </c>
      <c r="D889" t="s">
        <v>13224</v>
      </c>
    </row>
    <row r="890" spans="1:4" x14ac:dyDescent="0.25">
      <c r="A890" t="s">
        <v>13084</v>
      </c>
      <c r="B890" t="s">
        <v>13085</v>
      </c>
      <c r="C890" t="s">
        <v>13136</v>
      </c>
      <c r="D890" t="s">
        <v>13199</v>
      </c>
    </row>
    <row r="891" spans="1:4" x14ac:dyDescent="0.25">
      <c r="A891" t="s">
        <v>13084</v>
      </c>
      <c r="B891" t="s">
        <v>13085</v>
      </c>
      <c r="C891" t="s">
        <v>13187</v>
      </c>
      <c r="D891" t="s">
        <v>13188</v>
      </c>
    </row>
    <row r="892" spans="1:4" x14ac:dyDescent="0.25">
      <c r="A892" t="s">
        <v>13084</v>
      </c>
      <c r="B892" t="s">
        <v>13088</v>
      </c>
      <c r="C892" t="s">
        <v>13167</v>
      </c>
    </row>
    <row r="893" spans="1:4" x14ac:dyDescent="0.25">
      <c r="A893" t="s">
        <v>13075</v>
      </c>
      <c r="B893" t="s">
        <v>13098</v>
      </c>
      <c r="C893" t="s">
        <v>13108</v>
      </c>
      <c r="D893" t="s">
        <v>13181</v>
      </c>
    </row>
    <row r="894" spans="1:4" x14ac:dyDescent="0.25">
      <c r="A894" t="s">
        <v>13084</v>
      </c>
      <c r="B894" t="s">
        <v>13085</v>
      </c>
      <c r="C894" t="s">
        <v>13141</v>
      </c>
      <c r="D894" t="s">
        <v>13142</v>
      </c>
    </row>
    <row r="895" spans="1:4" x14ac:dyDescent="0.25">
      <c r="A895" t="s">
        <v>13152</v>
      </c>
      <c r="B895" t="s">
        <v>13153</v>
      </c>
      <c r="C895" t="s">
        <v>13154</v>
      </c>
      <c r="D895" t="s">
        <v>13155</v>
      </c>
    </row>
    <row r="896" spans="1:4" x14ac:dyDescent="0.25">
      <c r="A896" t="s">
        <v>13084</v>
      </c>
      <c r="B896" t="s">
        <v>13085</v>
      </c>
      <c r="C896" t="s">
        <v>13172</v>
      </c>
      <c r="D896" t="s">
        <v>13224</v>
      </c>
    </row>
    <row r="897" spans="1:4" x14ac:dyDescent="0.25">
      <c r="A897" t="s">
        <v>13152</v>
      </c>
      <c r="B897" t="s">
        <v>13153</v>
      </c>
      <c r="C897" t="s">
        <v>13154</v>
      </c>
      <c r="D897" t="s">
        <v>13155</v>
      </c>
    </row>
    <row r="898" spans="1:4" x14ac:dyDescent="0.25">
      <c r="A898" t="s">
        <v>13152</v>
      </c>
      <c r="B898" t="s">
        <v>13153</v>
      </c>
      <c r="C898" t="s">
        <v>13154</v>
      </c>
      <c r="D898" t="s">
        <v>13155</v>
      </c>
    </row>
    <row r="899" spans="1:4" x14ac:dyDescent="0.25">
      <c r="A899" t="s">
        <v>13084</v>
      </c>
      <c r="B899" t="s">
        <v>13085</v>
      </c>
      <c r="C899" t="s">
        <v>13243</v>
      </c>
      <c r="D899" t="s">
        <v>13244</v>
      </c>
    </row>
    <row r="900" spans="1:4" x14ac:dyDescent="0.25">
      <c r="A900" t="s">
        <v>13084</v>
      </c>
      <c r="B900" t="s">
        <v>13168</v>
      </c>
      <c r="C900" t="s">
        <v>13222</v>
      </c>
      <c r="D900" t="s">
        <v>13227</v>
      </c>
    </row>
    <row r="901" spans="1:4" x14ac:dyDescent="0.25">
      <c r="A901" t="s">
        <v>13084</v>
      </c>
      <c r="B901" t="s">
        <v>13201</v>
      </c>
      <c r="C901" t="s">
        <v>13212</v>
      </c>
    </row>
    <row r="902" spans="1:4" x14ac:dyDescent="0.25">
      <c r="A902" t="s">
        <v>13084</v>
      </c>
      <c r="B902" t="s">
        <v>13139</v>
      </c>
      <c r="C902" t="s">
        <v>13140</v>
      </c>
    </row>
    <row r="903" spans="1:4" x14ac:dyDescent="0.25">
      <c r="A903" t="s">
        <v>13075</v>
      </c>
      <c r="B903" t="s">
        <v>13150</v>
      </c>
      <c r="C903" t="s">
        <v>13151</v>
      </c>
    </row>
    <row r="904" spans="1:4" x14ac:dyDescent="0.25">
      <c r="A904" t="s">
        <v>13084</v>
      </c>
      <c r="B904" t="s">
        <v>13085</v>
      </c>
      <c r="C904" t="s">
        <v>13141</v>
      </c>
      <c r="D904" t="s">
        <v>13143</v>
      </c>
    </row>
    <row r="905" spans="1:4" x14ac:dyDescent="0.25">
      <c r="A905" t="s">
        <v>13084</v>
      </c>
      <c r="B905" t="s">
        <v>13245</v>
      </c>
      <c r="C905" t="s">
        <v>13246</v>
      </c>
    </row>
    <row r="906" spans="1:4" x14ac:dyDescent="0.25">
      <c r="A906" t="s">
        <v>13075</v>
      </c>
      <c r="B906" t="s">
        <v>13122</v>
      </c>
      <c r="C906" t="s">
        <v>13123</v>
      </c>
      <c r="D906" t="s">
        <v>13135</v>
      </c>
    </row>
    <row r="907" spans="1:4" x14ac:dyDescent="0.25">
      <c r="A907" t="s">
        <v>13075</v>
      </c>
      <c r="B907" t="s">
        <v>13098</v>
      </c>
      <c r="C907" t="s">
        <v>13108</v>
      </c>
      <c r="D907" t="s">
        <v>13198</v>
      </c>
    </row>
    <row r="908" spans="1:4" x14ac:dyDescent="0.25">
      <c r="A908" t="s">
        <v>13084</v>
      </c>
      <c r="B908" t="s">
        <v>13085</v>
      </c>
      <c r="C908" t="s">
        <v>13187</v>
      </c>
      <c r="D908" t="s">
        <v>13188</v>
      </c>
    </row>
    <row r="909" spans="1:4" x14ac:dyDescent="0.25">
      <c r="A909" t="s">
        <v>13075</v>
      </c>
      <c r="B909" t="s">
        <v>13098</v>
      </c>
      <c r="C909" t="s">
        <v>13108</v>
      </c>
      <c r="D909" t="s">
        <v>13198</v>
      </c>
    </row>
    <row r="910" spans="1:4" x14ac:dyDescent="0.25">
      <c r="A910" t="s">
        <v>13156</v>
      </c>
      <c r="B910" t="s">
        <v>13247</v>
      </c>
      <c r="C910" t="s">
        <v>13248</v>
      </c>
      <c r="D910" t="s">
        <v>13249</v>
      </c>
    </row>
    <row r="911" spans="1:4" x14ac:dyDescent="0.25">
      <c r="A911" t="s">
        <v>13156</v>
      </c>
      <c r="B911" t="s">
        <v>13250</v>
      </c>
      <c r="C911" t="s">
        <v>13251</v>
      </c>
      <c r="D911" t="s">
        <v>13252</v>
      </c>
    </row>
    <row r="912" spans="1:4" x14ac:dyDescent="0.25">
      <c r="A912" t="s">
        <v>13156</v>
      </c>
      <c r="B912" t="s">
        <v>13250</v>
      </c>
      <c r="C912" t="s">
        <v>13251</v>
      </c>
      <c r="D912" t="s">
        <v>13253</v>
      </c>
    </row>
    <row r="913" spans="1:4" x14ac:dyDescent="0.25">
      <c r="A913" t="s">
        <v>13156</v>
      </c>
      <c r="B913" t="s">
        <v>13247</v>
      </c>
      <c r="C913" t="s">
        <v>13254</v>
      </c>
      <c r="D913" t="s">
        <v>13255</v>
      </c>
    </row>
    <row r="914" spans="1:4" x14ac:dyDescent="0.25">
      <c r="A914" t="s">
        <v>13156</v>
      </c>
      <c r="B914" t="s">
        <v>13247</v>
      </c>
      <c r="C914" t="s">
        <v>13248</v>
      </c>
      <c r="D914" t="s">
        <v>13256</v>
      </c>
    </row>
    <row r="915" spans="1:4" x14ac:dyDescent="0.25">
      <c r="A915" t="s">
        <v>13156</v>
      </c>
      <c r="B915" t="s">
        <v>13247</v>
      </c>
      <c r="C915" t="s">
        <v>13248</v>
      </c>
      <c r="D915" t="s">
        <v>13256</v>
      </c>
    </row>
    <row r="916" spans="1:4" x14ac:dyDescent="0.25">
      <c r="A916" t="s">
        <v>13156</v>
      </c>
      <c r="B916" t="s">
        <v>13257</v>
      </c>
      <c r="C916" t="s">
        <v>13258</v>
      </c>
      <c r="D916" t="s">
        <v>13259</v>
      </c>
    </row>
    <row r="917" spans="1:4" x14ac:dyDescent="0.25">
      <c r="A917" t="s">
        <v>13156</v>
      </c>
      <c r="B917" t="s">
        <v>13247</v>
      </c>
      <c r="C917" t="s">
        <v>13248</v>
      </c>
      <c r="D917" t="s">
        <v>13249</v>
      </c>
    </row>
    <row r="918" spans="1:4" x14ac:dyDescent="0.25">
      <c r="A918" t="s">
        <v>13156</v>
      </c>
      <c r="B918" t="s">
        <v>13250</v>
      </c>
      <c r="C918" t="s">
        <v>13251</v>
      </c>
      <c r="D918" t="s">
        <v>13252</v>
      </c>
    </row>
    <row r="919" spans="1:4" x14ac:dyDescent="0.25">
      <c r="A919" t="s">
        <v>13156</v>
      </c>
      <c r="B919" t="s">
        <v>13247</v>
      </c>
      <c r="C919" t="s">
        <v>13248</v>
      </c>
      <c r="D919" t="s">
        <v>13249</v>
      </c>
    </row>
    <row r="920" spans="1:4" x14ac:dyDescent="0.25">
      <c r="A920" t="s">
        <v>13156</v>
      </c>
      <c r="B920" t="s">
        <v>13247</v>
      </c>
      <c r="C920" t="s">
        <v>13248</v>
      </c>
      <c r="D920" t="s">
        <v>13260</v>
      </c>
    </row>
    <row r="921" spans="1:4" x14ac:dyDescent="0.25">
      <c r="A921" t="s">
        <v>13156</v>
      </c>
      <c r="B921" t="s">
        <v>13247</v>
      </c>
      <c r="C921" t="s">
        <v>13248</v>
      </c>
      <c r="D921" t="s">
        <v>13249</v>
      </c>
    </row>
    <row r="922" spans="1:4" x14ac:dyDescent="0.25">
      <c r="A922" t="s">
        <v>13156</v>
      </c>
      <c r="B922" t="s">
        <v>13247</v>
      </c>
      <c r="C922" t="s">
        <v>13254</v>
      </c>
      <c r="D922" t="s">
        <v>13255</v>
      </c>
    </row>
    <row r="923" spans="1:4" x14ac:dyDescent="0.25">
      <c r="A923" t="s">
        <v>13156</v>
      </c>
      <c r="B923" t="s">
        <v>13250</v>
      </c>
      <c r="C923" t="s">
        <v>13251</v>
      </c>
      <c r="D923" t="s">
        <v>13253</v>
      </c>
    </row>
    <row r="924" spans="1:4" x14ac:dyDescent="0.25">
      <c r="A924" t="s">
        <v>13156</v>
      </c>
      <c r="B924" t="s">
        <v>13247</v>
      </c>
      <c r="C924" t="s">
        <v>13248</v>
      </c>
      <c r="D924" t="s">
        <v>13261</v>
      </c>
    </row>
    <row r="925" spans="1:4" x14ac:dyDescent="0.25">
      <c r="A925" t="s">
        <v>13156</v>
      </c>
      <c r="B925" t="s">
        <v>13247</v>
      </c>
      <c r="C925" t="s">
        <v>13254</v>
      </c>
      <c r="D925" t="s">
        <v>13255</v>
      </c>
    </row>
    <row r="926" spans="1:4" x14ac:dyDescent="0.25">
      <c r="A926" t="s">
        <v>13156</v>
      </c>
      <c r="B926" t="s">
        <v>13247</v>
      </c>
      <c r="C926" t="s">
        <v>13248</v>
      </c>
      <c r="D926" t="s">
        <v>13262</v>
      </c>
    </row>
    <row r="927" spans="1:4" x14ac:dyDescent="0.25">
      <c r="A927" t="s">
        <v>13156</v>
      </c>
      <c r="B927" t="s">
        <v>13250</v>
      </c>
      <c r="C927" t="s">
        <v>13263</v>
      </c>
      <c r="D927" t="s">
        <v>13264</v>
      </c>
    </row>
    <row r="928" spans="1:4" x14ac:dyDescent="0.25">
      <c r="A928" t="s">
        <v>13156</v>
      </c>
      <c r="B928" t="s">
        <v>13250</v>
      </c>
      <c r="C928" t="s">
        <v>13251</v>
      </c>
      <c r="D928" t="s">
        <v>13251</v>
      </c>
    </row>
    <row r="929" spans="1:4" x14ac:dyDescent="0.25">
      <c r="A929" t="s">
        <v>13156</v>
      </c>
      <c r="B929" t="s">
        <v>13247</v>
      </c>
      <c r="C929" t="s">
        <v>13248</v>
      </c>
      <c r="D929" t="s">
        <v>13249</v>
      </c>
    </row>
    <row r="930" spans="1:4" x14ac:dyDescent="0.25">
      <c r="A930" t="s">
        <v>13156</v>
      </c>
      <c r="B930" t="s">
        <v>13250</v>
      </c>
      <c r="C930" t="s">
        <v>13263</v>
      </c>
      <c r="D930" t="s">
        <v>13264</v>
      </c>
    </row>
    <row r="931" spans="1:4" x14ac:dyDescent="0.25">
      <c r="A931" t="s">
        <v>13156</v>
      </c>
      <c r="B931" t="s">
        <v>13247</v>
      </c>
      <c r="C931" t="s">
        <v>13248</v>
      </c>
      <c r="D931" t="s">
        <v>13249</v>
      </c>
    </row>
    <row r="932" spans="1:4" x14ac:dyDescent="0.25">
      <c r="A932" t="s">
        <v>13156</v>
      </c>
      <c r="B932" t="s">
        <v>13250</v>
      </c>
      <c r="C932" t="s">
        <v>13263</v>
      </c>
      <c r="D932" t="s">
        <v>13265</v>
      </c>
    </row>
    <row r="933" spans="1:4" x14ac:dyDescent="0.25">
      <c r="A933" t="s">
        <v>13156</v>
      </c>
      <c r="B933" t="s">
        <v>13247</v>
      </c>
      <c r="C933" t="s">
        <v>13248</v>
      </c>
      <c r="D933" t="s">
        <v>13262</v>
      </c>
    </row>
    <row r="934" spans="1:4" x14ac:dyDescent="0.25">
      <c r="A934" t="s">
        <v>13156</v>
      </c>
      <c r="B934" t="s">
        <v>13247</v>
      </c>
      <c r="C934" t="s">
        <v>13254</v>
      </c>
      <c r="D934" t="s">
        <v>13255</v>
      </c>
    </row>
    <row r="935" spans="1:4" x14ac:dyDescent="0.25">
      <c r="A935" t="s">
        <v>13156</v>
      </c>
      <c r="B935" t="s">
        <v>13247</v>
      </c>
      <c r="C935" t="s">
        <v>13248</v>
      </c>
      <c r="D935" t="s">
        <v>13262</v>
      </c>
    </row>
    <row r="936" spans="1:4" x14ac:dyDescent="0.25">
      <c r="A936" t="s">
        <v>13156</v>
      </c>
      <c r="B936" t="s">
        <v>13247</v>
      </c>
      <c r="C936" t="s">
        <v>13248</v>
      </c>
      <c r="D936" t="s">
        <v>13249</v>
      </c>
    </row>
    <row r="937" spans="1:4" x14ac:dyDescent="0.25">
      <c r="A937" t="s">
        <v>13156</v>
      </c>
      <c r="B937" t="s">
        <v>13250</v>
      </c>
      <c r="C937" t="s">
        <v>13251</v>
      </c>
      <c r="D937" t="s">
        <v>13252</v>
      </c>
    </row>
    <row r="938" spans="1:4" x14ac:dyDescent="0.25">
      <c r="A938" t="s">
        <v>13156</v>
      </c>
      <c r="B938" t="s">
        <v>13247</v>
      </c>
      <c r="C938" t="s">
        <v>13254</v>
      </c>
      <c r="D938" t="s">
        <v>13255</v>
      </c>
    </row>
    <row r="939" spans="1:4" x14ac:dyDescent="0.25">
      <c r="A939" t="s">
        <v>13156</v>
      </c>
      <c r="B939" t="s">
        <v>13250</v>
      </c>
      <c r="C939" t="s">
        <v>13263</v>
      </c>
      <c r="D939" t="s">
        <v>13266</v>
      </c>
    </row>
    <row r="940" spans="1:4" x14ac:dyDescent="0.25">
      <c r="A940" t="s">
        <v>13156</v>
      </c>
      <c r="B940" t="s">
        <v>13247</v>
      </c>
      <c r="C940" t="s">
        <v>13248</v>
      </c>
      <c r="D940" t="s">
        <v>13249</v>
      </c>
    </row>
    <row r="941" spans="1:4" x14ac:dyDescent="0.25">
      <c r="A941" t="s">
        <v>13156</v>
      </c>
      <c r="B941" t="s">
        <v>13247</v>
      </c>
      <c r="C941" t="s">
        <v>13248</v>
      </c>
      <c r="D941" t="s">
        <v>13260</v>
      </c>
    </row>
    <row r="942" spans="1:4" x14ac:dyDescent="0.25">
      <c r="A942" t="s">
        <v>13156</v>
      </c>
      <c r="B942" t="s">
        <v>13247</v>
      </c>
      <c r="C942" t="s">
        <v>13248</v>
      </c>
      <c r="D942" t="s">
        <v>13267</v>
      </c>
    </row>
    <row r="943" spans="1:4" x14ac:dyDescent="0.25">
      <c r="A943" t="s">
        <v>13156</v>
      </c>
      <c r="B943" t="s">
        <v>13268</v>
      </c>
      <c r="C943" t="s">
        <v>13269</v>
      </c>
      <c r="D943" t="s">
        <v>13270</v>
      </c>
    </row>
    <row r="944" spans="1:4" x14ac:dyDescent="0.25">
      <c r="A944" t="s">
        <v>13156</v>
      </c>
      <c r="B944" t="s">
        <v>13247</v>
      </c>
      <c r="C944" t="s">
        <v>13254</v>
      </c>
      <c r="D944" t="s">
        <v>13255</v>
      </c>
    </row>
    <row r="945" spans="1:4" x14ac:dyDescent="0.25">
      <c r="A945" t="s">
        <v>13156</v>
      </c>
      <c r="B945" t="s">
        <v>13250</v>
      </c>
      <c r="C945" t="s">
        <v>13263</v>
      </c>
      <c r="D945" t="s">
        <v>13266</v>
      </c>
    </row>
    <row r="946" spans="1:4" x14ac:dyDescent="0.25">
      <c r="A946" t="s">
        <v>13156</v>
      </c>
      <c r="B946" t="s">
        <v>13247</v>
      </c>
      <c r="C946" t="s">
        <v>13254</v>
      </c>
      <c r="D946" t="s">
        <v>13255</v>
      </c>
    </row>
    <row r="947" spans="1:4" x14ac:dyDescent="0.25">
      <c r="A947" t="s">
        <v>13156</v>
      </c>
      <c r="B947" t="s">
        <v>13247</v>
      </c>
      <c r="C947" t="s">
        <v>13248</v>
      </c>
      <c r="D947" t="s">
        <v>13249</v>
      </c>
    </row>
    <row r="948" spans="1:4" x14ac:dyDescent="0.25">
      <c r="A948" t="s">
        <v>13156</v>
      </c>
      <c r="B948" t="s">
        <v>13247</v>
      </c>
      <c r="C948" t="s">
        <v>13248</v>
      </c>
      <c r="D948" t="s">
        <v>13271</v>
      </c>
    </row>
    <row r="949" spans="1:4" x14ac:dyDescent="0.25">
      <c r="A949" t="s">
        <v>13156</v>
      </c>
      <c r="B949" t="s">
        <v>13247</v>
      </c>
      <c r="C949" t="s">
        <v>13254</v>
      </c>
      <c r="D949" t="s">
        <v>13255</v>
      </c>
    </row>
    <row r="950" spans="1:4" x14ac:dyDescent="0.25">
      <c r="A950" t="s">
        <v>13156</v>
      </c>
      <c r="B950" t="s">
        <v>13250</v>
      </c>
      <c r="C950" t="s">
        <v>13251</v>
      </c>
      <c r="D950" t="s">
        <v>13252</v>
      </c>
    </row>
    <row r="951" spans="1:4" x14ac:dyDescent="0.25">
      <c r="A951" t="s">
        <v>13156</v>
      </c>
      <c r="B951" t="s">
        <v>13247</v>
      </c>
      <c r="C951" t="s">
        <v>13254</v>
      </c>
      <c r="D951" t="s">
        <v>13272</v>
      </c>
    </row>
    <row r="952" spans="1:4" x14ac:dyDescent="0.25">
      <c r="A952" t="s">
        <v>13156</v>
      </c>
      <c r="B952" t="s">
        <v>13247</v>
      </c>
      <c r="C952" t="s">
        <v>13248</v>
      </c>
      <c r="D952" t="s">
        <v>13260</v>
      </c>
    </row>
    <row r="953" spans="1:4" x14ac:dyDescent="0.25">
      <c r="A953" t="s">
        <v>13156</v>
      </c>
      <c r="B953" t="s">
        <v>13247</v>
      </c>
      <c r="C953" t="s">
        <v>13248</v>
      </c>
      <c r="D953" t="s">
        <v>13260</v>
      </c>
    </row>
    <row r="954" spans="1:4" x14ac:dyDescent="0.25">
      <c r="A954" t="s">
        <v>13156</v>
      </c>
      <c r="B954" t="s">
        <v>13247</v>
      </c>
      <c r="C954" t="s">
        <v>13248</v>
      </c>
      <c r="D954" t="s">
        <v>13249</v>
      </c>
    </row>
    <row r="955" spans="1:4" x14ac:dyDescent="0.25">
      <c r="A955" t="s">
        <v>13156</v>
      </c>
      <c r="B955" t="s">
        <v>13250</v>
      </c>
      <c r="C955" t="s">
        <v>13251</v>
      </c>
      <c r="D955" t="s">
        <v>13252</v>
      </c>
    </row>
    <row r="956" spans="1:4" x14ac:dyDescent="0.25">
      <c r="A956" t="s">
        <v>13156</v>
      </c>
      <c r="B956" t="s">
        <v>13247</v>
      </c>
      <c r="C956" t="s">
        <v>13248</v>
      </c>
      <c r="D956" t="s">
        <v>13262</v>
      </c>
    </row>
    <row r="957" spans="1:4" x14ac:dyDescent="0.25">
      <c r="A957" t="s">
        <v>13156</v>
      </c>
      <c r="B957" t="s">
        <v>13247</v>
      </c>
      <c r="C957" t="s">
        <v>13248</v>
      </c>
      <c r="D957" t="s">
        <v>13273</v>
      </c>
    </row>
    <row r="958" spans="1:4" x14ac:dyDescent="0.25">
      <c r="A958" t="s">
        <v>13156</v>
      </c>
      <c r="B958" t="s">
        <v>13250</v>
      </c>
      <c r="C958" t="s">
        <v>13251</v>
      </c>
      <c r="D958" t="s">
        <v>13252</v>
      </c>
    </row>
    <row r="959" spans="1:4" x14ac:dyDescent="0.25">
      <c r="A959" t="s">
        <v>13156</v>
      </c>
      <c r="B959" t="s">
        <v>13247</v>
      </c>
      <c r="C959" t="s">
        <v>13248</v>
      </c>
      <c r="D959" t="s">
        <v>13249</v>
      </c>
    </row>
    <row r="960" spans="1:4" x14ac:dyDescent="0.25">
      <c r="A960" t="s">
        <v>13156</v>
      </c>
      <c r="B960" t="s">
        <v>13247</v>
      </c>
      <c r="C960" t="s">
        <v>13248</v>
      </c>
      <c r="D960" t="s">
        <v>13274</v>
      </c>
    </row>
    <row r="961" spans="1:4" x14ac:dyDescent="0.25">
      <c r="A961" t="s">
        <v>13156</v>
      </c>
      <c r="B961" t="s">
        <v>13247</v>
      </c>
      <c r="C961" t="s">
        <v>13254</v>
      </c>
      <c r="D961" t="s">
        <v>13255</v>
      </c>
    </row>
    <row r="962" spans="1:4" x14ac:dyDescent="0.25">
      <c r="A962" t="s">
        <v>13156</v>
      </c>
      <c r="B962" t="s">
        <v>13250</v>
      </c>
      <c r="C962" t="s">
        <v>13251</v>
      </c>
      <c r="D962" t="s">
        <v>13253</v>
      </c>
    </row>
    <row r="963" spans="1:4" x14ac:dyDescent="0.25">
      <c r="A963" t="s">
        <v>13156</v>
      </c>
      <c r="B963" t="s">
        <v>13247</v>
      </c>
      <c r="C963" t="s">
        <v>13254</v>
      </c>
      <c r="D963" t="s">
        <v>13255</v>
      </c>
    </row>
    <row r="964" spans="1:4" x14ac:dyDescent="0.25">
      <c r="A964" t="s">
        <v>13156</v>
      </c>
      <c r="B964" t="s">
        <v>13247</v>
      </c>
      <c r="C964" t="s">
        <v>13254</v>
      </c>
      <c r="D964" t="s">
        <v>13255</v>
      </c>
    </row>
    <row r="965" spans="1:4" x14ac:dyDescent="0.25">
      <c r="A965" t="s">
        <v>13156</v>
      </c>
      <c r="B965" t="s">
        <v>13247</v>
      </c>
      <c r="C965" t="s">
        <v>13254</v>
      </c>
      <c r="D965" t="s">
        <v>13255</v>
      </c>
    </row>
    <row r="966" spans="1:4" x14ac:dyDescent="0.25">
      <c r="A966" t="s">
        <v>13156</v>
      </c>
      <c r="B966" t="s">
        <v>13250</v>
      </c>
      <c r="C966" t="s">
        <v>13263</v>
      </c>
      <c r="D966" t="s">
        <v>13265</v>
      </c>
    </row>
    <row r="967" spans="1:4" x14ac:dyDescent="0.25">
      <c r="A967" t="s">
        <v>13156</v>
      </c>
      <c r="B967" t="s">
        <v>13247</v>
      </c>
      <c r="C967" t="s">
        <v>13254</v>
      </c>
      <c r="D967" t="s">
        <v>13255</v>
      </c>
    </row>
    <row r="968" spans="1:4" x14ac:dyDescent="0.25">
      <c r="A968" t="s">
        <v>13156</v>
      </c>
      <c r="B968" t="s">
        <v>13250</v>
      </c>
      <c r="C968" t="s">
        <v>13251</v>
      </c>
      <c r="D968" t="s">
        <v>13252</v>
      </c>
    </row>
    <row r="969" spans="1:4" x14ac:dyDescent="0.25">
      <c r="A969" t="s">
        <v>13156</v>
      </c>
      <c r="B969" t="s">
        <v>13247</v>
      </c>
      <c r="C969" t="s">
        <v>13248</v>
      </c>
      <c r="D969" t="s">
        <v>13271</v>
      </c>
    </row>
    <row r="970" spans="1:4" x14ac:dyDescent="0.25">
      <c r="A970" t="s">
        <v>13156</v>
      </c>
      <c r="B970" t="s">
        <v>13247</v>
      </c>
      <c r="C970" t="s">
        <v>13254</v>
      </c>
      <c r="D970" t="s">
        <v>13255</v>
      </c>
    </row>
    <row r="971" spans="1:4" x14ac:dyDescent="0.25">
      <c r="A971" t="s">
        <v>13156</v>
      </c>
      <c r="B971" t="s">
        <v>13247</v>
      </c>
      <c r="C971" t="s">
        <v>13248</v>
      </c>
      <c r="D971" t="s">
        <v>13249</v>
      </c>
    </row>
    <row r="972" spans="1:4" x14ac:dyDescent="0.25">
      <c r="A972" t="s">
        <v>13156</v>
      </c>
      <c r="B972" t="s">
        <v>13250</v>
      </c>
      <c r="C972" t="s">
        <v>13263</v>
      </c>
      <c r="D972" t="s">
        <v>13265</v>
      </c>
    </row>
    <row r="973" spans="1:4" x14ac:dyDescent="0.25">
      <c r="A973" t="s">
        <v>13156</v>
      </c>
      <c r="B973" t="s">
        <v>13247</v>
      </c>
      <c r="C973" t="s">
        <v>13248</v>
      </c>
      <c r="D973" t="s">
        <v>13275</v>
      </c>
    </row>
    <row r="974" spans="1:4" x14ac:dyDescent="0.25">
      <c r="A974" t="s">
        <v>13156</v>
      </c>
      <c r="B974" t="s">
        <v>13247</v>
      </c>
      <c r="C974" t="s">
        <v>13248</v>
      </c>
      <c r="D974" t="s">
        <v>13249</v>
      </c>
    </row>
    <row r="975" spans="1:4" x14ac:dyDescent="0.25">
      <c r="A975" t="s">
        <v>13156</v>
      </c>
      <c r="B975" t="s">
        <v>13247</v>
      </c>
      <c r="C975" t="s">
        <v>13248</v>
      </c>
      <c r="D975" t="s">
        <v>13262</v>
      </c>
    </row>
    <row r="976" spans="1:4" x14ac:dyDescent="0.25">
      <c r="A976" t="s">
        <v>13156</v>
      </c>
      <c r="B976" t="s">
        <v>13247</v>
      </c>
      <c r="C976" t="s">
        <v>13248</v>
      </c>
      <c r="D976" t="s">
        <v>13273</v>
      </c>
    </row>
    <row r="977" spans="1:4" x14ac:dyDescent="0.25">
      <c r="A977" t="s">
        <v>13156</v>
      </c>
      <c r="B977" t="s">
        <v>13250</v>
      </c>
      <c r="C977" t="s">
        <v>13251</v>
      </c>
      <c r="D977" t="s">
        <v>13253</v>
      </c>
    </row>
    <row r="978" spans="1:4" x14ac:dyDescent="0.25">
      <c r="A978" t="s">
        <v>13156</v>
      </c>
      <c r="B978" t="s">
        <v>13247</v>
      </c>
      <c r="C978" t="s">
        <v>13248</v>
      </c>
      <c r="D978" t="s">
        <v>13256</v>
      </c>
    </row>
    <row r="979" spans="1:4" x14ac:dyDescent="0.25">
      <c r="A979" t="s">
        <v>13156</v>
      </c>
      <c r="B979" t="s">
        <v>13250</v>
      </c>
      <c r="C979" t="s">
        <v>13263</v>
      </c>
      <c r="D979" t="s">
        <v>13265</v>
      </c>
    </row>
    <row r="980" spans="1:4" x14ac:dyDescent="0.25">
      <c r="A980" t="s">
        <v>13156</v>
      </c>
      <c r="B980" t="s">
        <v>13247</v>
      </c>
      <c r="C980" t="s">
        <v>13248</v>
      </c>
      <c r="D980" t="s">
        <v>13262</v>
      </c>
    </row>
    <row r="981" spans="1:4" x14ac:dyDescent="0.25">
      <c r="A981" t="s">
        <v>13156</v>
      </c>
      <c r="B981" t="s">
        <v>13247</v>
      </c>
      <c r="C981" t="s">
        <v>13248</v>
      </c>
      <c r="D981" t="s">
        <v>13256</v>
      </c>
    </row>
    <row r="982" spans="1:4" x14ac:dyDescent="0.25">
      <c r="A982" t="s">
        <v>13156</v>
      </c>
      <c r="B982" t="s">
        <v>13247</v>
      </c>
      <c r="C982" t="s">
        <v>13248</v>
      </c>
      <c r="D982" t="s">
        <v>13276</v>
      </c>
    </row>
    <row r="983" spans="1:4" x14ac:dyDescent="0.25">
      <c r="A983" t="s">
        <v>13156</v>
      </c>
      <c r="B983" t="s">
        <v>13250</v>
      </c>
      <c r="C983" t="s">
        <v>13277</v>
      </c>
      <c r="D983" t="s">
        <v>13278</v>
      </c>
    </row>
    <row r="984" spans="1:4" x14ac:dyDescent="0.25">
      <c r="A984" t="s">
        <v>13156</v>
      </c>
      <c r="B984" t="s">
        <v>13268</v>
      </c>
      <c r="C984" t="s">
        <v>13269</v>
      </c>
      <c r="D984" t="s">
        <v>13270</v>
      </c>
    </row>
    <row r="985" spans="1:4" x14ac:dyDescent="0.25">
      <c r="A985" t="s">
        <v>13156</v>
      </c>
      <c r="B985" t="s">
        <v>13250</v>
      </c>
      <c r="C985" t="s">
        <v>13251</v>
      </c>
      <c r="D985" t="s">
        <v>13252</v>
      </c>
    </row>
    <row r="986" spans="1:4" x14ac:dyDescent="0.25">
      <c r="A986" t="s">
        <v>13156</v>
      </c>
      <c r="B986" t="s">
        <v>13247</v>
      </c>
      <c r="C986" t="s">
        <v>13254</v>
      </c>
      <c r="D986" t="s">
        <v>13272</v>
      </c>
    </row>
    <row r="987" spans="1:4" x14ac:dyDescent="0.25">
      <c r="A987" t="s">
        <v>13156</v>
      </c>
      <c r="B987" t="s">
        <v>13247</v>
      </c>
      <c r="C987" t="s">
        <v>13248</v>
      </c>
      <c r="D987" t="s">
        <v>13249</v>
      </c>
    </row>
    <row r="988" spans="1:4" x14ac:dyDescent="0.25">
      <c r="A988" t="s">
        <v>13156</v>
      </c>
      <c r="B988" t="s">
        <v>13250</v>
      </c>
      <c r="C988" t="s">
        <v>13251</v>
      </c>
      <c r="D988" t="s">
        <v>13251</v>
      </c>
    </row>
    <row r="989" spans="1:4" x14ac:dyDescent="0.25">
      <c r="A989" t="s">
        <v>13156</v>
      </c>
      <c r="B989" t="s">
        <v>13250</v>
      </c>
      <c r="C989" t="s">
        <v>13263</v>
      </c>
      <c r="D989" t="s">
        <v>13264</v>
      </c>
    </row>
    <row r="990" spans="1:4" x14ac:dyDescent="0.25">
      <c r="A990" t="s">
        <v>13156</v>
      </c>
      <c r="B990" t="s">
        <v>13247</v>
      </c>
      <c r="C990" t="s">
        <v>13254</v>
      </c>
      <c r="D990" t="s">
        <v>13255</v>
      </c>
    </row>
    <row r="991" spans="1:4" x14ac:dyDescent="0.25">
      <c r="A991" t="s">
        <v>13156</v>
      </c>
      <c r="B991" t="s">
        <v>13250</v>
      </c>
      <c r="C991" t="s">
        <v>13263</v>
      </c>
      <c r="D991" t="s">
        <v>13266</v>
      </c>
    </row>
    <row r="992" spans="1:4" x14ac:dyDescent="0.25">
      <c r="A992" t="s">
        <v>13156</v>
      </c>
      <c r="B992" t="s">
        <v>13247</v>
      </c>
      <c r="C992" t="s">
        <v>13254</v>
      </c>
      <c r="D992" t="s">
        <v>13279</v>
      </c>
    </row>
    <row r="993" spans="1:4" x14ac:dyDescent="0.25">
      <c r="A993" t="s">
        <v>13156</v>
      </c>
      <c r="B993" t="s">
        <v>13250</v>
      </c>
      <c r="C993" t="s">
        <v>13251</v>
      </c>
      <c r="D993" t="s">
        <v>13280</v>
      </c>
    </row>
    <row r="994" spans="1:4" x14ac:dyDescent="0.25">
      <c r="A994" t="s">
        <v>13156</v>
      </c>
      <c r="B994" t="s">
        <v>13247</v>
      </c>
      <c r="C994" t="s">
        <v>13248</v>
      </c>
      <c r="D994" t="s">
        <v>13261</v>
      </c>
    </row>
    <row r="995" spans="1:4" x14ac:dyDescent="0.25">
      <c r="A995" t="s">
        <v>13156</v>
      </c>
      <c r="B995" t="s">
        <v>13247</v>
      </c>
      <c r="C995" t="s">
        <v>13248</v>
      </c>
      <c r="D995" t="s">
        <v>13273</v>
      </c>
    </row>
    <row r="996" spans="1:4" x14ac:dyDescent="0.25">
      <c r="A996" t="s">
        <v>13156</v>
      </c>
      <c r="B996" t="s">
        <v>13247</v>
      </c>
      <c r="C996" t="s">
        <v>13248</v>
      </c>
      <c r="D996" t="s">
        <v>13256</v>
      </c>
    </row>
    <row r="997" spans="1:4" x14ac:dyDescent="0.25">
      <c r="A997" t="s">
        <v>13156</v>
      </c>
      <c r="B997" t="s">
        <v>13247</v>
      </c>
      <c r="C997" t="s">
        <v>13248</v>
      </c>
      <c r="D997" t="s">
        <v>13267</v>
      </c>
    </row>
    <row r="998" spans="1:4" x14ac:dyDescent="0.25">
      <c r="A998" t="s">
        <v>13156</v>
      </c>
      <c r="B998" t="s">
        <v>13247</v>
      </c>
      <c r="C998" t="s">
        <v>13248</v>
      </c>
      <c r="D998" t="s">
        <v>13249</v>
      </c>
    </row>
    <row r="999" spans="1:4" x14ac:dyDescent="0.25">
      <c r="A999" t="s">
        <v>13156</v>
      </c>
      <c r="B999" t="s">
        <v>13247</v>
      </c>
      <c r="C999" t="s">
        <v>13248</v>
      </c>
      <c r="D999" t="s">
        <v>13281</v>
      </c>
    </row>
    <row r="1000" spans="1:4" x14ac:dyDescent="0.25">
      <c r="A1000" t="s">
        <v>13156</v>
      </c>
      <c r="B1000" t="s">
        <v>13250</v>
      </c>
      <c r="C1000" t="s">
        <v>13251</v>
      </c>
      <c r="D1000" t="s">
        <v>13252</v>
      </c>
    </row>
    <row r="1001" spans="1:4" x14ac:dyDescent="0.25">
      <c r="A1001" t="s">
        <v>13156</v>
      </c>
      <c r="B1001" t="s">
        <v>13250</v>
      </c>
      <c r="C1001" t="s">
        <v>13251</v>
      </c>
      <c r="D1001" t="s">
        <v>13282</v>
      </c>
    </row>
    <row r="1002" spans="1:4" x14ac:dyDescent="0.25">
      <c r="A1002" t="s">
        <v>13156</v>
      </c>
      <c r="B1002" t="s">
        <v>13247</v>
      </c>
      <c r="C1002" t="s">
        <v>13248</v>
      </c>
      <c r="D1002" t="s">
        <v>13262</v>
      </c>
    </row>
    <row r="1003" spans="1:4" x14ac:dyDescent="0.25">
      <c r="A1003" t="s">
        <v>13156</v>
      </c>
      <c r="B1003" t="s">
        <v>13268</v>
      </c>
      <c r="C1003" t="s">
        <v>13269</v>
      </c>
      <c r="D1003" t="s">
        <v>13270</v>
      </c>
    </row>
    <row r="1004" spans="1:4" x14ac:dyDescent="0.25">
      <c r="A1004" t="s">
        <v>13156</v>
      </c>
      <c r="B1004" t="s">
        <v>13247</v>
      </c>
      <c r="C1004" t="s">
        <v>13248</v>
      </c>
      <c r="D1004" t="s">
        <v>13262</v>
      </c>
    </row>
    <row r="1005" spans="1:4" x14ac:dyDescent="0.25">
      <c r="A1005" t="s">
        <v>13156</v>
      </c>
      <c r="B1005" t="s">
        <v>13247</v>
      </c>
      <c r="C1005" t="s">
        <v>13283</v>
      </c>
      <c r="D1005" t="s">
        <v>13284</v>
      </c>
    </row>
    <row r="1006" spans="1:4" x14ac:dyDescent="0.25">
      <c r="A1006" t="s">
        <v>13156</v>
      </c>
      <c r="B1006" t="s">
        <v>13250</v>
      </c>
      <c r="C1006" t="s">
        <v>13251</v>
      </c>
      <c r="D1006" t="s">
        <v>13252</v>
      </c>
    </row>
    <row r="1007" spans="1:4" x14ac:dyDescent="0.25">
      <c r="A1007" t="s">
        <v>13156</v>
      </c>
      <c r="B1007" t="s">
        <v>13247</v>
      </c>
      <c r="C1007" t="s">
        <v>13254</v>
      </c>
      <c r="D1007" t="s">
        <v>13255</v>
      </c>
    </row>
    <row r="1008" spans="1:4" x14ac:dyDescent="0.25">
      <c r="A1008" t="s">
        <v>13156</v>
      </c>
      <c r="B1008" t="s">
        <v>13247</v>
      </c>
      <c r="C1008" t="s">
        <v>13248</v>
      </c>
      <c r="D1008" t="s">
        <v>13249</v>
      </c>
    </row>
    <row r="1009" spans="1:4" x14ac:dyDescent="0.25">
      <c r="A1009" t="s">
        <v>13156</v>
      </c>
      <c r="B1009" t="s">
        <v>13247</v>
      </c>
      <c r="C1009" t="s">
        <v>13254</v>
      </c>
      <c r="D1009" t="s">
        <v>13255</v>
      </c>
    </row>
    <row r="1010" spans="1:4" x14ac:dyDescent="0.25">
      <c r="A1010" t="s">
        <v>13156</v>
      </c>
      <c r="B1010" t="s">
        <v>13247</v>
      </c>
      <c r="C1010" t="s">
        <v>13248</v>
      </c>
      <c r="D1010" t="s">
        <v>13281</v>
      </c>
    </row>
    <row r="1011" spans="1:4" x14ac:dyDescent="0.25">
      <c r="A1011" t="s">
        <v>13156</v>
      </c>
      <c r="B1011" t="s">
        <v>13250</v>
      </c>
      <c r="C1011" t="s">
        <v>13251</v>
      </c>
      <c r="D1011" t="s">
        <v>13253</v>
      </c>
    </row>
    <row r="1012" spans="1:4" x14ac:dyDescent="0.25">
      <c r="A1012" t="s">
        <v>13156</v>
      </c>
      <c r="B1012" t="s">
        <v>13250</v>
      </c>
      <c r="C1012" t="s">
        <v>13277</v>
      </c>
      <c r="D1012" t="s">
        <v>13285</v>
      </c>
    </row>
    <row r="1013" spans="1:4" x14ac:dyDescent="0.25">
      <c r="A1013" t="s">
        <v>13156</v>
      </c>
      <c r="B1013" t="s">
        <v>13247</v>
      </c>
      <c r="C1013" t="s">
        <v>13248</v>
      </c>
      <c r="D1013" t="s">
        <v>13249</v>
      </c>
    </row>
    <row r="1014" spans="1:4" x14ac:dyDescent="0.25">
      <c r="A1014" t="s">
        <v>13156</v>
      </c>
      <c r="B1014" t="s">
        <v>13247</v>
      </c>
      <c r="C1014" t="s">
        <v>13283</v>
      </c>
      <c r="D1014" t="s">
        <v>13286</v>
      </c>
    </row>
    <row r="1015" spans="1:4" x14ac:dyDescent="0.25">
      <c r="A1015" t="s">
        <v>13156</v>
      </c>
      <c r="B1015" t="s">
        <v>13247</v>
      </c>
      <c r="C1015" t="s">
        <v>13248</v>
      </c>
      <c r="D1015" t="s">
        <v>13276</v>
      </c>
    </row>
    <row r="1016" spans="1:4" x14ac:dyDescent="0.25">
      <c r="A1016" t="s">
        <v>13156</v>
      </c>
      <c r="B1016" t="s">
        <v>13247</v>
      </c>
      <c r="C1016" t="s">
        <v>13287</v>
      </c>
      <c r="D1016" t="s">
        <v>13288</v>
      </c>
    </row>
    <row r="1017" spans="1:4" x14ac:dyDescent="0.25">
      <c r="A1017" t="s">
        <v>13156</v>
      </c>
      <c r="B1017" t="s">
        <v>13247</v>
      </c>
      <c r="C1017" t="s">
        <v>13287</v>
      </c>
      <c r="D1017" t="s">
        <v>13289</v>
      </c>
    </row>
    <row r="1018" spans="1:4" x14ac:dyDescent="0.25">
      <c r="A1018" t="s">
        <v>13156</v>
      </c>
      <c r="B1018" t="s">
        <v>13247</v>
      </c>
      <c r="C1018" t="s">
        <v>13248</v>
      </c>
      <c r="D1018" t="s">
        <v>13262</v>
      </c>
    </row>
    <row r="1019" spans="1:4" x14ac:dyDescent="0.25">
      <c r="A1019" t="s">
        <v>13156</v>
      </c>
      <c r="B1019" t="s">
        <v>13247</v>
      </c>
      <c r="C1019" t="s">
        <v>13248</v>
      </c>
      <c r="D1019" t="s">
        <v>13262</v>
      </c>
    </row>
    <row r="1020" spans="1:4" x14ac:dyDescent="0.25">
      <c r="A1020" t="s">
        <v>13156</v>
      </c>
      <c r="B1020" t="s">
        <v>13247</v>
      </c>
      <c r="C1020" t="s">
        <v>13248</v>
      </c>
      <c r="D1020" t="s">
        <v>13273</v>
      </c>
    </row>
    <row r="1021" spans="1:4" x14ac:dyDescent="0.25">
      <c r="A1021" t="s">
        <v>13156</v>
      </c>
      <c r="B1021" t="s">
        <v>13247</v>
      </c>
      <c r="C1021" t="s">
        <v>13248</v>
      </c>
      <c r="D1021" t="s">
        <v>13262</v>
      </c>
    </row>
    <row r="1022" spans="1:4" x14ac:dyDescent="0.25">
      <c r="A1022" t="s">
        <v>13156</v>
      </c>
      <c r="B1022" t="s">
        <v>13247</v>
      </c>
      <c r="C1022" t="s">
        <v>13248</v>
      </c>
      <c r="D1022" t="s">
        <v>13290</v>
      </c>
    </row>
    <row r="1023" spans="1:4" x14ac:dyDescent="0.25">
      <c r="A1023" t="s">
        <v>13156</v>
      </c>
      <c r="B1023" t="s">
        <v>13247</v>
      </c>
      <c r="C1023" t="s">
        <v>13248</v>
      </c>
      <c r="D1023" t="s">
        <v>13261</v>
      </c>
    </row>
    <row r="1024" spans="1:4" x14ac:dyDescent="0.25">
      <c r="A1024" t="s">
        <v>13156</v>
      </c>
      <c r="B1024" t="s">
        <v>13247</v>
      </c>
      <c r="C1024" t="s">
        <v>13254</v>
      </c>
      <c r="D1024" t="s">
        <v>13255</v>
      </c>
    </row>
    <row r="1025" spans="1:4" x14ac:dyDescent="0.25">
      <c r="A1025" t="s">
        <v>13156</v>
      </c>
      <c r="B1025" t="s">
        <v>13247</v>
      </c>
      <c r="C1025" t="s">
        <v>13248</v>
      </c>
      <c r="D1025" t="s">
        <v>13261</v>
      </c>
    </row>
    <row r="1026" spans="1:4" x14ac:dyDescent="0.25">
      <c r="A1026" t="s">
        <v>13156</v>
      </c>
      <c r="B1026" t="s">
        <v>13247</v>
      </c>
      <c r="C1026" t="s">
        <v>13248</v>
      </c>
      <c r="D1026" t="s">
        <v>13276</v>
      </c>
    </row>
    <row r="1027" spans="1:4" x14ac:dyDescent="0.25">
      <c r="A1027" t="s">
        <v>13156</v>
      </c>
      <c r="B1027" t="s">
        <v>13250</v>
      </c>
      <c r="C1027" t="s">
        <v>13263</v>
      </c>
      <c r="D1027" t="s">
        <v>13266</v>
      </c>
    </row>
    <row r="1028" spans="1:4" x14ac:dyDescent="0.25">
      <c r="A1028" t="s">
        <v>13156</v>
      </c>
      <c r="B1028" t="s">
        <v>13247</v>
      </c>
      <c r="C1028" t="s">
        <v>13248</v>
      </c>
      <c r="D1028" t="s">
        <v>13275</v>
      </c>
    </row>
    <row r="1029" spans="1:4" x14ac:dyDescent="0.25">
      <c r="A1029" t="s">
        <v>13156</v>
      </c>
      <c r="B1029" t="s">
        <v>13247</v>
      </c>
      <c r="C1029" t="s">
        <v>13254</v>
      </c>
      <c r="D1029" t="s">
        <v>13272</v>
      </c>
    </row>
    <row r="1030" spans="1:4" x14ac:dyDescent="0.25">
      <c r="A1030" t="s">
        <v>13156</v>
      </c>
      <c r="B1030" t="s">
        <v>13247</v>
      </c>
      <c r="C1030" t="s">
        <v>13254</v>
      </c>
      <c r="D1030" t="s">
        <v>13255</v>
      </c>
    </row>
    <row r="1031" spans="1:4" x14ac:dyDescent="0.25">
      <c r="A1031" t="s">
        <v>13156</v>
      </c>
      <c r="B1031" t="s">
        <v>13247</v>
      </c>
      <c r="C1031" t="s">
        <v>13248</v>
      </c>
      <c r="D1031" t="s">
        <v>13262</v>
      </c>
    </row>
    <row r="1032" spans="1:4" x14ac:dyDescent="0.25">
      <c r="A1032" t="s">
        <v>13156</v>
      </c>
      <c r="B1032" t="s">
        <v>13247</v>
      </c>
      <c r="C1032" t="s">
        <v>13248</v>
      </c>
      <c r="D1032" t="s">
        <v>13290</v>
      </c>
    </row>
    <row r="1033" spans="1:4" x14ac:dyDescent="0.25">
      <c r="A1033" t="s">
        <v>13156</v>
      </c>
      <c r="B1033" t="s">
        <v>13250</v>
      </c>
      <c r="C1033" t="s">
        <v>13263</v>
      </c>
      <c r="D1033" t="s">
        <v>13264</v>
      </c>
    </row>
    <row r="1034" spans="1:4" x14ac:dyDescent="0.25">
      <c r="A1034" t="s">
        <v>13156</v>
      </c>
      <c r="B1034" t="s">
        <v>13247</v>
      </c>
      <c r="C1034" t="s">
        <v>13248</v>
      </c>
      <c r="D1034" t="s">
        <v>13261</v>
      </c>
    </row>
    <row r="1035" spans="1:4" x14ac:dyDescent="0.25">
      <c r="A1035" t="s">
        <v>13156</v>
      </c>
      <c r="B1035" t="s">
        <v>13250</v>
      </c>
      <c r="C1035" t="s">
        <v>13263</v>
      </c>
      <c r="D1035" t="s">
        <v>13264</v>
      </c>
    </row>
    <row r="1036" spans="1:4" x14ac:dyDescent="0.25">
      <c r="A1036" t="s">
        <v>13156</v>
      </c>
      <c r="B1036" t="s">
        <v>13250</v>
      </c>
      <c r="C1036" t="s">
        <v>13263</v>
      </c>
      <c r="D1036" t="s">
        <v>13264</v>
      </c>
    </row>
    <row r="1037" spans="1:4" x14ac:dyDescent="0.25">
      <c r="A1037" t="s">
        <v>13156</v>
      </c>
      <c r="B1037" t="s">
        <v>13247</v>
      </c>
      <c r="C1037" t="s">
        <v>13248</v>
      </c>
      <c r="D1037" t="s">
        <v>13256</v>
      </c>
    </row>
    <row r="1038" spans="1:4" x14ac:dyDescent="0.25">
      <c r="A1038" t="s">
        <v>13156</v>
      </c>
      <c r="B1038" t="s">
        <v>13250</v>
      </c>
      <c r="C1038" t="s">
        <v>13263</v>
      </c>
      <c r="D1038" t="s">
        <v>13264</v>
      </c>
    </row>
    <row r="1039" spans="1:4" x14ac:dyDescent="0.25">
      <c r="A1039" t="s">
        <v>13156</v>
      </c>
      <c r="B1039" t="s">
        <v>13247</v>
      </c>
      <c r="C1039" t="s">
        <v>13254</v>
      </c>
      <c r="D1039" t="s">
        <v>13255</v>
      </c>
    </row>
    <row r="1040" spans="1:4" x14ac:dyDescent="0.25">
      <c r="A1040" t="s">
        <v>13156</v>
      </c>
      <c r="B1040" t="s">
        <v>13247</v>
      </c>
      <c r="C1040" t="s">
        <v>13254</v>
      </c>
      <c r="D1040" t="s">
        <v>13255</v>
      </c>
    </row>
    <row r="1041" spans="1:4" x14ac:dyDescent="0.25">
      <c r="A1041" t="s">
        <v>13156</v>
      </c>
      <c r="B1041" t="s">
        <v>13247</v>
      </c>
      <c r="C1041" t="s">
        <v>13254</v>
      </c>
      <c r="D1041" t="s">
        <v>13255</v>
      </c>
    </row>
    <row r="1042" spans="1:4" x14ac:dyDescent="0.25">
      <c r="A1042" t="s">
        <v>13156</v>
      </c>
      <c r="B1042" t="s">
        <v>13250</v>
      </c>
      <c r="C1042" t="s">
        <v>13277</v>
      </c>
      <c r="D1042" t="s">
        <v>13278</v>
      </c>
    </row>
    <row r="1043" spans="1:4" x14ac:dyDescent="0.25">
      <c r="A1043" t="s">
        <v>13156</v>
      </c>
      <c r="B1043" t="s">
        <v>13247</v>
      </c>
      <c r="C1043" t="s">
        <v>13248</v>
      </c>
      <c r="D1043" t="s">
        <v>13249</v>
      </c>
    </row>
    <row r="1044" spans="1:4" x14ac:dyDescent="0.25">
      <c r="A1044" t="s">
        <v>13156</v>
      </c>
      <c r="B1044" t="s">
        <v>13247</v>
      </c>
      <c r="C1044" t="s">
        <v>13248</v>
      </c>
      <c r="D1044" t="s">
        <v>13260</v>
      </c>
    </row>
    <row r="1045" spans="1:4" x14ac:dyDescent="0.25">
      <c r="A1045" t="s">
        <v>13291</v>
      </c>
      <c r="B1045" t="s">
        <v>13292</v>
      </c>
      <c r="C1045" t="s">
        <v>13293</v>
      </c>
      <c r="D1045" t="s">
        <v>13294</v>
      </c>
    </row>
    <row r="1046" spans="1:4" x14ac:dyDescent="0.25">
      <c r="A1046" t="s">
        <v>13156</v>
      </c>
      <c r="B1046" t="s">
        <v>13250</v>
      </c>
      <c r="C1046" t="s">
        <v>13251</v>
      </c>
      <c r="D1046" t="s">
        <v>13253</v>
      </c>
    </row>
    <row r="1047" spans="1:4" x14ac:dyDescent="0.25">
      <c r="A1047" t="s">
        <v>13156</v>
      </c>
      <c r="B1047" t="s">
        <v>13247</v>
      </c>
      <c r="C1047" t="s">
        <v>13254</v>
      </c>
      <c r="D1047" t="s">
        <v>13272</v>
      </c>
    </row>
    <row r="1048" spans="1:4" x14ac:dyDescent="0.25">
      <c r="A1048" t="s">
        <v>13156</v>
      </c>
      <c r="B1048" t="s">
        <v>13250</v>
      </c>
      <c r="C1048" t="s">
        <v>13251</v>
      </c>
      <c r="D1048" t="s">
        <v>13253</v>
      </c>
    </row>
    <row r="1049" spans="1:4" x14ac:dyDescent="0.25">
      <c r="A1049" t="s">
        <v>13156</v>
      </c>
      <c r="B1049" t="s">
        <v>13247</v>
      </c>
      <c r="C1049" t="s">
        <v>13248</v>
      </c>
      <c r="D1049" t="s">
        <v>13261</v>
      </c>
    </row>
    <row r="1050" spans="1:4" x14ac:dyDescent="0.25">
      <c r="A1050" t="s">
        <v>13156</v>
      </c>
      <c r="B1050" t="s">
        <v>13247</v>
      </c>
      <c r="C1050" t="s">
        <v>13254</v>
      </c>
      <c r="D1050" t="s">
        <v>13255</v>
      </c>
    </row>
    <row r="1051" spans="1:4" x14ac:dyDescent="0.25">
      <c r="A1051" t="s">
        <v>13156</v>
      </c>
      <c r="B1051" t="s">
        <v>13250</v>
      </c>
      <c r="C1051" t="s">
        <v>13263</v>
      </c>
      <c r="D1051" t="s">
        <v>13264</v>
      </c>
    </row>
    <row r="1052" spans="1:4" x14ac:dyDescent="0.25">
      <c r="A1052" t="s">
        <v>13156</v>
      </c>
      <c r="B1052" t="s">
        <v>13250</v>
      </c>
      <c r="C1052" t="s">
        <v>13263</v>
      </c>
      <c r="D1052" t="s">
        <v>13264</v>
      </c>
    </row>
    <row r="1053" spans="1:4" x14ac:dyDescent="0.25">
      <c r="A1053" t="s">
        <v>13156</v>
      </c>
      <c r="B1053" t="s">
        <v>13247</v>
      </c>
      <c r="C1053" t="s">
        <v>13248</v>
      </c>
      <c r="D1053" t="s">
        <v>13276</v>
      </c>
    </row>
    <row r="1054" spans="1:4" x14ac:dyDescent="0.25">
      <c r="A1054" t="s">
        <v>13156</v>
      </c>
      <c r="B1054" t="s">
        <v>13250</v>
      </c>
      <c r="C1054" t="s">
        <v>13263</v>
      </c>
      <c r="D1054" t="s">
        <v>13265</v>
      </c>
    </row>
    <row r="1055" spans="1:4" x14ac:dyDescent="0.25">
      <c r="A1055" t="s">
        <v>13156</v>
      </c>
      <c r="B1055" t="s">
        <v>13247</v>
      </c>
      <c r="C1055" t="s">
        <v>13248</v>
      </c>
      <c r="D1055" t="s">
        <v>13260</v>
      </c>
    </row>
    <row r="1056" spans="1:4" x14ac:dyDescent="0.25">
      <c r="A1056" t="s">
        <v>13156</v>
      </c>
      <c r="B1056" t="s">
        <v>13247</v>
      </c>
      <c r="C1056" t="s">
        <v>13254</v>
      </c>
      <c r="D1056" t="s">
        <v>13272</v>
      </c>
    </row>
    <row r="1057" spans="1:4" x14ac:dyDescent="0.25">
      <c r="A1057" t="s">
        <v>13156</v>
      </c>
      <c r="B1057" t="s">
        <v>13247</v>
      </c>
      <c r="C1057" t="s">
        <v>13248</v>
      </c>
      <c r="D1057" t="s">
        <v>13249</v>
      </c>
    </row>
    <row r="1058" spans="1:4" x14ac:dyDescent="0.25">
      <c r="A1058" t="s">
        <v>13156</v>
      </c>
      <c r="B1058" t="s">
        <v>13247</v>
      </c>
      <c r="C1058" t="s">
        <v>13248</v>
      </c>
      <c r="D1058" t="s">
        <v>13275</v>
      </c>
    </row>
    <row r="1059" spans="1:4" x14ac:dyDescent="0.25">
      <c r="A1059" t="s">
        <v>13156</v>
      </c>
      <c r="B1059" t="s">
        <v>13247</v>
      </c>
      <c r="C1059" t="s">
        <v>13248</v>
      </c>
      <c r="D1059" t="s">
        <v>13249</v>
      </c>
    </row>
    <row r="1060" spans="1:4" x14ac:dyDescent="0.25">
      <c r="A1060" t="s">
        <v>13156</v>
      </c>
      <c r="B1060" t="s">
        <v>13247</v>
      </c>
      <c r="C1060" t="s">
        <v>13254</v>
      </c>
      <c r="D1060" t="s">
        <v>13272</v>
      </c>
    </row>
    <row r="1061" spans="1:4" x14ac:dyDescent="0.25">
      <c r="A1061" t="s">
        <v>13156</v>
      </c>
      <c r="B1061" t="s">
        <v>13250</v>
      </c>
      <c r="C1061" t="s">
        <v>13295</v>
      </c>
      <c r="D1061" t="s">
        <v>13296</v>
      </c>
    </row>
    <row r="1062" spans="1:4" x14ac:dyDescent="0.25">
      <c r="A1062" t="s">
        <v>13156</v>
      </c>
      <c r="B1062" t="s">
        <v>13247</v>
      </c>
      <c r="C1062" t="s">
        <v>13287</v>
      </c>
      <c r="D1062" t="s">
        <v>13297</v>
      </c>
    </row>
    <row r="1063" spans="1:4" x14ac:dyDescent="0.25">
      <c r="A1063" t="s">
        <v>13156</v>
      </c>
      <c r="B1063" t="s">
        <v>13250</v>
      </c>
      <c r="C1063" t="s">
        <v>13277</v>
      </c>
      <c r="D1063" t="s">
        <v>13278</v>
      </c>
    </row>
    <row r="1064" spans="1:4" x14ac:dyDescent="0.25">
      <c r="A1064" t="s">
        <v>13156</v>
      </c>
      <c r="B1064" t="s">
        <v>13268</v>
      </c>
      <c r="C1064" t="s">
        <v>13269</v>
      </c>
      <c r="D1064" t="s">
        <v>13298</v>
      </c>
    </row>
    <row r="1065" spans="1:4" x14ac:dyDescent="0.25">
      <c r="A1065" t="s">
        <v>13156</v>
      </c>
      <c r="B1065" t="s">
        <v>13247</v>
      </c>
      <c r="C1065" t="s">
        <v>13254</v>
      </c>
      <c r="D1065" t="s">
        <v>13255</v>
      </c>
    </row>
    <row r="1066" spans="1:4" x14ac:dyDescent="0.25">
      <c r="A1066" t="s">
        <v>13156</v>
      </c>
      <c r="B1066" t="s">
        <v>13247</v>
      </c>
      <c r="C1066" t="s">
        <v>13248</v>
      </c>
      <c r="D1066" t="s">
        <v>13271</v>
      </c>
    </row>
    <row r="1067" spans="1:4" x14ac:dyDescent="0.25">
      <c r="A1067" t="s">
        <v>13156</v>
      </c>
      <c r="B1067" t="s">
        <v>13250</v>
      </c>
      <c r="C1067" t="s">
        <v>13277</v>
      </c>
      <c r="D1067" t="s">
        <v>13278</v>
      </c>
    </row>
    <row r="1068" spans="1:4" x14ac:dyDescent="0.25">
      <c r="A1068" t="s">
        <v>13156</v>
      </c>
      <c r="B1068" t="s">
        <v>13247</v>
      </c>
      <c r="C1068" t="s">
        <v>13248</v>
      </c>
      <c r="D1068" t="s">
        <v>13256</v>
      </c>
    </row>
    <row r="1069" spans="1:4" x14ac:dyDescent="0.25">
      <c r="A1069" t="s">
        <v>13156</v>
      </c>
      <c r="B1069" t="s">
        <v>13247</v>
      </c>
      <c r="C1069" t="s">
        <v>13248</v>
      </c>
      <c r="D1069" t="s">
        <v>13281</v>
      </c>
    </row>
    <row r="1070" spans="1:4" x14ac:dyDescent="0.25">
      <c r="A1070" t="s">
        <v>13156</v>
      </c>
      <c r="B1070" t="s">
        <v>13250</v>
      </c>
      <c r="C1070" t="s">
        <v>13295</v>
      </c>
      <c r="D1070" t="s">
        <v>13296</v>
      </c>
    </row>
    <row r="1071" spans="1:4" x14ac:dyDescent="0.25">
      <c r="A1071" t="s">
        <v>13156</v>
      </c>
      <c r="B1071" t="s">
        <v>13247</v>
      </c>
      <c r="C1071" t="s">
        <v>13287</v>
      </c>
      <c r="D1071" t="s">
        <v>13297</v>
      </c>
    </row>
    <row r="1072" spans="1:4" x14ac:dyDescent="0.25">
      <c r="A1072" t="s">
        <v>13156</v>
      </c>
      <c r="B1072" t="s">
        <v>13250</v>
      </c>
      <c r="C1072" t="s">
        <v>13251</v>
      </c>
      <c r="D1072" t="s">
        <v>13252</v>
      </c>
    </row>
    <row r="1073" spans="1:4" x14ac:dyDescent="0.25">
      <c r="A1073" t="s">
        <v>13156</v>
      </c>
      <c r="B1073" t="s">
        <v>13247</v>
      </c>
      <c r="C1073" t="s">
        <v>13248</v>
      </c>
      <c r="D1073" t="s">
        <v>13262</v>
      </c>
    </row>
    <row r="1074" spans="1:4" x14ac:dyDescent="0.25">
      <c r="A1074" t="s">
        <v>13156</v>
      </c>
      <c r="B1074" t="s">
        <v>13268</v>
      </c>
      <c r="C1074" t="s">
        <v>13269</v>
      </c>
      <c r="D1074" t="s">
        <v>13270</v>
      </c>
    </row>
    <row r="1075" spans="1:4" x14ac:dyDescent="0.25">
      <c r="A1075" t="s">
        <v>13156</v>
      </c>
      <c r="B1075" t="s">
        <v>13247</v>
      </c>
      <c r="C1075" t="s">
        <v>13248</v>
      </c>
      <c r="D1075" t="s">
        <v>13273</v>
      </c>
    </row>
    <row r="1076" spans="1:4" x14ac:dyDescent="0.25">
      <c r="A1076" t="s">
        <v>13156</v>
      </c>
      <c r="B1076" t="s">
        <v>13247</v>
      </c>
      <c r="C1076" t="s">
        <v>13248</v>
      </c>
      <c r="D1076" t="s">
        <v>13249</v>
      </c>
    </row>
    <row r="1077" spans="1:4" x14ac:dyDescent="0.25">
      <c r="A1077" t="s">
        <v>13156</v>
      </c>
      <c r="B1077" t="s">
        <v>13247</v>
      </c>
      <c r="C1077" t="s">
        <v>13248</v>
      </c>
      <c r="D1077" t="s">
        <v>13274</v>
      </c>
    </row>
    <row r="1078" spans="1:4" x14ac:dyDescent="0.25">
      <c r="A1078" t="s">
        <v>13156</v>
      </c>
      <c r="B1078" t="s">
        <v>13250</v>
      </c>
      <c r="C1078" t="s">
        <v>13263</v>
      </c>
      <c r="D1078" t="s">
        <v>13265</v>
      </c>
    </row>
    <row r="1079" spans="1:4" x14ac:dyDescent="0.25">
      <c r="A1079" t="s">
        <v>13156</v>
      </c>
      <c r="B1079" t="s">
        <v>13247</v>
      </c>
      <c r="C1079" t="s">
        <v>13299</v>
      </c>
      <c r="D1079" t="s">
        <v>13300</v>
      </c>
    </row>
    <row r="1080" spans="1:4" x14ac:dyDescent="0.25">
      <c r="A1080" t="s">
        <v>13156</v>
      </c>
      <c r="B1080" t="s">
        <v>13247</v>
      </c>
      <c r="C1080" t="s">
        <v>13254</v>
      </c>
      <c r="D1080" t="s">
        <v>13255</v>
      </c>
    </row>
    <row r="1081" spans="1:4" x14ac:dyDescent="0.25">
      <c r="A1081" t="s">
        <v>13156</v>
      </c>
      <c r="B1081" t="s">
        <v>13247</v>
      </c>
      <c r="C1081" t="s">
        <v>13248</v>
      </c>
      <c r="D1081" t="s">
        <v>13271</v>
      </c>
    </row>
    <row r="1082" spans="1:4" x14ac:dyDescent="0.25">
      <c r="A1082" t="s">
        <v>13156</v>
      </c>
      <c r="B1082" t="s">
        <v>13247</v>
      </c>
      <c r="C1082" t="s">
        <v>13248</v>
      </c>
      <c r="D1082" t="s">
        <v>13261</v>
      </c>
    </row>
    <row r="1083" spans="1:4" x14ac:dyDescent="0.25">
      <c r="A1083" t="s">
        <v>13156</v>
      </c>
      <c r="B1083" t="s">
        <v>13247</v>
      </c>
      <c r="C1083" t="s">
        <v>13248</v>
      </c>
      <c r="D1083" t="s">
        <v>13262</v>
      </c>
    </row>
    <row r="1084" spans="1:4" x14ac:dyDescent="0.25">
      <c r="A1084" t="s">
        <v>13156</v>
      </c>
      <c r="B1084" t="s">
        <v>13247</v>
      </c>
      <c r="C1084" t="s">
        <v>13254</v>
      </c>
      <c r="D1084" t="s">
        <v>13255</v>
      </c>
    </row>
    <row r="1085" spans="1:4" x14ac:dyDescent="0.25">
      <c r="A1085" t="s">
        <v>13156</v>
      </c>
      <c r="B1085" t="s">
        <v>13268</v>
      </c>
      <c r="C1085" t="s">
        <v>13269</v>
      </c>
      <c r="D1085" t="s">
        <v>13301</v>
      </c>
    </row>
    <row r="1086" spans="1:4" x14ac:dyDescent="0.25">
      <c r="A1086" t="s">
        <v>13156</v>
      </c>
      <c r="B1086" t="s">
        <v>13250</v>
      </c>
      <c r="C1086" t="s">
        <v>13277</v>
      </c>
      <c r="D1086" t="s">
        <v>13278</v>
      </c>
    </row>
    <row r="1087" spans="1:4" x14ac:dyDescent="0.25">
      <c r="A1087" t="s">
        <v>13156</v>
      </c>
      <c r="B1087" t="s">
        <v>13268</v>
      </c>
      <c r="C1087" t="s">
        <v>13269</v>
      </c>
      <c r="D1087" t="s">
        <v>13270</v>
      </c>
    </row>
    <row r="1088" spans="1:4" x14ac:dyDescent="0.25">
      <c r="A1088" t="s">
        <v>13156</v>
      </c>
      <c r="B1088" t="s">
        <v>13247</v>
      </c>
      <c r="C1088" t="s">
        <v>13248</v>
      </c>
      <c r="D1088" t="s">
        <v>13302</v>
      </c>
    </row>
    <row r="1089" spans="1:4" x14ac:dyDescent="0.25">
      <c r="A1089" t="s">
        <v>13156</v>
      </c>
      <c r="B1089" t="s">
        <v>13247</v>
      </c>
      <c r="C1089" t="s">
        <v>13248</v>
      </c>
      <c r="D1089" t="s">
        <v>13261</v>
      </c>
    </row>
    <row r="1090" spans="1:4" x14ac:dyDescent="0.25">
      <c r="A1090" t="s">
        <v>13156</v>
      </c>
      <c r="B1090" t="s">
        <v>13250</v>
      </c>
      <c r="C1090" t="s">
        <v>13277</v>
      </c>
      <c r="D1090" t="s">
        <v>13278</v>
      </c>
    </row>
    <row r="1091" spans="1:4" x14ac:dyDescent="0.25">
      <c r="A1091" t="s">
        <v>13156</v>
      </c>
      <c r="B1091" t="s">
        <v>13247</v>
      </c>
      <c r="C1091" t="s">
        <v>13254</v>
      </c>
      <c r="D1091" t="s">
        <v>13255</v>
      </c>
    </row>
    <row r="1092" spans="1:4" x14ac:dyDescent="0.25">
      <c r="A1092" t="s">
        <v>13156</v>
      </c>
      <c r="B1092" t="s">
        <v>13247</v>
      </c>
      <c r="C1092" t="s">
        <v>13248</v>
      </c>
      <c r="D1092" t="s">
        <v>13275</v>
      </c>
    </row>
    <row r="1093" spans="1:4" x14ac:dyDescent="0.25">
      <c r="A1093" t="s">
        <v>13156</v>
      </c>
      <c r="B1093" t="s">
        <v>13247</v>
      </c>
      <c r="C1093" t="s">
        <v>13248</v>
      </c>
      <c r="D1093" t="s">
        <v>13303</v>
      </c>
    </row>
    <row r="1094" spans="1:4" x14ac:dyDescent="0.25">
      <c r="A1094" t="s">
        <v>13156</v>
      </c>
      <c r="B1094" t="s">
        <v>13247</v>
      </c>
      <c r="C1094" t="s">
        <v>13248</v>
      </c>
      <c r="D1094" t="s">
        <v>13304</v>
      </c>
    </row>
    <row r="1095" spans="1:4" x14ac:dyDescent="0.25">
      <c r="A1095" t="s">
        <v>13156</v>
      </c>
      <c r="B1095" t="s">
        <v>13247</v>
      </c>
      <c r="C1095" t="s">
        <v>13254</v>
      </c>
      <c r="D1095" t="s">
        <v>13255</v>
      </c>
    </row>
    <row r="1096" spans="1:4" x14ac:dyDescent="0.25">
      <c r="A1096" t="s">
        <v>13156</v>
      </c>
      <c r="B1096" t="s">
        <v>13250</v>
      </c>
      <c r="C1096" t="s">
        <v>13251</v>
      </c>
      <c r="D1096" t="s">
        <v>13253</v>
      </c>
    </row>
    <row r="1097" spans="1:4" x14ac:dyDescent="0.25">
      <c r="A1097" t="s">
        <v>13156</v>
      </c>
      <c r="B1097" t="s">
        <v>13247</v>
      </c>
      <c r="C1097" t="s">
        <v>13254</v>
      </c>
      <c r="D1097" t="s">
        <v>13255</v>
      </c>
    </row>
    <row r="1098" spans="1:4" x14ac:dyDescent="0.25">
      <c r="A1098" t="s">
        <v>13156</v>
      </c>
      <c r="B1098" t="s">
        <v>13247</v>
      </c>
      <c r="C1098" t="s">
        <v>13287</v>
      </c>
      <c r="D1098" t="s">
        <v>13297</v>
      </c>
    </row>
    <row r="1099" spans="1:4" x14ac:dyDescent="0.25">
      <c r="A1099" t="s">
        <v>13156</v>
      </c>
      <c r="B1099" t="s">
        <v>13247</v>
      </c>
      <c r="C1099" t="s">
        <v>13248</v>
      </c>
      <c r="D1099" t="s">
        <v>13271</v>
      </c>
    </row>
    <row r="1100" spans="1:4" x14ac:dyDescent="0.25">
      <c r="A1100" t="s">
        <v>13156</v>
      </c>
      <c r="B1100" t="s">
        <v>13247</v>
      </c>
      <c r="C1100" t="s">
        <v>13254</v>
      </c>
      <c r="D1100" t="s">
        <v>13272</v>
      </c>
    </row>
    <row r="1101" spans="1:4" x14ac:dyDescent="0.25">
      <c r="A1101" t="s">
        <v>13156</v>
      </c>
      <c r="B1101" t="s">
        <v>13247</v>
      </c>
      <c r="C1101" t="s">
        <v>13248</v>
      </c>
      <c r="D1101" t="s">
        <v>13276</v>
      </c>
    </row>
    <row r="1102" spans="1:4" x14ac:dyDescent="0.25">
      <c r="A1102" t="s">
        <v>13156</v>
      </c>
      <c r="B1102" t="s">
        <v>13247</v>
      </c>
      <c r="C1102" t="s">
        <v>13254</v>
      </c>
      <c r="D1102" t="s">
        <v>13255</v>
      </c>
    </row>
    <row r="1103" spans="1:4" x14ac:dyDescent="0.25">
      <c r="A1103" t="s">
        <v>13156</v>
      </c>
      <c r="B1103" t="s">
        <v>13247</v>
      </c>
      <c r="C1103" t="s">
        <v>13248</v>
      </c>
      <c r="D1103" t="s">
        <v>13249</v>
      </c>
    </row>
    <row r="1104" spans="1:4" x14ac:dyDescent="0.25">
      <c r="A1104" t="s">
        <v>13156</v>
      </c>
      <c r="B1104" t="s">
        <v>13247</v>
      </c>
      <c r="C1104" t="s">
        <v>13254</v>
      </c>
      <c r="D1104" t="s">
        <v>13255</v>
      </c>
    </row>
    <row r="1105" spans="1:4" x14ac:dyDescent="0.25">
      <c r="A1105" t="s">
        <v>13156</v>
      </c>
      <c r="B1105" t="s">
        <v>13250</v>
      </c>
      <c r="C1105" t="s">
        <v>13295</v>
      </c>
      <c r="D1105" t="s">
        <v>13296</v>
      </c>
    </row>
    <row r="1106" spans="1:4" x14ac:dyDescent="0.25">
      <c r="A1106" t="s">
        <v>13156</v>
      </c>
      <c r="B1106" t="s">
        <v>13250</v>
      </c>
      <c r="C1106" t="s">
        <v>13251</v>
      </c>
      <c r="D1106" t="s">
        <v>13252</v>
      </c>
    </row>
    <row r="1107" spans="1:4" x14ac:dyDescent="0.25">
      <c r="A1107" t="s">
        <v>13156</v>
      </c>
      <c r="B1107" t="s">
        <v>13247</v>
      </c>
      <c r="C1107" t="s">
        <v>13254</v>
      </c>
      <c r="D1107" t="s">
        <v>13255</v>
      </c>
    </row>
    <row r="1108" spans="1:4" x14ac:dyDescent="0.25">
      <c r="A1108" t="s">
        <v>13156</v>
      </c>
      <c r="B1108" t="s">
        <v>13247</v>
      </c>
      <c r="C1108" t="s">
        <v>13248</v>
      </c>
      <c r="D1108" t="s">
        <v>13273</v>
      </c>
    </row>
    <row r="1109" spans="1:4" x14ac:dyDescent="0.25">
      <c r="A1109" t="s">
        <v>13156</v>
      </c>
      <c r="B1109" t="s">
        <v>13247</v>
      </c>
      <c r="C1109" t="s">
        <v>13248</v>
      </c>
      <c r="D1109" t="s">
        <v>13305</v>
      </c>
    </row>
    <row r="1110" spans="1:4" x14ac:dyDescent="0.25">
      <c r="A1110" t="s">
        <v>13156</v>
      </c>
      <c r="B1110" t="s">
        <v>13247</v>
      </c>
      <c r="C1110" t="s">
        <v>13248</v>
      </c>
      <c r="D1110" t="s">
        <v>13256</v>
      </c>
    </row>
    <row r="1111" spans="1:4" x14ac:dyDescent="0.25">
      <c r="A1111" t="s">
        <v>13156</v>
      </c>
      <c r="B1111" t="s">
        <v>13247</v>
      </c>
      <c r="C1111" t="s">
        <v>13248</v>
      </c>
      <c r="D1111" t="s">
        <v>13261</v>
      </c>
    </row>
    <row r="1112" spans="1:4" x14ac:dyDescent="0.25">
      <c r="A1112" t="s">
        <v>13156</v>
      </c>
      <c r="B1112" t="s">
        <v>13247</v>
      </c>
      <c r="C1112" t="s">
        <v>13248</v>
      </c>
    </row>
    <row r="1113" spans="1:4" x14ac:dyDescent="0.25">
      <c r="A1113" t="s">
        <v>13156</v>
      </c>
      <c r="B1113" t="s">
        <v>13247</v>
      </c>
      <c r="C1113" t="s">
        <v>13254</v>
      </c>
      <c r="D1113" t="s">
        <v>13272</v>
      </c>
    </row>
    <row r="1114" spans="1:4" x14ac:dyDescent="0.25">
      <c r="A1114" t="s">
        <v>13156</v>
      </c>
      <c r="B1114" t="s">
        <v>13247</v>
      </c>
      <c r="C1114" t="s">
        <v>13248</v>
      </c>
      <c r="D1114" t="s">
        <v>13261</v>
      </c>
    </row>
    <row r="1115" spans="1:4" x14ac:dyDescent="0.25">
      <c r="A1115" t="s">
        <v>13156</v>
      </c>
      <c r="B1115" t="s">
        <v>13250</v>
      </c>
      <c r="C1115" t="s">
        <v>13263</v>
      </c>
      <c r="D1115" t="s">
        <v>13266</v>
      </c>
    </row>
    <row r="1116" spans="1:4" x14ac:dyDescent="0.25">
      <c r="A1116" t="s">
        <v>13156</v>
      </c>
      <c r="B1116" t="s">
        <v>13250</v>
      </c>
      <c r="C1116" t="s">
        <v>13263</v>
      </c>
      <c r="D1116" t="s">
        <v>13264</v>
      </c>
    </row>
    <row r="1117" spans="1:4" x14ac:dyDescent="0.25">
      <c r="A1117" t="s">
        <v>13156</v>
      </c>
      <c r="B1117" t="s">
        <v>13250</v>
      </c>
      <c r="C1117" t="s">
        <v>13263</v>
      </c>
      <c r="D1117" t="s">
        <v>13264</v>
      </c>
    </row>
    <row r="1118" spans="1:4" x14ac:dyDescent="0.25">
      <c r="A1118" t="s">
        <v>13156</v>
      </c>
      <c r="B1118" t="s">
        <v>13247</v>
      </c>
      <c r="C1118" t="s">
        <v>13248</v>
      </c>
      <c r="D1118" t="s">
        <v>13273</v>
      </c>
    </row>
    <row r="1119" spans="1:4" x14ac:dyDescent="0.25">
      <c r="A1119" t="s">
        <v>13156</v>
      </c>
      <c r="B1119" t="s">
        <v>13250</v>
      </c>
      <c r="C1119" t="s">
        <v>13263</v>
      </c>
      <c r="D1119" t="s">
        <v>13264</v>
      </c>
    </row>
    <row r="1120" spans="1:4" x14ac:dyDescent="0.25">
      <c r="A1120" t="s">
        <v>13156</v>
      </c>
      <c r="B1120" t="s">
        <v>13247</v>
      </c>
      <c r="C1120" t="s">
        <v>13248</v>
      </c>
      <c r="D1120" t="s">
        <v>13260</v>
      </c>
    </row>
    <row r="1121" spans="1:4" x14ac:dyDescent="0.25">
      <c r="A1121" t="s">
        <v>13156</v>
      </c>
      <c r="B1121" t="s">
        <v>13247</v>
      </c>
      <c r="C1121" t="s">
        <v>13248</v>
      </c>
      <c r="D1121" t="s">
        <v>13261</v>
      </c>
    </row>
    <row r="1122" spans="1:4" x14ac:dyDescent="0.25">
      <c r="A1122" t="s">
        <v>13156</v>
      </c>
      <c r="B1122" t="s">
        <v>13250</v>
      </c>
      <c r="C1122" t="s">
        <v>13295</v>
      </c>
      <c r="D1122" t="s">
        <v>13296</v>
      </c>
    </row>
    <row r="1123" spans="1:4" x14ac:dyDescent="0.25">
      <c r="A1123" t="s">
        <v>13156</v>
      </c>
      <c r="B1123" t="s">
        <v>13268</v>
      </c>
      <c r="C1123" t="s">
        <v>13269</v>
      </c>
      <c r="D1123" t="s">
        <v>13270</v>
      </c>
    </row>
    <row r="1124" spans="1:4" x14ac:dyDescent="0.25">
      <c r="A1124" t="s">
        <v>13156</v>
      </c>
      <c r="B1124" t="s">
        <v>13247</v>
      </c>
      <c r="C1124" t="s">
        <v>13248</v>
      </c>
      <c r="D1124" t="s">
        <v>13267</v>
      </c>
    </row>
    <row r="1125" spans="1:4" x14ac:dyDescent="0.25">
      <c r="A1125" t="s">
        <v>13156</v>
      </c>
      <c r="B1125" t="s">
        <v>13250</v>
      </c>
      <c r="C1125" t="s">
        <v>13251</v>
      </c>
      <c r="D1125" t="s">
        <v>13252</v>
      </c>
    </row>
    <row r="1126" spans="1:4" x14ac:dyDescent="0.25">
      <c r="A1126" t="s">
        <v>13156</v>
      </c>
      <c r="B1126" t="s">
        <v>13247</v>
      </c>
      <c r="C1126" t="s">
        <v>13254</v>
      </c>
      <c r="D1126" t="s">
        <v>13255</v>
      </c>
    </row>
    <row r="1127" spans="1:4" x14ac:dyDescent="0.25">
      <c r="A1127" t="s">
        <v>13156</v>
      </c>
      <c r="B1127" t="s">
        <v>13247</v>
      </c>
      <c r="C1127" t="s">
        <v>13248</v>
      </c>
      <c r="D1127" t="s">
        <v>13275</v>
      </c>
    </row>
    <row r="1128" spans="1:4" x14ac:dyDescent="0.25">
      <c r="A1128" t="s">
        <v>13156</v>
      </c>
      <c r="B1128" t="s">
        <v>13247</v>
      </c>
      <c r="C1128" t="s">
        <v>13248</v>
      </c>
      <c r="D1128" t="s">
        <v>13262</v>
      </c>
    </row>
    <row r="1129" spans="1:4" x14ac:dyDescent="0.25">
      <c r="A1129" t="s">
        <v>13156</v>
      </c>
      <c r="B1129" t="s">
        <v>13247</v>
      </c>
      <c r="C1129" t="s">
        <v>13299</v>
      </c>
      <c r="D1129" t="s">
        <v>13300</v>
      </c>
    </row>
    <row r="1130" spans="1:4" x14ac:dyDescent="0.25">
      <c r="A1130" t="s">
        <v>13156</v>
      </c>
      <c r="B1130" t="s">
        <v>13247</v>
      </c>
      <c r="C1130" t="s">
        <v>13254</v>
      </c>
      <c r="D1130" t="s">
        <v>13255</v>
      </c>
    </row>
    <row r="1131" spans="1:4" x14ac:dyDescent="0.25">
      <c r="A1131" t="s">
        <v>13156</v>
      </c>
      <c r="B1131" t="s">
        <v>13247</v>
      </c>
      <c r="C1131" t="s">
        <v>13248</v>
      </c>
      <c r="D1131" t="s">
        <v>13261</v>
      </c>
    </row>
    <row r="1132" spans="1:4" x14ac:dyDescent="0.25">
      <c r="A1132" t="s">
        <v>13156</v>
      </c>
      <c r="B1132" t="s">
        <v>13247</v>
      </c>
      <c r="C1132" t="s">
        <v>13248</v>
      </c>
      <c r="D1132" t="s">
        <v>13271</v>
      </c>
    </row>
    <row r="1133" spans="1:4" x14ac:dyDescent="0.25">
      <c r="A1133" t="s">
        <v>13156</v>
      </c>
      <c r="B1133" t="s">
        <v>13247</v>
      </c>
      <c r="C1133" t="s">
        <v>13287</v>
      </c>
      <c r="D1133" t="s">
        <v>13297</v>
      </c>
    </row>
    <row r="1134" spans="1:4" x14ac:dyDescent="0.25">
      <c r="A1134" t="s">
        <v>13156</v>
      </c>
      <c r="B1134" t="s">
        <v>13268</v>
      </c>
      <c r="C1134" t="s">
        <v>13269</v>
      </c>
      <c r="D1134" t="s">
        <v>13270</v>
      </c>
    </row>
    <row r="1135" spans="1:4" x14ac:dyDescent="0.25">
      <c r="A1135" t="s">
        <v>13306</v>
      </c>
      <c r="B1135" t="s">
        <v>13307</v>
      </c>
      <c r="C1135" t="s">
        <v>13308</v>
      </c>
      <c r="D1135" t="s">
        <v>13309</v>
      </c>
    </row>
    <row r="1136" spans="1:4" x14ac:dyDescent="0.25">
      <c r="A1136" t="s">
        <v>13156</v>
      </c>
      <c r="B1136" t="s">
        <v>13247</v>
      </c>
      <c r="C1136" t="s">
        <v>13248</v>
      </c>
      <c r="D1136" t="s">
        <v>13249</v>
      </c>
    </row>
    <row r="1137" spans="1:4" x14ac:dyDescent="0.25">
      <c r="A1137" t="s">
        <v>13156</v>
      </c>
      <c r="B1137" t="s">
        <v>13247</v>
      </c>
      <c r="C1137" t="s">
        <v>13254</v>
      </c>
      <c r="D1137" t="s">
        <v>13272</v>
      </c>
    </row>
    <row r="1138" spans="1:4" x14ac:dyDescent="0.25">
      <c r="A1138" t="s">
        <v>13156</v>
      </c>
      <c r="B1138" t="s">
        <v>13247</v>
      </c>
      <c r="C1138" t="s">
        <v>13248</v>
      </c>
      <c r="D1138" t="s">
        <v>13261</v>
      </c>
    </row>
    <row r="1139" spans="1:4" x14ac:dyDescent="0.25">
      <c r="A1139" t="s">
        <v>13156</v>
      </c>
      <c r="B1139" t="s">
        <v>13247</v>
      </c>
      <c r="C1139" t="s">
        <v>13299</v>
      </c>
      <c r="D1139" t="s">
        <v>13300</v>
      </c>
    </row>
    <row r="1140" spans="1:4" x14ac:dyDescent="0.25">
      <c r="A1140" t="s">
        <v>13156</v>
      </c>
      <c r="B1140" t="s">
        <v>13247</v>
      </c>
      <c r="C1140" t="s">
        <v>13254</v>
      </c>
      <c r="D1140" t="s">
        <v>13255</v>
      </c>
    </row>
    <row r="1141" spans="1:4" x14ac:dyDescent="0.25">
      <c r="A1141" t="s">
        <v>13156</v>
      </c>
      <c r="B1141" t="s">
        <v>13247</v>
      </c>
      <c r="C1141" t="s">
        <v>13248</v>
      </c>
      <c r="D1141" t="s">
        <v>13275</v>
      </c>
    </row>
    <row r="1142" spans="1:4" x14ac:dyDescent="0.25">
      <c r="A1142" t="s">
        <v>13156</v>
      </c>
      <c r="B1142" t="s">
        <v>13247</v>
      </c>
      <c r="C1142" t="s">
        <v>13248</v>
      </c>
      <c r="D1142" t="s">
        <v>13273</v>
      </c>
    </row>
    <row r="1143" spans="1:4" x14ac:dyDescent="0.25">
      <c r="A1143" t="s">
        <v>13156</v>
      </c>
      <c r="B1143" t="s">
        <v>13247</v>
      </c>
      <c r="C1143" t="s">
        <v>13248</v>
      </c>
      <c r="D1143" t="s">
        <v>13274</v>
      </c>
    </row>
    <row r="1144" spans="1:4" x14ac:dyDescent="0.25">
      <c r="A1144" t="s">
        <v>13156</v>
      </c>
      <c r="B1144" t="s">
        <v>13250</v>
      </c>
      <c r="C1144" t="s">
        <v>13263</v>
      </c>
      <c r="D1144" t="s">
        <v>13266</v>
      </c>
    </row>
    <row r="1145" spans="1:4" x14ac:dyDescent="0.25">
      <c r="A1145" t="s">
        <v>13156</v>
      </c>
      <c r="B1145" t="s">
        <v>13247</v>
      </c>
      <c r="C1145" t="s">
        <v>13254</v>
      </c>
      <c r="D1145" t="s">
        <v>13272</v>
      </c>
    </row>
    <row r="1146" spans="1:4" x14ac:dyDescent="0.25">
      <c r="A1146" t="s">
        <v>13156</v>
      </c>
      <c r="B1146" t="s">
        <v>13250</v>
      </c>
      <c r="C1146" t="s">
        <v>13263</v>
      </c>
      <c r="D1146" t="s">
        <v>13264</v>
      </c>
    </row>
    <row r="1147" spans="1:4" x14ac:dyDescent="0.25">
      <c r="A1147" t="s">
        <v>13156</v>
      </c>
      <c r="B1147" t="s">
        <v>13250</v>
      </c>
      <c r="C1147" t="s">
        <v>13263</v>
      </c>
      <c r="D1147" t="s">
        <v>13264</v>
      </c>
    </row>
    <row r="1148" spans="1:4" x14ac:dyDescent="0.25">
      <c r="A1148" t="s">
        <v>13156</v>
      </c>
      <c r="B1148" t="s">
        <v>13247</v>
      </c>
      <c r="C1148" t="s">
        <v>13283</v>
      </c>
      <c r="D1148" t="s">
        <v>13310</v>
      </c>
    </row>
    <row r="1149" spans="1:4" x14ac:dyDescent="0.25">
      <c r="A1149" t="s">
        <v>13156</v>
      </c>
      <c r="B1149" t="s">
        <v>13247</v>
      </c>
      <c r="C1149" t="s">
        <v>13248</v>
      </c>
      <c r="D1149" t="s">
        <v>13262</v>
      </c>
    </row>
    <row r="1150" spans="1:4" x14ac:dyDescent="0.25">
      <c r="A1150" t="s">
        <v>13156</v>
      </c>
      <c r="B1150" t="s">
        <v>13247</v>
      </c>
      <c r="C1150" t="s">
        <v>13248</v>
      </c>
      <c r="D1150" t="s">
        <v>13249</v>
      </c>
    </row>
    <row r="1151" spans="1:4" x14ac:dyDescent="0.25">
      <c r="A1151" t="s">
        <v>13156</v>
      </c>
      <c r="B1151" t="s">
        <v>13250</v>
      </c>
      <c r="C1151" t="s">
        <v>13277</v>
      </c>
      <c r="D1151" t="s">
        <v>13311</v>
      </c>
    </row>
    <row r="1152" spans="1:4" x14ac:dyDescent="0.25">
      <c r="A1152" t="s">
        <v>13156</v>
      </c>
      <c r="B1152" t="s">
        <v>13247</v>
      </c>
      <c r="C1152" t="s">
        <v>13254</v>
      </c>
      <c r="D1152" t="s">
        <v>13255</v>
      </c>
    </row>
    <row r="1153" spans="1:4" x14ac:dyDescent="0.25">
      <c r="A1153" t="s">
        <v>13156</v>
      </c>
      <c r="B1153" t="s">
        <v>13247</v>
      </c>
      <c r="C1153" t="s">
        <v>13287</v>
      </c>
      <c r="D1153" t="s">
        <v>13289</v>
      </c>
    </row>
    <row r="1154" spans="1:4" x14ac:dyDescent="0.25">
      <c r="A1154" t="s">
        <v>13156</v>
      </c>
      <c r="B1154" t="s">
        <v>13250</v>
      </c>
      <c r="C1154" t="s">
        <v>13251</v>
      </c>
      <c r="D1154" t="s">
        <v>13252</v>
      </c>
    </row>
    <row r="1155" spans="1:4" x14ac:dyDescent="0.25">
      <c r="A1155" t="s">
        <v>13156</v>
      </c>
      <c r="B1155" t="s">
        <v>13247</v>
      </c>
      <c r="C1155" t="s">
        <v>13248</v>
      </c>
      <c r="D1155" t="s">
        <v>13256</v>
      </c>
    </row>
    <row r="1156" spans="1:4" x14ac:dyDescent="0.25">
      <c r="A1156" t="s">
        <v>13156</v>
      </c>
      <c r="B1156" t="s">
        <v>13247</v>
      </c>
      <c r="C1156" t="s">
        <v>13287</v>
      </c>
      <c r="D1156" t="s">
        <v>13288</v>
      </c>
    </row>
    <row r="1157" spans="1:4" x14ac:dyDescent="0.25">
      <c r="A1157" t="s">
        <v>13156</v>
      </c>
      <c r="B1157" t="s">
        <v>13268</v>
      </c>
      <c r="C1157" t="s">
        <v>13269</v>
      </c>
      <c r="D1157" t="s">
        <v>13270</v>
      </c>
    </row>
    <row r="1158" spans="1:4" x14ac:dyDescent="0.25">
      <c r="A1158" t="s">
        <v>13156</v>
      </c>
      <c r="B1158" t="s">
        <v>13247</v>
      </c>
      <c r="C1158" t="s">
        <v>13283</v>
      </c>
      <c r="D1158" t="s">
        <v>13312</v>
      </c>
    </row>
    <row r="1159" spans="1:4" x14ac:dyDescent="0.25">
      <c r="A1159" t="s">
        <v>13156</v>
      </c>
      <c r="B1159" t="s">
        <v>13247</v>
      </c>
      <c r="C1159" t="s">
        <v>13254</v>
      </c>
      <c r="D1159" t="s">
        <v>13255</v>
      </c>
    </row>
    <row r="1160" spans="1:4" x14ac:dyDescent="0.25">
      <c r="A1160" t="s">
        <v>13156</v>
      </c>
      <c r="B1160" t="s">
        <v>13250</v>
      </c>
      <c r="C1160" t="s">
        <v>13263</v>
      </c>
      <c r="D1160" t="s">
        <v>13265</v>
      </c>
    </row>
    <row r="1161" spans="1:4" x14ac:dyDescent="0.25">
      <c r="A1161" t="s">
        <v>13156</v>
      </c>
      <c r="B1161" t="s">
        <v>13247</v>
      </c>
      <c r="C1161" t="s">
        <v>13254</v>
      </c>
      <c r="D1161" t="s">
        <v>13255</v>
      </c>
    </row>
    <row r="1162" spans="1:4" x14ac:dyDescent="0.25">
      <c r="A1162" t="s">
        <v>13156</v>
      </c>
      <c r="B1162" t="s">
        <v>13250</v>
      </c>
      <c r="C1162" t="s">
        <v>13313</v>
      </c>
      <c r="D1162" t="s">
        <v>13313</v>
      </c>
    </row>
    <row r="1163" spans="1:4" x14ac:dyDescent="0.25">
      <c r="A1163" t="s">
        <v>13156</v>
      </c>
      <c r="B1163" t="s">
        <v>13247</v>
      </c>
      <c r="C1163" t="s">
        <v>13248</v>
      </c>
      <c r="D1163" t="s">
        <v>13273</v>
      </c>
    </row>
    <row r="1164" spans="1:4" x14ac:dyDescent="0.25">
      <c r="A1164" t="s">
        <v>13156</v>
      </c>
      <c r="B1164" t="s">
        <v>13250</v>
      </c>
      <c r="C1164" t="s">
        <v>13251</v>
      </c>
      <c r="D1164" t="s">
        <v>13252</v>
      </c>
    </row>
    <row r="1165" spans="1:4" x14ac:dyDescent="0.25">
      <c r="A1165" t="s">
        <v>13156</v>
      </c>
      <c r="B1165" t="s">
        <v>13247</v>
      </c>
      <c r="C1165" t="s">
        <v>13248</v>
      </c>
      <c r="D1165" t="s">
        <v>13275</v>
      </c>
    </row>
    <row r="1166" spans="1:4" x14ac:dyDescent="0.25">
      <c r="A1166" t="s">
        <v>13156</v>
      </c>
      <c r="B1166" t="s">
        <v>13250</v>
      </c>
      <c r="C1166" t="s">
        <v>13263</v>
      </c>
      <c r="D1166" t="s">
        <v>13265</v>
      </c>
    </row>
    <row r="1167" spans="1:4" x14ac:dyDescent="0.25">
      <c r="A1167" t="s">
        <v>13156</v>
      </c>
      <c r="B1167" t="s">
        <v>13247</v>
      </c>
      <c r="C1167" t="s">
        <v>13254</v>
      </c>
      <c r="D1167" t="s">
        <v>13272</v>
      </c>
    </row>
    <row r="1168" spans="1:4" x14ac:dyDescent="0.25">
      <c r="A1168" t="s">
        <v>13156</v>
      </c>
      <c r="B1168" t="s">
        <v>13247</v>
      </c>
      <c r="C1168" t="s">
        <v>13248</v>
      </c>
      <c r="D1168" t="s">
        <v>13274</v>
      </c>
    </row>
    <row r="1169" spans="1:4" x14ac:dyDescent="0.25">
      <c r="A1169" t="s">
        <v>13156</v>
      </c>
      <c r="B1169" t="s">
        <v>13250</v>
      </c>
      <c r="C1169" t="s">
        <v>13251</v>
      </c>
      <c r="D1169" t="s">
        <v>13253</v>
      </c>
    </row>
    <row r="1170" spans="1:4" x14ac:dyDescent="0.25">
      <c r="A1170" t="s">
        <v>13156</v>
      </c>
      <c r="B1170" t="s">
        <v>13250</v>
      </c>
      <c r="C1170" t="s">
        <v>13251</v>
      </c>
      <c r="D1170" t="s">
        <v>13253</v>
      </c>
    </row>
    <row r="1171" spans="1:4" x14ac:dyDescent="0.25">
      <c r="A1171" t="s">
        <v>13156</v>
      </c>
      <c r="B1171" t="s">
        <v>13250</v>
      </c>
      <c r="C1171" t="s">
        <v>13263</v>
      </c>
      <c r="D1171" t="s">
        <v>13266</v>
      </c>
    </row>
    <row r="1172" spans="1:4" x14ac:dyDescent="0.25">
      <c r="A1172" t="s">
        <v>13156</v>
      </c>
      <c r="B1172" t="s">
        <v>13247</v>
      </c>
      <c r="C1172" t="s">
        <v>13248</v>
      </c>
      <c r="D1172" t="s">
        <v>13274</v>
      </c>
    </row>
    <row r="1173" spans="1:4" x14ac:dyDescent="0.25">
      <c r="A1173" t="s">
        <v>13156</v>
      </c>
      <c r="B1173" t="s">
        <v>13247</v>
      </c>
      <c r="C1173" t="s">
        <v>13254</v>
      </c>
      <c r="D1173" t="s">
        <v>13272</v>
      </c>
    </row>
    <row r="1174" spans="1:4" x14ac:dyDescent="0.25">
      <c r="A1174" t="s">
        <v>13156</v>
      </c>
      <c r="B1174" t="s">
        <v>13247</v>
      </c>
      <c r="C1174" t="s">
        <v>13248</v>
      </c>
      <c r="D1174" t="s">
        <v>13271</v>
      </c>
    </row>
    <row r="1175" spans="1:4" x14ac:dyDescent="0.25">
      <c r="A1175" t="s">
        <v>13156</v>
      </c>
      <c r="B1175" t="s">
        <v>13250</v>
      </c>
      <c r="C1175" t="s">
        <v>13277</v>
      </c>
      <c r="D1175" t="s">
        <v>13278</v>
      </c>
    </row>
    <row r="1176" spans="1:4" x14ac:dyDescent="0.25">
      <c r="A1176" t="s">
        <v>13156</v>
      </c>
      <c r="B1176" t="s">
        <v>13247</v>
      </c>
      <c r="C1176" t="s">
        <v>13248</v>
      </c>
      <c r="D1176" t="s">
        <v>13271</v>
      </c>
    </row>
    <row r="1177" spans="1:4" x14ac:dyDescent="0.25">
      <c r="A1177" t="s">
        <v>13156</v>
      </c>
      <c r="B1177" t="s">
        <v>13247</v>
      </c>
      <c r="C1177" t="s">
        <v>13287</v>
      </c>
      <c r="D1177" t="s">
        <v>13297</v>
      </c>
    </row>
    <row r="1178" spans="1:4" x14ac:dyDescent="0.25">
      <c r="A1178" t="s">
        <v>13156</v>
      </c>
      <c r="B1178" t="s">
        <v>13247</v>
      </c>
      <c r="C1178" t="s">
        <v>13283</v>
      </c>
      <c r="D1178" t="s">
        <v>13286</v>
      </c>
    </row>
    <row r="1179" spans="1:4" x14ac:dyDescent="0.25">
      <c r="A1179" t="s">
        <v>13156</v>
      </c>
      <c r="B1179" t="s">
        <v>13250</v>
      </c>
      <c r="C1179" t="s">
        <v>13251</v>
      </c>
      <c r="D1179" t="s">
        <v>13253</v>
      </c>
    </row>
    <row r="1180" spans="1:4" x14ac:dyDescent="0.25">
      <c r="A1180" t="s">
        <v>13156</v>
      </c>
      <c r="B1180" t="s">
        <v>13250</v>
      </c>
      <c r="C1180" t="s">
        <v>13251</v>
      </c>
      <c r="D1180" t="s">
        <v>13253</v>
      </c>
    </row>
    <row r="1181" spans="1:4" x14ac:dyDescent="0.25">
      <c r="A1181" t="s">
        <v>13156</v>
      </c>
      <c r="B1181" t="s">
        <v>13250</v>
      </c>
      <c r="C1181" t="s">
        <v>13251</v>
      </c>
      <c r="D1181" t="s">
        <v>13253</v>
      </c>
    </row>
    <row r="1182" spans="1:4" x14ac:dyDescent="0.25">
      <c r="A1182" t="s">
        <v>13156</v>
      </c>
      <c r="B1182" t="s">
        <v>13268</v>
      </c>
      <c r="C1182" t="s">
        <v>13269</v>
      </c>
      <c r="D1182" t="s">
        <v>13270</v>
      </c>
    </row>
    <row r="1183" spans="1:4" x14ac:dyDescent="0.25">
      <c r="A1183" t="s">
        <v>13156</v>
      </c>
      <c r="B1183" t="s">
        <v>13250</v>
      </c>
      <c r="C1183" t="s">
        <v>13277</v>
      </c>
      <c r="D1183" t="s">
        <v>13278</v>
      </c>
    </row>
    <row r="1184" spans="1:4" x14ac:dyDescent="0.25">
      <c r="A1184" t="s">
        <v>13156</v>
      </c>
      <c r="B1184" t="s">
        <v>13247</v>
      </c>
      <c r="C1184" t="s">
        <v>13254</v>
      </c>
      <c r="D1184" t="s">
        <v>13279</v>
      </c>
    </row>
    <row r="1185" spans="1:4" x14ac:dyDescent="0.25">
      <c r="A1185" t="s">
        <v>13156</v>
      </c>
      <c r="B1185" t="s">
        <v>13247</v>
      </c>
      <c r="C1185" t="s">
        <v>13254</v>
      </c>
      <c r="D1185" t="s">
        <v>13272</v>
      </c>
    </row>
    <row r="1186" spans="1:4" x14ac:dyDescent="0.25">
      <c r="A1186" t="s">
        <v>13156</v>
      </c>
      <c r="B1186" t="s">
        <v>13247</v>
      </c>
      <c r="C1186" t="s">
        <v>13254</v>
      </c>
      <c r="D1186" t="s">
        <v>13255</v>
      </c>
    </row>
    <row r="1187" spans="1:4" x14ac:dyDescent="0.25">
      <c r="A1187" t="s">
        <v>13156</v>
      </c>
      <c r="B1187" t="s">
        <v>13247</v>
      </c>
      <c r="C1187" t="s">
        <v>13248</v>
      </c>
      <c r="D1187" t="s">
        <v>13267</v>
      </c>
    </row>
    <row r="1188" spans="1:4" x14ac:dyDescent="0.25">
      <c r="A1188" t="s">
        <v>13156</v>
      </c>
      <c r="B1188" t="s">
        <v>13247</v>
      </c>
      <c r="C1188" t="s">
        <v>13287</v>
      </c>
      <c r="D1188" t="s">
        <v>13297</v>
      </c>
    </row>
    <row r="1189" spans="1:4" x14ac:dyDescent="0.25">
      <c r="A1189" t="s">
        <v>13156</v>
      </c>
      <c r="B1189" t="s">
        <v>13247</v>
      </c>
      <c r="C1189" t="s">
        <v>13287</v>
      </c>
      <c r="D1189" t="s">
        <v>13297</v>
      </c>
    </row>
    <row r="1190" spans="1:4" x14ac:dyDescent="0.25">
      <c r="A1190" t="s">
        <v>13156</v>
      </c>
      <c r="B1190" t="s">
        <v>13247</v>
      </c>
      <c r="C1190" t="s">
        <v>13254</v>
      </c>
      <c r="D1190" t="s">
        <v>13255</v>
      </c>
    </row>
    <row r="1191" spans="1:4" x14ac:dyDescent="0.25">
      <c r="A1191" t="s">
        <v>13156</v>
      </c>
      <c r="B1191" t="s">
        <v>13268</v>
      </c>
      <c r="C1191" t="s">
        <v>13269</v>
      </c>
      <c r="D1191" t="s">
        <v>13270</v>
      </c>
    </row>
    <row r="1192" spans="1:4" x14ac:dyDescent="0.25">
      <c r="A1192" t="s">
        <v>13156</v>
      </c>
      <c r="B1192" t="s">
        <v>13247</v>
      </c>
      <c r="C1192" t="s">
        <v>13248</v>
      </c>
      <c r="D1192" t="s">
        <v>13314</v>
      </c>
    </row>
    <row r="1193" spans="1:4" x14ac:dyDescent="0.25">
      <c r="A1193" t="s">
        <v>13156</v>
      </c>
      <c r="B1193" t="s">
        <v>13247</v>
      </c>
      <c r="C1193" t="s">
        <v>13254</v>
      </c>
      <c r="D1193" t="s">
        <v>13255</v>
      </c>
    </row>
    <row r="1194" spans="1:4" x14ac:dyDescent="0.25">
      <c r="A1194" t="s">
        <v>13156</v>
      </c>
      <c r="B1194" t="s">
        <v>13247</v>
      </c>
      <c r="C1194" t="s">
        <v>13254</v>
      </c>
      <c r="D1194" t="s">
        <v>13272</v>
      </c>
    </row>
    <row r="1195" spans="1:4" x14ac:dyDescent="0.25">
      <c r="A1195" t="s">
        <v>13156</v>
      </c>
      <c r="B1195" t="s">
        <v>13247</v>
      </c>
      <c r="C1195" t="s">
        <v>13287</v>
      </c>
      <c r="D1195" t="s">
        <v>13289</v>
      </c>
    </row>
    <row r="1196" spans="1:4" x14ac:dyDescent="0.25">
      <c r="A1196" t="s">
        <v>13156</v>
      </c>
      <c r="B1196" t="s">
        <v>13247</v>
      </c>
      <c r="C1196" t="s">
        <v>13287</v>
      </c>
      <c r="D1196" t="s">
        <v>13288</v>
      </c>
    </row>
    <row r="1197" spans="1:4" x14ac:dyDescent="0.25">
      <c r="A1197" t="s">
        <v>13156</v>
      </c>
      <c r="B1197" t="s">
        <v>13250</v>
      </c>
      <c r="C1197" t="s">
        <v>13251</v>
      </c>
      <c r="D1197" t="s">
        <v>13253</v>
      </c>
    </row>
    <row r="1198" spans="1:4" x14ac:dyDescent="0.25">
      <c r="A1198" t="s">
        <v>13156</v>
      </c>
      <c r="B1198" t="s">
        <v>13247</v>
      </c>
      <c r="C1198" t="s">
        <v>13248</v>
      </c>
      <c r="D1198" t="s">
        <v>13262</v>
      </c>
    </row>
    <row r="1199" spans="1:4" x14ac:dyDescent="0.25">
      <c r="A1199" t="s">
        <v>13156</v>
      </c>
      <c r="B1199" t="s">
        <v>13250</v>
      </c>
      <c r="C1199" t="s">
        <v>13263</v>
      </c>
      <c r="D1199" t="s">
        <v>13264</v>
      </c>
    </row>
    <row r="1200" spans="1:4" x14ac:dyDescent="0.25">
      <c r="A1200" t="s">
        <v>13156</v>
      </c>
      <c r="B1200" t="s">
        <v>13250</v>
      </c>
      <c r="C1200" t="s">
        <v>13277</v>
      </c>
      <c r="D1200" t="s">
        <v>13311</v>
      </c>
    </row>
    <row r="1201" spans="1:4" x14ac:dyDescent="0.25">
      <c r="A1201" t="s">
        <v>13156</v>
      </c>
      <c r="B1201" t="s">
        <v>13247</v>
      </c>
      <c r="C1201" t="s">
        <v>13254</v>
      </c>
      <c r="D1201" t="s">
        <v>13272</v>
      </c>
    </row>
    <row r="1202" spans="1:4" x14ac:dyDescent="0.25">
      <c r="A1202" t="s">
        <v>13156</v>
      </c>
      <c r="B1202" t="s">
        <v>13247</v>
      </c>
      <c r="C1202" t="s">
        <v>13248</v>
      </c>
      <c r="D1202" t="s">
        <v>13305</v>
      </c>
    </row>
    <row r="1203" spans="1:4" x14ac:dyDescent="0.25">
      <c r="A1203" t="s">
        <v>13156</v>
      </c>
      <c r="B1203" t="s">
        <v>13247</v>
      </c>
      <c r="C1203" t="s">
        <v>13248</v>
      </c>
      <c r="D1203" t="s">
        <v>13276</v>
      </c>
    </row>
    <row r="1204" spans="1:4" x14ac:dyDescent="0.25">
      <c r="A1204" t="s">
        <v>13156</v>
      </c>
      <c r="B1204" t="s">
        <v>13247</v>
      </c>
      <c r="C1204" t="s">
        <v>13248</v>
      </c>
      <c r="D1204" t="s">
        <v>13274</v>
      </c>
    </row>
    <row r="1205" spans="1:4" x14ac:dyDescent="0.25">
      <c r="A1205" t="s">
        <v>13156</v>
      </c>
      <c r="B1205" t="s">
        <v>13247</v>
      </c>
      <c r="C1205" t="s">
        <v>13287</v>
      </c>
      <c r="D1205" t="s">
        <v>13297</v>
      </c>
    </row>
    <row r="1206" spans="1:4" x14ac:dyDescent="0.25">
      <c r="A1206" t="s">
        <v>13156</v>
      </c>
      <c r="B1206" t="s">
        <v>13247</v>
      </c>
      <c r="C1206" t="s">
        <v>13254</v>
      </c>
      <c r="D1206" t="s">
        <v>13255</v>
      </c>
    </row>
    <row r="1207" spans="1:4" x14ac:dyDescent="0.25">
      <c r="A1207" t="s">
        <v>13156</v>
      </c>
      <c r="B1207" t="s">
        <v>13247</v>
      </c>
      <c r="C1207" t="s">
        <v>13254</v>
      </c>
      <c r="D1207" t="s">
        <v>13255</v>
      </c>
    </row>
    <row r="1208" spans="1:4" x14ac:dyDescent="0.25">
      <c r="A1208" t="s">
        <v>13156</v>
      </c>
      <c r="B1208" t="s">
        <v>13247</v>
      </c>
      <c r="C1208" t="s">
        <v>13248</v>
      </c>
      <c r="D1208" t="s">
        <v>13273</v>
      </c>
    </row>
    <row r="1209" spans="1:4" x14ac:dyDescent="0.25">
      <c r="A1209" t="s">
        <v>13156</v>
      </c>
      <c r="B1209" t="s">
        <v>13250</v>
      </c>
      <c r="C1209" t="s">
        <v>13263</v>
      </c>
      <c r="D1209" t="s">
        <v>13265</v>
      </c>
    </row>
    <row r="1210" spans="1:4" x14ac:dyDescent="0.25">
      <c r="A1210" t="s">
        <v>13156</v>
      </c>
      <c r="B1210" t="s">
        <v>13250</v>
      </c>
      <c r="C1210" t="s">
        <v>13277</v>
      </c>
      <c r="D1210" t="s">
        <v>13278</v>
      </c>
    </row>
    <row r="1211" spans="1:4" x14ac:dyDescent="0.25">
      <c r="A1211" t="s">
        <v>13156</v>
      </c>
      <c r="B1211" t="s">
        <v>13247</v>
      </c>
      <c r="C1211" t="s">
        <v>13254</v>
      </c>
      <c r="D1211" t="s">
        <v>13272</v>
      </c>
    </row>
    <row r="1212" spans="1:4" x14ac:dyDescent="0.25">
      <c r="A1212" t="s">
        <v>13156</v>
      </c>
      <c r="B1212" t="s">
        <v>13247</v>
      </c>
      <c r="C1212" t="s">
        <v>13248</v>
      </c>
      <c r="D1212" t="s">
        <v>13274</v>
      </c>
    </row>
    <row r="1213" spans="1:4" x14ac:dyDescent="0.25">
      <c r="A1213" t="s">
        <v>13156</v>
      </c>
      <c r="B1213" t="s">
        <v>13247</v>
      </c>
      <c r="C1213" t="s">
        <v>13287</v>
      </c>
      <c r="D1213" t="s">
        <v>13297</v>
      </c>
    </row>
    <row r="1214" spans="1:4" x14ac:dyDescent="0.25">
      <c r="A1214" t="s">
        <v>13156</v>
      </c>
      <c r="B1214" t="s">
        <v>13250</v>
      </c>
      <c r="C1214" t="s">
        <v>13263</v>
      </c>
      <c r="D1214" t="s">
        <v>13264</v>
      </c>
    </row>
    <row r="1215" spans="1:4" x14ac:dyDescent="0.25">
      <c r="A1215" t="s">
        <v>13156</v>
      </c>
      <c r="B1215" t="s">
        <v>13247</v>
      </c>
      <c r="C1215" t="s">
        <v>13248</v>
      </c>
      <c r="D1215" t="s">
        <v>13261</v>
      </c>
    </row>
    <row r="1216" spans="1:4" x14ac:dyDescent="0.25">
      <c r="A1216" t="s">
        <v>13156</v>
      </c>
      <c r="B1216" t="s">
        <v>13247</v>
      </c>
      <c r="C1216" t="s">
        <v>13248</v>
      </c>
      <c r="D1216" t="s">
        <v>13290</v>
      </c>
    </row>
    <row r="1217" spans="1:4" x14ac:dyDescent="0.25">
      <c r="A1217" t="s">
        <v>13156</v>
      </c>
      <c r="B1217" t="s">
        <v>13247</v>
      </c>
      <c r="C1217" t="s">
        <v>13283</v>
      </c>
      <c r="D1217" t="s">
        <v>13312</v>
      </c>
    </row>
    <row r="1218" spans="1:4" x14ac:dyDescent="0.25">
      <c r="A1218" t="s">
        <v>13156</v>
      </c>
      <c r="B1218" t="s">
        <v>13247</v>
      </c>
      <c r="C1218" t="s">
        <v>13254</v>
      </c>
      <c r="D1218" t="s">
        <v>13255</v>
      </c>
    </row>
    <row r="1219" spans="1:4" x14ac:dyDescent="0.25">
      <c r="A1219" t="s">
        <v>13156</v>
      </c>
      <c r="B1219" t="s">
        <v>13247</v>
      </c>
      <c r="C1219" t="s">
        <v>13248</v>
      </c>
      <c r="D1219" t="s">
        <v>13262</v>
      </c>
    </row>
    <row r="1220" spans="1:4" x14ac:dyDescent="0.25">
      <c r="A1220" t="s">
        <v>13156</v>
      </c>
      <c r="B1220" t="s">
        <v>13247</v>
      </c>
      <c r="C1220" t="s">
        <v>13248</v>
      </c>
      <c r="D1220" t="s">
        <v>13261</v>
      </c>
    </row>
    <row r="1221" spans="1:4" x14ac:dyDescent="0.25">
      <c r="A1221" t="s">
        <v>13156</v>
      </c>
      <c r="B1221" t="s">
        <v>13247</v>
      </c>
      <c r="C1221" t="s">
        <v>13248</v>
      </c>
      <c r="D1221" t="s">
        <v>13261</v>
      </c>
    </row>
    <row r="1222" spans="1:4" x14ac:dyDescent="0.25">
      <c r="A1222" t="s">
        <v>13156</v>
      </c>
      <c r="B1222" t="s">
        <v>13247</v>
      </c>
      <c r="C1222" t="s">
        <v>13254</v>
      </c>
      <c r="D1222" t="s">
        <v>13255</v>
      </c>
    </row>
    <row r="1223" spans="1:4" x14ac:dyDescent="0.25">
      <c r="A1223" t="s">
        <v>13156</v>
      </c>
      <c r="B1223" t="s">
        <v>13247</v>
      </c>
      <c r="C1223" t="s">
        <v>13248</v>
      </c>
      <c r="D1223" t="s">
        <v>13315</v>
      </c>
    </row>
    <row r="1224" spans="1:4" x14ac:dyDescent="0.25">
      <c r="A1224" t="s">
        <v>13156</v>
      </c>
      <c r="B1224" t="s">
        <v>13247</v>
      </c>
      <c r="C1224" t="s">
        <v>13248</v>
      </c>
      <c r="D1224" t="s">
        <v>13305</v>
      </c>
    </row>
    <row r="1225" spans="1:4" x14ac:dyDescent="0.25">
      <c r="A1225" t="s">
        <v>13156</v>
      </c>
      <c r="B1225" t="s">
        <v>13247</v>
      </c>
      <c r="C1225" t="s">
        <v>13254</v>
      </c>
      <c r="D1225" t="s">
        <v>13255</v>
      </c>
    </row>
    <row r="1226" spans="1:4" x14ac:dyDescent="0.25">
      <c r="A1226" t="s">
        <v>13156</v>
      </c>
      <c r="B1226" t="s">
        <v>13247</v>
      </c>
      <c r="C1226" t="s">
        <v>13254</v>
      </c>
      <c r="D1226" t="s">
        <v>13272</v>
      </c>
    </row>
    <row r="1227" spans="1:4" x14ac:dyDescent="0.25">
      <c r="A1227" t="s">
        <v>13156</v>
      </c>
      <c r="B1227" t="s">
        <v>13250</v>
      </c>
      <c r="C1227" t="s">
        <v>13263</v>
      </c>
      <c r="D1227" t="s">
        <v>13266</v>
      </c>
    </row>
    <row r="1228" spans="1:4" x14ac:dyDescent="0.25">
      <c r="A1228" t="s">
        <v>13156</v>
      </c>
      <c r="B1228" t="s">
        <v>13250</v>
      </c>
      <c r="C1228" t="s">
        <v>13251</v>
      </c>
      <c r="D1228" t="s">
        <v>13253</v>
      </c>
    </row>
    <row r="1229" spans="1:4" x14ac:dyDescent="0.25">
      <c r="A1229" t="s">
        <v>13156</v>
      </c>
      <c r="B1229" t="s">
        <v>13250</v>
      </c>
      <c r="C1229" t="s">
        <v>13263</v>
      </c>
      <c r="D1229" t="s">
        <v>13264</v>
      </c>
    </row>
    <row r="1230" spans="1:4" x14ac:dyDescent="0.25">
      <c r="A1230" t="s">
        <v>13156</v>
      </c>
      <c r="B1230" t="s">
        <v>13247</v>
      </c>
      <c r="C1230" t="s">
        <v>13254</v>
      </c>
      <c r="D1230" t="s">
        <v>13255</v>
      </c>
    </row>
    <row r="1231" spans="1:4" x14ac:dyDescent="0.25">
      <c r="A1231" t="s">
        <v>13156</v>
      </c>
      <c r="B1231" t="s">
        <v>13247</v>
      </c>
      <c r="C1231" t="s">
        <v>13248</v>
      </c>
      <c r="D1231" t="s">
        <v>13302</v>
      </c>
    </row>
    <row r="1232" spans="1:4" x14ac:dyDescent="0.25">
      <c r="A1232" t="s">
        <v>13156</v>
      </c>
      <c r="B1232" t="s">
        <v>13250</v>
      </c>
      <c r="C1232" t="s">
        <v>13251</v>
      </c>
      <c r="D1232" t="s">
        <v>13252</v>
      </c>
    </row>
    <row r="1233" spans="1:4" x14ac:dyDescent="0.25">
      <c r="A1233" t="s">
        <v>13156</v>
      </c>
      <c r="B1233" t="s">
        <v>13247</v>
      </c>
      <c r="C1233" t="s">
        <v>13248</v>
      </c>
      <c r="D1233" t="s">
        <v>13303</v>
      </c>
    </row>
    <row r="1234" spans="1:4" x14ac:dyDescent="0.25">
      <c r="A1234" t="s">
        <v>13156</v>
      </c>
      <c r="B1234" t="s">
        <v>13247</v>
      </c>
      <c r="C1234" t="s">
        <v>13248</v>
      </c>
      <c r="D1234" t="s">
        <v>13262</v>
      </c>
    </row>
    <row r="1235" spans="1:4" x14ac:dyDescent="0.25">
      <c r="A1235" t="s">
        <v>13156</v>
      </c>
      <c r="B1235" t="s">
        <v>13250</v>
      </c>
      <c r="C1235" t="s">
        <v>13251</v>
      </c>
      <c r="D1235" t="s">
        <v>13252</v>
      </c>
    </row>
    <row r="1236" spans="1:4" x14ac:dyDescent="0.25">
      <c r="A1236" t="s">
        <v>13156</v>
      </c>
      <c r="B1236" t="s">
        <v>13250</v>
      </c>
      <c r="C1236" t="s">
        <v>13263</v>
      </c>
      <c r="D1236" t="s">
        <v>13265</v>
      </c>
    </row>
    <row r="1237" spans="1:4" x14ac:dyDescent="0.25">
      <c r="A1237" t="s">
        <v>13156</v>
      </c>
      <c r="B1237" t="s">
        <v>13247</v>
      </c>
      <c r="C1237" t="s">
        <v>13248</v>
      </c>
      <c r="D1237" t="s">
        <v>13249</v>
      </c>
    </row>
    <row r="1238" spans="1:4" x14ac:dyDescent="0.25">
      <c r="A1238" t="s">
        <v>13156</v>
      </c>
      <c r="B1238" t="s">
        <v>13250</v>
      </c>
      <c r="C1238" t="s">
        <v>13263</v>
      </c>
      <c r="D1238" t="s">
        <v>13264</v>
      </c>
    </row>
    <row r="1239" spans="1:4" x14ac:dyDescent="0.25">
      <c r="A1239" t="s">
        <v>13156</v>
      </c>
      <c r="B1239" t="s">
        <v>13247</v>
      </c>
      <c r="C1239" t="s">
        <v>13254</v>
      </c>
      <c r="D1239" t="s">
        <v>13255</v>
      </c>
    </row>
    <row r="1240" spans="1:4" x14ac:dyDescent="0.25">
      <c r="A1240" t="s">
        <v>13156</v>
      </c>
      <c r="B1240" t="s">
        <v>13247</v>
      </c>
      <c r="C1240" t="s">
        <v>13248</v>
      </c>
      <c r="D1240" t="s">
        <v>13262</v>
      </c>
    </row>
    <row r="1241" spans="1:4" x14ac:dyDescent="0.25">
      <c r="A1241" t="s">
        <v>13156</v>
      </c>
      <c r="B1241" t="s">
        <v>13250</v>
      </c>
      <c r="C1241" t="s">
        <v>13263</v>
      </c>
      <c r="D1241" t="s">
        <v>13265</v>
      </c>
    </row>
    <row r="1242" spans="1:4" x14ac:dyDescent="0.25">
      <c r="A1242" t="s">
        <v>13156</v>
      </c>
      <c r="B1242" t="s">
        <v>13250</v>
      </c>
      <c r="C1242" t="s">
        <v>13316</v>
      </c>
      <c r="D1242" t="s">
        <v>13317</v>
      </c>
    </row>
    <row r="1243" spans="1:4" x14ac:dyDescent="0.25">
      <c r="A1243" t="s">
        <v>13156</v>
      </c>
      <c r="B1243" t="s">
        <v>13247</v>
      </c>
      <c r="C1243" t="s">
        <v>13287</v>
      </c>
      <c r="D1243" t="s">
        <v>13288</v>
      </c>
    </row>
    <row r="1244" spans="1:4" x14ac:dyDescent="0.25">
      <c r="A1244" t="s">
        <v>13156</v>
      </c>
      <c r="B1244" t="s">
        <v>13247</v>
      </c>
      <c r="C1244" t="s">
        <v>13248</v>
      </c>
      <c r="D1244" t="s">
        <v>13276</v>
      </c>
    </row>
    <row r="1245" spans="1:4" x14ac:dyDescent="0.25">
      <c r="A1245" t="s">
        <v>13156</v>
      </c>
      <c r="B1245" t="s">
        <v>13247</v>
      </c>
      <c r="C1245" t="s">
        <v>13248</v>
      </c>
      <c r="D1245" t="s">
        <v>13260</v>
      </c>
    </row>
    <row r="1246" spans="1:4" x14ac:dyDescent="0.25">
      <c r="A1246" t="s">
        <v>13156</v>
      </c>
      <c r="B1246" t="s">
        <v>13247</v>
      </c>
      <c r="C1246" t="s">
        <v>13248</v>
      </c>
      <c r="D1246" t="s">
        <v>13314</v>
      </c>
    </row>
    <row r="1247" spans="1:4" x14ac:dyDescent="0.25">
      <c r="A1247" t="s">
        <v>13156</v>
      </c>
      <c r="B1247" t="s">
        <v>13250</v>
      </c>
      <c r="C1247" t="s">
        <v>13251</v>
      </c>
      <c r="D1247" t="s">
        <v>13280</v>
      </c>
    </row>
    <row r="1248" spans="1:4" x14ac:dyDescent="0.25">
      <c r="A1248" t="s">
        <v>13156</v>
      </c>
      <c r="B1248" t="s">
        <v>13250</v>
      </c>
      <c r="C1248" t="s">
        <v>13251</v>
      </c>
      <c r="D1248" t="s">
        <v>13253</v>
      </c>
    </row>
    <row r="1249" spans="1:4" x14ac:dyDescent="0.25">
      <c r="A1249" t="s">
        <v>13156</v>
      </c>
      <c r="B1249" t="s">
        <v>13250</v>
      </c>
      <c r="C1249" t="s">
        <v>13263</v>
      </c>
      <c r="D1249" t="s">
        <v>13264</v>
      </c>
    </row>
    <row r="1250" spans="1:4" x14ac:dyDescent="0.25">
      <c r="A1250" t="s">
        <v>13156</v>
      </c>
      <c r="B1250" t="s">
        <v>13247</v>
      </c>
      <c r="C1250" t="s">
        <v>13248</v>
      </c>
      <c r="D1250" t="s">
        <v>13318</v>
      </c>
    </row>
    <row r="1251" spans="1:4" x14ac:dyDescent="0.25">
      <c r="A1251" t="s">
        <v>13156</v>
      </c>
      <c r="B1251" t="s">
        <v>13250</v>
      </c>
      <c r="C1251" t="s">
        <v>13251</v>
      </c>
      <c r="D1251" t="s">
        <v>13253</v>
      </c>
    </row>
    <row r="1252" spans="1:4" x14ac:dyDescent="0.25">
      <c r="A1252" t="s">
        <v>13156</v>
      </c>
      <c r="B1252" t="s">
        <v>13247</v>
      </c>
      <c r="C1252" t="s">
        <v>13248</v>
      </c>
      <c r="D1252" t="s">
        <v>13256</v>
      </c>
    </row>
    <row r="1253" spans="1:4" x14ac:dyDescent="0.25">
      <c r="A1253" t="s">
        <v>13156</v>
      </c>
      <c r="B1253" t="s">
        <v>13247</v>
      </c>
      <c r="C1253" t="s">
        <v>13248</v>
      </c>
      <c r="D1253" t="s">
        <v>13249</v>
      </c>
    </row>
    <row r="1254" spans="1:4" x14ac:dyDescent="0.25">
      <c r="A1254" t="s">
        <v>13156</v>
      </c>
      <c r="B1254" t="s">
        <v>13250</v>
      </c>
      <c r="C1254" t="s">
        <v>13263</v>
      </c>
      <c r="D1254" t="s">
        <v>13264</v>
      </c>
    </row>
    <row r="1255" spans="1:4" x14ac:dyDescent="0.25">
      <c r="A1255" t="s">
        <v>13156</v>
      </c>
      <c r="B1255" t="s">
        <v>13250</v>
      </c>
      <c r="C1255" t="s">
        <v>13263</v>
      </c>
      <c r="D1255" t="s">
        <v>13266</v>
      </c>
    </row>
    <row r="1256" spans="1:4" x14ac:dyDescent="0.25">
      <c r="A1256" t="s">
        <v>13156</v>
      </c>
      <c r="B1256" t="s">
        <v>13247</v>
      </c>
      <c r="C1256" t="s">
        <v>13283</v>
      </c>
      <c r="D1256" t="s">
        <v>13286</v>
      </c>
    </row>
    <row r="1257" spans="1:4" x14ac:dyDescent="0.25">
      <c r="A1257" t="s">
        <v>13156</v>
      </c>
      <c r="B1257" t="s">
        <v>13247</v>
      </c>
      <c r="C1257" t="s">
        <v>13283</v>
      </c>
      <c r="D1257" t="s">
        <v>13319</v>
      </c>
    </row>
    <row r="1258" spans="1:4" x14ac:dyDescent="0.25">
      <c r="A1258" t="s">
        <v>13156</v>
      </c>
      <c r="B1258" t="s">
        <v>13247</v>
      </c>
      <c r="C1258" t="s">
        <v>13287</v>
      </c>
      <c r="D1258" t="s">
        <v>13288</v>
      </c>
    </row>
    <row r="1259" spans="1:4" x14ac:dyDescent="0.25">
      <c r="A1259" t="s">
        <v>13156</v>
      </c>
      <c r="B1259" t="s">
        <v>13247</v>
      </c>
      <c r="C1259" t="s">
        <v>13254</v>
      </c>
      <c r="D1259" t="s">
        <v>13255</v>
      </c>
    </row>
    <row r="1260" spans="1:4" x14ac:dyDescent="0.25">
      <c r="A1260" t="s">
        <v>13156</v>
      </c>
      <c r="B1260" t="s">
        <v>13247</v>
      </c>
      <c r="C1260" t="s">
        <v>13283</v>
      </c>
      <c r="D1260" t="s">
        <v>13286</v>
      </c>
    </row>
    <row r="1261" spans="1:4" x14ac:dyDescent="0.25">
      <c r="A1261" t="s">
        <v>13156</v>
      </c>
      <c r="B1261" t="s">
        <v>13247</v>
      </c>
      <c r="C1261" t="s">
        <v>13287</v>
      </c>
      <c r="D1261" t="s">
        <v>13288</v>
      </c>
    </row>
    <row r="1262" spans="1:4" x14ac:dyDescent="0.25">
      <c r="A1262" t="s">
        <v>13156</v>
      </c>
      <c r="B1262" t="s">
        <v>13250</v>
      </c>
      <c r="C1262" t="s">
        <v>13251</v>
      </c>
      <c r="D1262" t="s">
        <v>13253</v>
      </c>
    </row>
    <row r="1263" spans="1:4" x14ac:dyDescent="0.25">
      <c r="A1263" t="s">
        <v>13156</v>
      </c>
      <c r="B1263" t="s">
        <v>13247</v>
      </c>
      <c r="C1263" t="s">
        <v>13283</v>
      </c>
      <c r="D1263" t="s">
        <v>13320</v>
      </c>
    </row>
    <row r="1264" spans="1:4" x14ac:dyDescent="0.25">
      <c r="A1264" t="s">
        <v>13156</v>
      </c>
      <c r="B1264" t="s">
        <v>13247</v>
      </c>
      <c r="C1264" t="s">
        <v>13287</v>
      </c>
      <c r="D1264" t="s">
        <v>13288</v>
      </c>
    </row>
    <row r="1265" spans="1:4" x14ac:dyDescent="0.25">
      <c r="A1265" t="s">
        <v>13156</v>
      </c>
      <c r="B1265" t="s">
        <v>13247</v>
      </c>
      <c r="C1265" t="s">
        <v>13254</v>
      </c>
      <c r="D1265" t="s">
        <v>13255</v>
      </c>
    </row>
    <row r="1266" spans="1:4" x14ac:dyDescent="0.25">
      <c r="A1266" t="s">
        <v>13156</v>
      </c>
      <c r="B1266" t="s">
        <v>13250</v>
      </c>
      <c r="C1266" t="s">
        <v>13263</v>
      </c>
      <c r="D1266" t="s">
        <v>13264</v>
      </c>
    </row>
    <row r="1267" spans="1:4" x14ac:dyDescent="0.25">
      <c r="A1267" t="s">
        <v>13156</v>
      </c>
      <c r="B1267" t="s">
        <v>13250</v>
      </c>
      <c r="C1267" t="s">
        <v>13263</v>
      </c>
      <c r="D1267" t="s">
        <v>13264</v>
      </c>
    </row>
    <row r="1268" spans="1:4" x14ac:dyDescent="0.25">
      <c r="A1268" t="s">
        <v>13156</v>
      </c>
      <c r="B1268" t="s">
        <v>13247</v>
      </c>
      <c r="C1268" t="s">
        <v>13287</v>
      </c>
      <c r="D1268" t="s">
        <v>13297</v>
      </c>
    </row>
    <row r="1269" spans="1:4" x14ac:dyDescent="0.25">
      <c r="A1269" t="s">
        <v>13156</v>
      </c>
      <c r="B1269" t="s">
        <v>13247</v>
      </c>
      <c r="C1269" t="s">
        <v>13248</v>
      </c>
      <c r="D1269" t="s">
        <v>13262</v>
      </c>
    </row>
    <row r="1270" spans="1:4" x14ac:dyDescent="0.25">
      <c r="A1270" t="s">
        <v>13156</v>
      </c>
      <c r="B1270" t="s">
        <v>13247</v>
      </c>
      <c r="C1270" t="s">
        <v>13248</v>
      </c>
      <c r="D1270" t="s">
        <v>13262</v>
      </c>
    </row>
    <row r="1271" spans="1:4" x14ac:dyDescent="0.25">
      <c r="A1271" t="s">
        <v>13156</v>
      </c>
      <c r="B1271" t="s">
        <v>13247</v>
      </c>
      <c r="C1271" t="s">
        <v>13248</v>
      </c>
      <c r="D1271" t="s">
        <v>13262</v>
      </c>
    </row>
    <row r="1272" spans="1:4" x14ac:dyDescent="0.25">
      <c r="A1272" t="s">
        <v>13156</v>
      </c>
      <c r="B1272" t="s">
        <v>13247</v>
      </c>
      <c r="C1272" t="s">
        <v>13248</v>
      </c>
      <c r="D1272" t="s">
        <v>13290</v>
      </c>
    </row>
    <row r="1273" spans="1:4" x14ac:dyDescent="0.25">
      <c r="A1273" t="s">
        <v>13156</v>
      </c>
      <c r="B1273" t="s">
        <v>13247</v>
      </c>
      <c r="C1273" t="s">
        <v>13248</v>
      </c>
      <c r="D1273" t="s">
        <v>13271</v>
      </c>
    </row>
    <row r="1274" spans="1:4" x14ac:dyDescent="0.25">
      <c r="A1274" t="s">
        <v>13156</v>
      </c>
      <c r="B1274" t="s">
        <v>13247</v>
      </c>
      <c r="C1274" t="s">
        <v>13248</v>
      </c>
      <c r="D1274" t="s">
        <v>13304</v>
      </c>
    </row>
    <row r="1275" spans="1:4" x14ac:dyDescent="0.25">
      <c r="A1275" t="s">
        <v>13156</v>
      </c>
      <c r="B1275" t="s">
        <v>13247</v>
      </c>
      <c r="C1275" t="s">
        <v>13254</v>
      </c>
      <c r="D1275" t="s">
        <v>13255</v>
      </c>
    </row>
    <row r="1276" spans="1:4" x14ac:dyDescent="0.25">
      <c r="A1276" t="s">
        <v>13156</v>
      </c>
      <c r="B1276" t="s">
        <v>13250</v>
      </c>
      <c r="C1276" t="s">
        <v>13263</v>
      </c>
      <c r="D1276" t="s">
        <v>13264</v>
      </c>
    </row>
    <row r="1277" spans="1:4" x14ac:dyDescent="0.25">
      <c r="A1277" t="s">
        <v>13156</v>
      </c>
      <c r="B1277" t="s">
        <v>13247</v>
      </c>
      <c r="C1277" t="s">
        <v>13248</v>
      </c>
      <c r="D1277" t="s">
        <v>13256</v>
      </c>
    </row>
    <row r="1278" spans="1:4" x14ac:dyDescent="0.25">
      <c r="A1278" t="s">
        <v>13156</v>
      </c>
      <c r="B1278" t="s">
        <v>13247</v>
      </c>
      <c r="C1278" t="s">
        <v>13254</v>
      </c>
      <c r="D1278" t="s">
        <v>13272</v>
      </c>
    </row>
    <row r="1279" spans="1:4" x14ac:dyDescent="0.25">
      <c r="A1279" t="s">
        <v>13156</v>
      </c>
      <c r="B1279" t="s">
        <v>13247</v>
      </c>
      <c r="C1279" t="s">
        <v>13248</v>
      </c>
      <c r="D1279" t="s">
        <v>13274</v>
      </c>
    </row>
    <row r="1280" spans="1:4" x14ac:dyDescent="0.25">
      <c r="A1280" t="s">
        <v>13156</v>
      </c>
      <c r="B1280" t="s">
        <v>13268</v>
      </c>
      <c r="C1280" t="s">
        <v>13269</v>
      </c>
      <c r="D1280" t="s">
        <v>13270</v>
      </c>
    </row>
    <row r="1281" spans="1:4" x14ac:dyDescent="0.25">
      <c r="A1281" t="s">
        <v>13156</v>
      </c>
      <c r="B1281" t="s">
        <v>13247</v>
      </c>
      <c r="C1281" t="s">
        <v>13254</v>
      </c>
      <c r="D1281" t="s">
        <v>13255</v>
      </c>
    </row>
    <row r="1282" spans="1:4" x14ac:dyDescent="0.25">
      <c r="A1282" t="s">
        <v>13156</v>
      </c>
      <c r="B1282" t="s">
        <v>13247</v>
      </c>
      <c r="C1282" t="s">
        <v>13248</v>
      </c>
      <c r="D1282" t="s">
        <v>13261</v>
      </c>
    </row>
    <row r="1283" spans="1:4" x14ac:dyDescent="0.25">
      <c r="A1283" t="s">
        <v>13156</v>
      </c>
      <c r="B1283" t="s">
        <v>13268</v>
      </c>
      <c r="C1283" t="s">
        <v>13269</v>
      </c>
      <c r="D1283" t="s">
        <v>13301</v>
      </c>
    </row>
    <row r="1284" spans="1:4" x14ac:dyDescent="0.25">
      <c r="A1284" t="s">
        <v>13156</v>
      </c>
      <c r="B1284" t="s">
        <v>13247</v>
      </c>
      <c r="C1284" t="s">
        <v>13248</v>
      </c>
      <c r="D1284" t="s">
        <v>13271</v>
      </c>
    </row>
    <row r="1285" spans="1:4" x14ac:dyDescent="0.25">
      <c r="A1285" t="s">
        <v>13156</v>
      </c>
      <c r="B1285" t="s">
        <v>13247</v>
      </c>
      <c r="C1285" t="s">
        <v>13248</v>
      </c>
      <c r="D1285" t="s">
        <v>13271</v>
      </c>
    </row>
    <row r="1286" spans="1:4" x14ac:dyDescent="0.25">
      <c r="A1286" t="s">
        <v>13156</v>
      </c>
      <c r="B1286" t="s">
        <v>13247</v>
      </c>
      <c r="C1286" t="s">
        <v>13248</v>
      </c>
      <c r="D1286" t="s">
        <v>13249</v>
      </c>
    </row>
    <row r="1287" spans="1:4" x14ac:dyDescent="0.25">
      <c r="A1287" t="s">
        <v>13156</v>
      </c>
      <c r="B1287" t="s">
        <v>13247</v>
      </c>
      <c r="C1287" t="s">
        <v>13283</v>
      </c>
      <c r="D1287" t="s">
        <v>13321</v>
      </c>
    </row>
    <row r="1288" spans="1:4" x14ac:dyDescent="0.25">
      <c r="A1288" t="s">
        <v>13156</v>
      </c>
      <c r="B1288" t="s">
        <v>13247</v>
      </c>
      <c r="C1288" t="s">
        <v>13248</v>
      </c>
      <c r="D1288" t="s">
        <v>13274</v>
      </c>
    </row>
    <row r="1289" spans="1:4" x14ac:dyDescent="0.25">
      <c r="A1289" t="s">
        <v>13156</v>
      </c>
      <c r="B1289" t="s">
        <v>13250</v>
      </c>
      <c r="C1289" t="s">
        <v>13263</v>
      </c>
      <c r="D1289" t="s">
        <v>13265</v>
      </c>
    </row>
    <row r="1290" spans="1:4" x14ac:dyDescent="0.25">
      <c r="A1290" t="s">
        <v>13156</v>
      </c>
      <c r="B1290" t="s">
        <v>13247</v>
      </c>
      <c r="C1290" t="s">
        <v>13248</v>
      </c>
      <c r="D1290" t="s">
        <v>13274</v>
      </c>
    </row>
    <row r="1291" spans="1:4" x14ac:dyDescent="0.25">
      <c r="A1291" t="s">
        <v>13156</v>
      </c>
      <c r="B1291" t="s">
        <v>13247</v>
      </c>
      <c r="C1291" t="s">
        <v>13248</v>
      </c>
      <c r="D1291" t="s">
        <v>13249</v>
      </c>
    </row>
    <row r="1292" spans="1:4" x14ac:dyDescent="0.25">
      <c r="A1292" t="s">
        <v>13156</v>
      </c>
      <c r="B1292" t="s">
        <v>13247</v>
      </c>
      <c r="C1292" t="s">
        <v>13248</v>
      </c>
      <c r="D1292" t="s">
        <v>13271</v>
      </c>
    </row>
    <row r="1293" spans="1:4" x14ac:dyDescent="0.25">
      <c r="A1293" t="s">
        <v>13156</v>
      </c>
      <c r="B1293" t="s">
        <v>13247</v>
      </c>
      <c r="C1293" t="s">
        <v>13254</v>
      </c>
      <c r="D1293" t="s">
        <v>13279</v>
      </c>
    </row>
    <row r="1294" spans="1:4" x14ac:dyDescent="0.25">
      <c r="A1294" t="s">
        <v>13156</v>
      </c>
      <c r="B1294" t="s">
        <v>13247</v>
      </c>
      <c r="C1294" t="s">
        <v>13248</v>
      </c>
      <c r="D1294" t="s">
        <v>13249</v>
      </c>
    </row>
    <row r="1295" spans="1:4" x14ac:dyDescent="0.25">
      <c r="A1295" t="s">
        <v>13156</v>
      </c>
      <c r="B1295" t="s">
        <v>13250</v>
      </c>
      <c r="C1295" t="s">
        <v>13313</v>
      </c>
      <c r="D1295" t="s">
        <v>13313</v>
      </c>
    </row>
    <row r="1296" spans="1:4" x14ac:dyDescent="0.25">
      <c r="A1296" t="s">
        <v>13156</v>
      </c>
      <c r="B1296" t="s">
        <v>13247</v>
      </c>
      <c r="C1296" t="s">
        <v>13254</v>
      </c>
      <c r="D1296" t="s">
        <v>13255</v>
      </c>
    </row>
    <row r="1297" spans="1:4" x14ac:dyDescent="0.25">
      <c r="A1297" t="s">
        <v>13156</v>
      </c>
      <c r="B1297" t="s">
        <v>13247</v>
      </c>
      <c r="C1297" t="s">
        <v>13283</v>
      </c>
      <c r="D1297" t="s">
        <v>13320</v>
      </c>
    </row>
    <row r="1298" spans="1:4" x14ac:dyDescent="0.25">
      <c r="A1298" t="s">
        <v>13156</v>
      </c>
      <c r="B1298" t="s">
        <v>13247</v>
      </c>
      <c r="C1298" t="s">
        <v>13248</v>
      </c>
      <c r="D1298" t="s">
        <v>13262</v>
      </c>
    </row>
    <row r="1299" spans="1:4" x14ac:dyDescent="0.25">
      <c r="A1299" t="s">
        <v>13156</v>
      </c>
      <c r="B1299" t="s">
        <v>13247</v>
      </c>
      <c r="C1299" t="s">
        <v>13248</v>
      </c>
      <c r="D1299" t="s">
        <v>13256</v>
      </c>
    </row>
    <row r="1300" spans="1:4" x14ac:dyDescent="0.25">
      <c r="A1300" t="s">
        <v>13156</v>
      </c>
      <c r="B1300" t="s">
        <v>13247</v>
      </c>
      <c r="C1300" t="s">
        <v>13287</v>
      </c>
      <c r="D1300" t="s">
        <v>13297</v>
      </c>
    </row>
    <row r="1301" spans="1:4" x14ac:dyDescent="0.25">
      <c r="A1301" t="s">
        <v>13156</v>
      </c>
      <c r="B1301" t="s">
        <v>13247</v>
      </c>
      <c r="C1301" t="s">
        <v>13248</v>
      </c>
      <c r="D1301" t="s">
        <v>13262</v>
      </c>
    </row>
    <row r="1302" spans="1:4" x14ac:dyDescent="0.25">
      <c r="A1302" t="s">
        <v>13156</v>
      </c>
      <c r="B1302" t="s">
        <v>13247</v>
      </c>
      <c r="C1302" t="s">
        <v>13248</v>
      </c>
      <c r="D1302" t="s">
        <v>13261</v>
      </c>
    </row>
    <row r="1303" spans="1:4" x14ac:dyDescent="0.25">
      <c r="A1303" t="s">
        <v>13156</v>
      </c>
      <c r="B1303" t="s">
        <v>13247</v>
      </c>
      <c r="C1303" t="s">
        <v>13248</v>
      </c>
      <c r="D1303" t="s">
        <v>13260</v>
      </c>
    </row>
    <row r="1304" spans="1:4" x14ac:dyDescent="0.25">
      <c r="A1304" t="s">
        <v>13156</v>
      </c>
      <c r="B1304" t="s">
        <v>13247</v>
      </c>
      <c r="C1304" t="s">
        <v>13287</v>
      </c>
      <c r="D1304" t="s">
        <v>13297</v>
      </c>
    </row>
    <row r="1305" spans="1:4" x14ac:dyDescent="0.25">
      <c r="A1305" t="s">
        <v>13156</v>
      </c>
      <c r="B1305" t="s">
        <v>13268</v>
      </c>
      <c r="C1305" t="s">
        <v>13269</v>
      </c>
      <c r="D1305" t="s">
        <v>13270</v>
      </c>
    </row>
    <row r="1306" spans="1:4" x14ac:dyDescent="0.25">
      <c r="A1306" t="s">
        <v>13156</v>
      </c>
      <c r="B1306" t="s">
        <v>13247</v>
      </c>
      <c r="C1306" t="s">
        <v>13248</v>
      </c>
      <c r="D1306" t="s">
        <v>13322</v>
      </c>
    </row>
    <row r="1307" spans="1:4" x14ac:dyDescent="0.25">
      <c r="A1307" t="s">
        <v>13156</v>
      </c>
      <c r="B1307" t="s">
        <v>13247</v>
      </c>
      <c r="C1307" t="s">
        <v>13248</v>
      </c>
      <c r="D1307" t="s">
        <v>13273</v>
      </c>
    </row>
    <row r="1308" spans="1:4" x14ac:dyDescent="0.25">
      <c r="A1308" t="s">
        <v>13156</v>
      </c>
      <c r="B1308" t="s">
        <v>13247</v>
      </c>
      <c r="C1308" t="s">
        <v>13283</v>
      </c>
      <c r="D1308" t="s">
        <v>13320</v>
      </c>
    </row>
    <row r="1309" spans="1:4" x14ac:dyDescent="0.25">
      <c r="A1309" t="s">
        <v>13156</v>
      </c>
      <c r="B1309" t="s">
        <v>13247</v>
      </c>
      <c r="C1309" t="s">
        <v>13254</v>
      </c>
      <c r="D1309" t="s">
        <v>13255</v>
      </c>
    </row>
    <row r="1310" spans="1:4" x14ac:dyDescent="0.25">
      <c r="A1310" t="s">
        <v>13156</v>
      </c>
      <c r="B1310" t="s">
        <v>13250</v>
      </c>
      <c r="C1310" t="s">
        <v>13323</v>
      </c>
      <c r="D1310" t="s">
        <v>13324</v>
      </c>
    </row>
    <row r="1311" spans="1:4" x14ac:dyDescent="0.25">
      <c r="A1311" t="s">
        <v>13156</v>
      </c>
      <c r="B1311" t="s">
        <v>13247</v>
      </c>
      <c r="C1311" t="s">
        <v>13248</v>
      </c>
      <c r="D1311" t="s">
        <v>13260</v>
      </c>
    </row>
    <row r="1312" spans="1:4" x14ac:dyDescent="0.25">
      <c r="A1312" t="s">
        <v>13156</v>
      </c>
      <c r="B1312" t="s">
        <v>13247</v>
      </c>
      <c r="C1312" t="s">
        <v>13287</v>
      </c>
      <c r="D1312" t="s">
        <v>13288</v>
      </c>
    </row>
    <row r="1313" spans="1:4" x14ac:dyDescent="0.25">
      <c r="A1313" t="s">
        <v>13156</v>
      </c>
      <c r="B1313" t="s">
        <v>13247</v>
      </c>
      <c r="C1313" t="s">
        <v>13254</v>
      </c>
      <c r="D1313" t="s">
        <v>13255</v>
      </c>
    </row>
    <row r="1314" spans="1:4" x14ac:dyDescent="0.25">
      <c r="A1314" t="s">
        <v>13156</v>
      </c>
      <c r="B1314" t="s">
        <v>13247</v>
      </c>
      <c r="C1314" t="s">
        <v>13248</v>
      </c>
      <c r="D1314" t="s">
        <v>13249</v>
      </c>
    </row>
    <row r="1315" spans="1:4" x14ac:dyDescent="0.25">
      <c r="A1315" t="s">
        <v>13156</v>
      </c>
      <c r="B1315" t="s">
        <v>13247</v>
      </c>
      <c r="C1315" t="s">
        <v>13248</v>
      </c>
      <c r="D1315" t="s">
        <v>13262</v>
      </c>
    </row>
    <row r="1316" spans="1:4" x14ac:dyDescent="0.25">
      <c r="A1316" t="s">
        <v>13156</v>
      </c>
      <c r="B1316" t="s">
        <v>13247</v>
      </c>
      <c r="C1316" t="s">
        <v>13248</v>
      </c>
      <c r="D1316" t="s">
        <v>13262</v>
      </c>
    </row>
    <row r="1317" spans="1:4" x14ac:dyDescent="0.25">
      <c r="A1317" t="s">
        <v>13156</v>
      </c>
      <c r="B1317" t="s">
        <v>13247</v>
      </c>
      <c r="C1317" t="s">
        <v>13254</v>
      </c>
      <c r="D1317" t="s">
        <v>13255</v>
      </c>
    </row>
    <row r="1318" spans="1:4" x14ac:dyDescent="0.25">
      <c r="A1318" t="s">
        <v>13156</v>
      </c>
      <c r="B1318" t="s">
        <v>13247</v>
      </c>
      <c r="C1318" t="s">
        <v>13254</v>
      </c>
      <c r="D1318" t="s">
        <v>13272</v>
      </c>
    </row>
    <row r="1319" spans="1:4" x14ac:dyDescent="0.25">
      <c r="A1319" t="s">
        <v>13156</v>
      </c>
      <c r="B1319" t="s">
        <v>13250</v>
      </c>
      <c r="C1319" t="s">
        <v>13277</v>
      </c>
      <c r="D1319" t="s">
        <v>13285</v>
      </c>
    </row>
    <row r="1320" spans="1:4" x14ac:dyDescent="0.25">
      <c r="A1320" t="s">
        <v>13156</v>
      </c>
      <c r="B1320" t="s">
        <v>13247</v>
      </c>
      <c r="C1320" t="s">
        <v>13248</v>
      </c>
      <c r="D1320" t="s">
        <v>13325</v>
      </c>
    </row>
    <row r="1321" spans="1:4" x14ac:dyDescent="0.25">
      <c r="A1321" t="s">
        <v>13156</v>
      </c>
      <c r="B1321" t="s">
        <v>13250</v>
      </c>
      <c r="C1321" t="s">
        <v>13277</v>
      </c>
      <c r="D1321" t="s">
        <v>13278</v>
      </c>
    </row>
    <row r="1322" spans="1:4" x14ac:dyDescent="0.25">
      <c r="A1322" t="s">
        <v>13156</v>
      </c>
      <c r="B1322" t="s">
        <v>13247</v>
      </c>
      <c r="C1322" t="s">
        <v>13248</v>
      </c>
      <c r="D1322" t="s">
        <v>13318</v>
      </c>
    </row>
    <row r="1323" spans="1:4" x14ac:dyDescent="0.25">
      <c r="A1323" t="s">
        <v>13156</v>
      </c>
      <c r="B1323" t="s">
        <v>13268</v>
      </c>
      <c r="C1323" t="s">
        <v>13269</v>
      </c>
      <c r="D1323" t="s">
        <v>13270</v>
      </c>
    </row>
    <row r="1324" spans="1:4" x14ac:dyDescent="0.25">
      <c r="A1324" t="s">
        <v>13156</v>
      </c>
      <c r="B1324" t="s">
        <v>13250</v>
      </c>
      <c r="C1324" t="s">
        <v>13251</v>
      </c>
      <c r="D1324" t="s">
        <v>13253</v>
      </c>
    </row>
    <row r="1325" spans="1:4" x14ac:dyDescent="0.25">
      <c r="A1325" t="s">
        <v>13156</v>
      </c>
      <c r="B1325" t="s">
        <v>13247</v>
      </c>
      <c r="C1325" t="s">
        <v>13254</v>
      </c>
      <c r="D1325" t="s">
        <v>13272</v>
      </c>
    </row>
    <row r="1326" spans="1:4" x14ac:dyDescent="0.25">
      <c r="A1326" t="s">
        <v>13156</v>
      </c>
      <c r="B1326" t="s">
        <v>13247</v>
      </c>
      <c r="C1326" t="s">
        <v>13248</v>
      </c>
      <c r="D1326" t="s">
        <v>13267</v>
      </c>
    </row>
    <row r="1327" spans="1:4" x14ac:dyDescent="0.25">
      <c r="A1327" t="s">
        <v>13156</v>
      </c>
      <c r="B1327" t="s">
        <v>13250</v>
      </c>
      <c r="C1327" t="s">
        <v>13277</v>
      </c>
      <c r="D1327" t="s">
        <v>13326</v>
      </c>
    </row>
    <row r="1328" spans="1:4" x14ac:dyDescent="0.25">
      <c r="A1328" t="s">
        <v>13156</v>
      </c>
      <c r="B1328" t="s">
        <v>13247</v>
      </c>
      <c r="C1328" t="s">
        <v>13287</v>
      </c>
      <c r="D1328" t="s">
        <v>13288</v>
      </c>
    </row>
    <row r="1329" spans="1:4" x14ac:dyDescent="0.25">
      <c r="A1329" t="s">
        <v>13156</v>
      </c>
      <c r="B1329" t="s">
        <v>13247</v>
      </c>
      <c r="C1329" t="s">
        <v>13248</v>
      </c>
      <c r="D1329" t="s">
        <v>13249</v>
      </c>
    </row>
    <row r="1330" spans="1:4" x14ac:dyDescent="0.25">
      <c r="A1330" t="s">
        <v>13156</v>
      </c>
      <c r="B1330" t="s">
        <v>13250</v>
      </c>
      <c r="C1330" t="s">
        <v>13277</v>
      </c>
      <c r="D1330" t="s">
        <v>13278</v>
      </c>
    </row>
    <row r="1331" spans="1:4" x14ac:dyDescent="0.25">
      <c r="A1331" t="s">
        <v>13156</v>
      </c>
      <c r="B1331" t="s">
        <v>13247</v>
      </c>
      <c r="C1331" t="s">
        <v>13283</v>
      </c>
      <c r="D1331" t="s">
        <v>13286</v>
      </c>
    </row>
    <row r="1332" spans="1:4" x14ac:dyDescent="0.25">
      <c r="A1332" t="s">
        <v>13156</v>
      </c>
      <c r="B1332" t="s">
        <v>13247</v>
      </c>
      <c r="C1332" t="s">
        <v>13254</v>
      </c>
      <c r="D1332" t="s">
        <v>13272</v>
      </c>
    </row>
    <row r="1333" spans="1:4" x14ac:dyDescent="0.25">
      <c r="A1333" t="s">
        <v>13156</v>
      </c>
      <c r="B1333" t="s">
        <v>13250</v>
      </c>
      <c r="C1333" t="s">
        <v>13313</v>
      </c>
      <c r="D1333" t="s">
        <v>13313</v>
      </c>
    </row>
    <row r="1334" spans="1:4" x14ac:dyDescent="0.25">
      <c r="A1334" t="s">
        <v>13156</v>
      </c>
      <c r="B1334" t="s">
        <v>13250</v>
      </c>
      <c r="C1334" t="s">
        <v>13251</v>
      </c>
      <c r="D1334" t="s">
        <v>13252</v>
      </c>
    </row>
    <row r="1335" spans="1:4" x14ac:dyDescent="0.25">
      <c r="A1335" t="s">
        <v>13156</v>
      </c>
      <c r="B1335" t="s">
        <v>13247</v>
      </c>
      <c r="C1335" t="s">
        <v>13254</v>
      </c>
      <c r="D1335" t="s">
        <v>13255</v>
      </c>
    </row>
    <row r="1336" spans="1:4" x14ac:dyDescent="0.25">
      <c r="A1336" t="s">
        <v>13156</v>
      </c>
      <c r="B1336" t="s">
        <v>13247</v>
      </c>
      <c r="C1336" t="s">
        <v>13283</v>
      </c>
      <c r="D1336" t="s">
        <v>13312</v>
      </c>
    </row>
    <row r="1337" spans="1:4" x14ac:dyDescent="0.25">
      <c r="A1337" t="s">
        <v>13156</v>
      </c>
      <c r="B1337" t="s">
        <v>13247</v>
      </c>
      <c r="C1337" t="s">
        <v>13287</v>
      </c>
      <c r="D1337" t="s">
        <v>13288</v>
      </c>
    </row>
    <row r="1338" spans="1:4" x14ac:dyDescent="0.25">
      <c r="A1338" t="s">
        <v>13156</v>
      </c>
      <c r="B1338" t="s">
        <v>13247</v>
      </c>
      <c r="C1338" t="s">
        <v>13248</v>
      </c>
      <c r="D1338" t="s">
        <v>13318</v>
      </c>
    </row>
    <row r="1339" spans="1:4" x14ac:dyDescent="0.25">
      <c r="A1339" t="s">
        <v>13156</v>
      </c>
      <c r="B1339" t="s">
        <v>13247</v>
      </c>
      <c r="C1339" t="s">
        <v>13248</v>
      </c>
      <c r="D1339" t="s">
        <v>13302</v>
      </c>
    </row>
    <row r="1340" spans="1:4" x14ac:dyDescent="0.25">
      <c r="A1340" t="s">
        <v>13156</v>
      </c>
      <c r="B1340" t="s">
        <v>13247</v>
      </c>
      <c r="C1340" t="s">
        <v>13248</v>
      </c>
      <c r="D1340" t="s">
        <v>13261</v>
      </c>
    </row>
    <row r="1341" spans="1:4" x14ac:dyDescent="0.25">
      <c r="A1341" t="s">
        <v>13156</v>
      </c>
      <c r="B1341" t="s">
        <v>13250</v>
      </c>
      <c r="C1341" t="s">
        <v>13251</v>
      </c>
      <c r="D1341" t="s">
        <v>13253</v>
      </c>
    </row>
    <row r="1342" spans="1:4" x14ac:dyDescent="0.25">
      <c r="A1342" t="s">
        <v>13156</v>
      </c>
      <c r="B1342" t="s">
        <v>13247</v>
      </c>
      <c r="C1342" t="s">
        <v>13299</v>
      </c>
      <c r="D1342" t="s">
        <v>13300</v>
      </c>
    </row>
    <row r="1343" spans="1:4" x14ac:dyDescent="0.25">
      <c r="A1343" t="s">
        <v>13156</v>
      </c>
      <c r="B1343" t="s">
        <v>13250</v>
      </c>
      <c r="C1343" t="s">
        <v>13251</v>
      </c>
      <c r="D1343" t="s">
        <v>13252</v>
      </c>
    </row>
    <row r="1344" spans="1:4" x14ac:dyDescent="0.25">
      <c r="A1344" t="s">
        <v>13156</v>
      </c>
      <c r="B1344" t="s">
        <v>13247</v>
      </c>
      <c r="C1344" t="s">
        <v>13248</v>
      </c>
      <c r="D1344" t="s">
        <v>13275</v>
      </c>
    </row>
    <row r="1345" spans="1:4" x14ac:dyDescent="0.25">
      <c r="A1345" t="s">
        <v>13156</v>
      </c>
      <c r="B1345" t="s">
        <v>13247</v>
      </c>
      <c r="C1345" t="s">
        <v>13248</v>
      </c>
      <c r="D1345" t="s">
        <v>13249</v>
      </c>
    </row>
    <row r="1346" spans="1:4" x14ac:dyDescent="0.25">
      <c r="A1346" t="s">
        <v>13156</v>
      </c>
      <c r="B1346" t="s">
        <v>13250</v>
      </c>
      <c r="C1346" t="s">
        <v>13251</v>
      </c>
      <c r="D1346" t="s">
        <v>13252</v>
      </c>
    </row>
    <row r="1347" spans="1:4" x14ac:dyDescent="0.25">
      <c r="A1347" t="s">
        <v>13156</v>
      </c>
      <c r="B1347" t="s">
        <v>13247</v>
      </c>
      <c r="C1347" t="s">
        <v>13254</v>
      </c>
      <c r="D1347" t="s">
        <v>13255</v>
      </c>
    </row>
    <row r="1348" spans="1:4" x14ac:dyDescent="0.25">
      <c r="A1348" t="s">
        <v>13156</v>
      </c>
      <c r="B1348" t="s">
        <v>13247</v>
      </c>
      <c r="C1348" t="s">
        <v>13287</v>
      </c>
      <c r="D1348" t="s">
        <v>13288</v>
      </c>
    </row>
    <row r="1349" spans="1:4" x14ac:dyDescent="0.25">
      <c r="A1349" t="s">
        <v>13156</v>
      </c>
      <c r="B1349" t="s">
        <v>13247</v>
      </c>
      <c r="C1349" t="s">
        <v>13248</v>
      </c>
      <c r="D1349" t="s">
        <v>13290</v>
      </c>
    </row>
    <row r="1350" spans="1:4" x14ac:dyDescent="0.25">
      <c r="A1350" t="s">
        <v>13156</v>
      </c>
      <c r="B1350" t="s">
        <v>13250</v>
      </c>
      <c r="C1350" t="s">
        <v>13251</v>
      </c>
      <c r="D1350" t="s">
        <v>13282</v>
      </c>
    </row>
    <row r="1351" spans="1:4" x14ac:dyDescent="0.25">
      <c r="A1351" t="s">
        <v>13156</v>
      </c>
      <c r="B1351" t="s">
        <v>13250</v>
      </c>
      <c r="C1351" t="s">
        <v>13277</v>
      </c>
      <c r="D1351" t="s">
        <v>13285</v>
      </c>
    </row>
    <row r="1352" spans="1:4" x14ac:dyDescent="0.25">
      <c r="A1352" t="s">
        <v>13156</v>
      </c>
      <c r="B1352" t="s">
        <v>13247</v>
      </c>
      <c r="C1352" t="s">
        <v>13248</v>
      </c>
      <c r="D1352" t="s">
        <v>13274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amazon cleaned</vt:lpstr>
      <vt:lpstr>Analysis Task</vt:lpstr>
      <vt:lpstr>amazon cleaned (2)</vt:lpstr>
      <vt:lpstr>Sheet14</vt:lpstr>
      <vt:lpstr>Dashboard</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Iyanulouwa Ojo</cp:lastModifiedBy>
  <dcterms:created xsi:type="dcterms:W3CDTF">2025-05-26T18:46:29Z</dcterms:created>
  <dcterms:modified xsi:type="dcterms:W3CDTF">2025-07-04T16:19:37Z</dcterms:modified>
</cp:coreProperties>
</file>